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1106-SRf CRIB用\"/>
    </mc:Choice>
  </mc:AlternateContent>
  <bookViews>
    <workbookView xWindow="0" yWindow="0" windowWidth="17400" windowHeight="10725" tabRatio="748" firstSheet="5" activeTab="9"/>
  </bookViews>
  <sheets>
    <sheet name="srim22Na_Si" sheetId="139" r:id="rId1"/>
    <sheet name="srim22Na_Al" sheetId="106" r:id="rId2"/>
    <sheet name="srim22Na_Au" sheetId="132" r:id="rId3"/>
    <sheet name="srim22Na_C" sheetId="140" r:id="rId4"/>
    <sheet name="srim22Na_Diamond" sheetId="143" r:id="rId5"/>
    <sheet name="srim22Na_Air" sheetId="141" r:id="rId6"/>
    <sheet name="srim22Na_Kapton" sheetId="118" r:id="rId7"/>
    <sheet name="srim22Na_Mylar" sheetId="130" r:id="rId8"/>
    <sheet name="srim22Na_EJ212" sheetId="131" r:id="rId9"/>
    <sheet name="srim22Na_Havar" sheetId="142" r:id="rId10"/>
  </sheets>
  <calcPr calcId="152511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0" i="131" l="1"/>
  <c r="M205" i="131"/>
  <c r="J105" i="131"/>
  <c r="J104" i="131"/>
  <c r="J103" i="131"/>
  <c r="P222" i="130"/>
  <c r="P221" i="130"/>
  <c r="M207" i="130"/>
  <c r="J186" i="130"/>
  <c r="P172" i="130"/>
  <c r="M160" i="130"/>
  <c r="J106" i="130"/>
  <c r="P222" i="118"/>
  <c r="P221" i="118"/>
  <c r="M207" i="118"/>
  <c r="J186" i="118"/>
  <c r="J106" i="118"/>
  <c r="P219" i="141"/>
  <c r="M205" i="141"/>
  <c r="J185" i="141"/>
  <c r="M158" i="141"/>
  <c r="J101" i="141"/>
  <c r="J100" i="141"/>
  <c r="P228" i="143"/>
  <c r="P227" i="143"/>
  <c r="P226" i="143"/>
  <c r="P225" i="143"/>
  <c r="M212" i="143"/>
  <c r="M211" i="143"/>
  <c r="J191" i="143"/>
  <c r="J190" i="143"/>
  <c r="J189" i="143"/>
  <c r="P180" i="143"/>
  <c r="P179" i="143"/>
  <c r="P178" i="143"/>
  <c r="P177" i="143"/>
  <c r="M165" i="143"/>
  <c r="M164" i="143"/>
  <c r="J120" i="143"/>
  <c r="J119" i="143"/>
  <c r="J118" i="143"/>
  <c r="J117" i="143"/>
  <c r="J116" i="143"/>
  <c r="J115" i="143"/>
  <c r="P227" i="140"/>
  <c r="P226" i="140"/>
  <c r="P225" i="140"/>
  <c r="J189" i="140"/>
  <c r="J115" i="140"/>
  <c r="J114" i="140"/>
  <c r="J113" i="140"/>
  <c r="P228" i="132"/>
  <c r="M220" i="132"/>
  <c r="J199" i="132"/>
  <c r="J198" i="132"/>
  <c r="M170" i="132"/>
  <c r="J127" i="132"/>
  <c r="J126" i="132"/>
  <c r="P223" i="106"/>
  <c r="P222" i="106"/>
  <c r="J189" i="106"/>
  <c r="M163" i="106"/>
  <c r="J112" i="106"/>
  <c r="P221" i="139"/>
  <c r="P220" i="139"/>
  <c r="J188" i="139"/>
  <c r="P168" i="139"/>
  <c r="J109" i="139"/>
  <c r="P228" i="142"/>
  <c r="P227" i="142"/>
  <c r="P226" i="142"/>
  <c r="P225" i="142"/>
  <c r="P224" i="142"/>
  <c r="P223" i="142"/>
  <c r="P222" i="142"/>
  <c r="M216" i="142"/>
  <c r="M215" i="142"/>
  <c r="M214" i="142"/>
  <c r="M213" i="142"/>
  <c r="M212" i="142"/>
  <c r="M211" i="142"/>
  <c r="J194" i="142"/>
  <c r="J193" i="142"/>
  <c r="J192" i="142"/>
  <c r="J191" i="142"/>
  <c r="J190" i="142"/>
  <c r="J189" i="142"/>
  <c r="P175" i="142"/>
  <c r="P174" i="142"/>
  <c r="P173" i="142"/>
  <c r="P172" i="142"/>
  <c r="P171" i="142"/>
  <c r="M168" i="142"/>
  <c r="M167" i="142"/>
  <c r="M166" i="142"/>
  <c r="M165" i="142"/>
  <c r="M164" i="142"/>
  <c r="M163" i="142"/>
  <c r="J122" i="142"/>
  <c r="J121" i="142"/>
  <c r="J120" i="142"/>
  <c r="J119" i="142"/>
  <c r="J118" i="142"/>
  <c r="J117" i="142"/>
  <c r="J116" i="142"/>
  <c r="J115" i="142"/>
  <c r="J114" i="142"/>
  <c r="J113" i="142"/>
  <c r="M228" i="143" l="1"/>
  <c r="J228" i="143"/>
  <c r="G228" i="143"/>
  <c r="D228" i="143"/>
  <c r="M227" i="143"/>
  <c r="J227" i="143"/>
  <c r="G227" i="143"/>
  <c r="D227" i="143"/>
  <c r="M226" i="143"/>
  <c r="J226" i="143"/>
  <c r="G226" i="143"/>
  <c r="D226" i="143"/>
  <c r="M225" i="143"/>
  <c r="J225" i="143"/>
  <c r="G225" i="143"/>
  <c r="D225" i="143"/>
  <c r="P224" i="143"/>
  <c r="M224" i="143"/>
  <c r="J224" i="143"/>
  <c r="G224" i="143"/>
  <c r="D224" i="143"/>
  <c r="P223" i="143"/>
  <c r="M223" i="143"/>
  <c r="J223" i="143"/>
  <c r="G223" i="143"/>
  <c r="D223" i="143"/>
  <c r="P222" i="143"/>
  <c r="M222" i="143"/>
  <c r="J222" i="143"/>
  <c r="G222" i="143"/>
  <c r="D222" i="143"/>
  <c r="P221" i="143"/>
  <c r="M221" i="143"/>
  <c r="J221" i="143"/>
  <c r="G221" i="143"/>
  <c r="D221" i="143"/>
  <c r="P220" i="143"/>
  <c r="M220" i="143"/>
  <c r="J220" i="143"/>
  <c r="G220" i="143"/>
  <c r="D220" i="143"/>
  <c r="P219" i="143"/>
  <c r="M219" i="143"/>
  <c r="J219" i="143"/>
  <c r="G219" i="143"/>
  <c r="D219" i="143"/>
  <c r="P218" i="143"/>
  <c r="M218" i="143"/>
  <c r="J218" i="143"/>
  <c r="G218" i="143"/>
  <c r="D218" i="143"/>
  <c r="P217" i="143"/>
  <c r="M217" i="143"/>
  <c r="J217" i="143"/>
  <c r="G217" i="143"/>
  <c r="D217" i="143"/>
  <c r="P216" i="143"/>
  <c r="M216" i="143"/>
  <c r="J216" i="143"/>
  <c r="G216" i="143"/>
  <c r="D216" i="143"/>
  <c r="P215" i="143"/>
  <c r="M215" i="143"/>
  <c r="J215" i="143"/>
  <c r="G215" i="143"/>
  <c r="D215" i="143"/>
  <c r="P214" i="143"/>
  <c r="M214" i="143"/>
  <c r="J214" i="143"/>
  <c r="G214" i="143"/>
  <c r="D214" i="143"/>
  <c r="P213" i="143"/>
  <c r="M213" i="143"/>
  <c r="J213" i="143"/>
  <c r="G213" i="143"/>
  <c r="D213" i="143"/>
  <c r="P212" i="143"/>
  <c r="J212" i="143"/>
  <c r="G212" i="143"/>
  <c r="D212" i="143"/>
  <c r="P211" i="143"/>
  <c r="J211" i="143"/>
  <c r="G211" i="143"/>
  <c r="D211" i="143"/>
  <c r="P210" i="143"/>
  <c r="M210" i="143"/>
  <c r="J210" i="143"/>
  <c r="G210" i="143"/>
  <c r="D210" i="143"/>
  <c r="P209" i="143"/>
  <c r="M209" i="143"/>
  <c r="J209" i="143"/>
  <c r="G209" i="143"/>
  <c r="D209" i="143"/>
  <c r="P208" i="143"/>
  <c r="M208" i="143"/>
  <c r="J208" i="143"/>
  <c r="G208" i="143"/>
  <c r="D208" i="143"/>
  <c r="P207" i="143"/>
  <c r="M207" i="143"/>
  <c r="J207" i="143"/>
  <c r="G207" i="143"/>
  <c r="D207" i="143"/>
  <c r="P206" i="143"/>
  <c r="M206" i="143"/>
  <c r="J206" i="143"/>
  <c r="G206" i="143"/>
  <c r="D206" i="143"/>
  <c r="P205" i="143"/>
  <c r="M205" i="143"/>
  <c r="J205" i="143"/>
  <c r="G205" i="143"/>
  <c r="D205" i="143"/>
  <c r="P204" i="143"/>
  <c r="M204" i="143"/>
  <c r="J204" i="143"/>
  <c r="G204" i="143"/>
  <c r="D204" i="143"/>
  <c r="P203" i="143"/>
  <c r="M203" i="143"/>
  <c r="J203" i="143"/>
  <c r="G203" i="143"/>
  <c r="D203" i="143"/>
  <c r="P202" i="143"/>
  <c r="M202" i="143"/>
  <c r="J202" i="143"/>
  <c r="G202" i="143"/>
  <c r="D202" i="143"/>
  <c r="P201" i="143"/>
  <c r="M201" i="143"/>
  <c r="J201" i="143"/>
  <c r="G201" i="143"/>
  <c r="D201" i="143"/>
  <c r="P200" i="143"/>
  <c r="M200" i="143"/>
  <c r="J200" i="143"/>
  <c r="G200" i="143"/>
  <c r="D200" i="143"/>
  <c r="P199" i="143"/>
  <c r="M199" i="143"/>
  <c r="J199" i="143"/>
  <c r="G199" i="143"/>
  <c r="D199" i="143"/>
  <c r="P198" i="143"/>
  <c r="M198" i="143"/>
  <c r="J198" i="143"/>
  <c r="G198" i="143"/>
  <c r="D198" i="143"/>
  <c r="P197" i="143"/>
  <c r="M197" i="143"/>
  <c r="J197" i="143"/>
  <c r="G197" i="143"/>
  <c r="D197" i="143"/>
  <c r="P196" i="143"/>
  <c r="M196" i="143"/>
  <c r="J196" i="143"/>
  <c r="G196" i="143"/>
  <c r="D196" i="143"/>
  <c r="P195" i="143"/>
  <c r="M195" i="143"/>
  <c r="J195" i="143"/>
  <c r="G195" i="143"/>
  <c r="D195" i="143"/>
  <c r="P194" i="143"/>
  <c r="M194" i="143"/>
  <c r="J194" i="143"/>
  <c r="G194" i="143"/>
  <c r="D194" i="143"/>
  <c r="P193" i="143"/>
  <c r="M193" i="143"/>
  <c r="J193" i="143"/>
  <c r="G193" i="143"/>
  <c r="D193" i="143"/>
  <c r="P192" i="143"/>
  <c r="M192" i="143"/>
  <c r="J192" i="143"/>
  <c r="G192" i="143"/>
  <c r="D192" i="143"/>
  <c r="P191" i="143"/>
  <c r="M191" i="143"/>
  <c r="G191" i="143"/>
  <c r="D191" i="143"/>
  <c r="P190" i="143"/>
  <c r="M190" i="143"/>
  <c r="G190" i="143"/>
  <c r="D190" i="143"/>
  <c r="P189" i="143"/>
  <c r="M189" i="143"/>
  <c r="G189" i="143"/>
  <c r="D189" i="143"/>
  <c r="P188" i="143"/>
  <c r="M188" i="143"/>
  <c r="J188" i="143"/>
  <c r="G188" i="143"/>
  <c r="D188" i="143"/>
  <c r="P187" i="143"/>
  <c r="M187" i="143"/>
  <c r="J187" i="143"/>
  <c r="G187" i="143"/>
  <c r="D187" i="143"/>
  <c r="P186" i="143"/>
  <c r="M186" i="143"/>
  <c r="J186" i="143"/>
  <c r="G186" i="143"/>
  <c r="D186" i="143"/>
  <c r="P185" i="143"/>
  <c r="M185" i="143"/>
  <c r="J185" i="143"/>
  <c r="G185" i="143"/>
  <c r="D185" i="143"/>
  <c r="P184" i="143"/>
  <c r="M184" i="143"/>
  <c r="J184" i="143"/>
  <c r="G184" i="143"/>
  <c r="D184" i="143"/>
  <c r="P183" i="143"/>
  <c r="M183" i="143"/>
  <c r="J183" i="143"/>
  <c r="G183" i="143"/>
  <c r="D183" i="143"/>
  <c r="P182" i="143"/>
  <c r="M182" i="143"/>
  <c r="J182" i="143"/>
  <c r="G182" i="143"/>
  <c r="D182" i="143"/>
  <c r="P181" i="143"/>
  <c r="M181" i="143"/>
  <c r="J181" i="143"/>
  <c r="G181" i="143"/>
  <c r="D181" i="143"/>
  <c r="M180" i="143"/>
  <c r="J180" i="143"/>
  <c r="G180" i="143"/>
  <c r="D180" i="143"/>
  <c r="M179" i="143"/>
  <c r="J179" i="143"/>
  <c r="G179" i="143"/>
  <c r="D179" i="143"/>
  <c r="M178" i="143"/>
  <c r="J178" i="143"/>
  <c r="G178" i="143"/>
  <c r="D178" i="143"/>
  <c r="M177" i="143"/>
  <c r="J177" i="143"/>
  <c r="G177" i="143"/>
  <c r="D177" i="143"/>
  <c r="P176" i="143"/>
  <c r="M176" i="143"/>
  <c r="J176" i="143"/>
  <c r="G176" i="143"/>
  <c r="D176" i="143"/>
  <c r="P175" i="143"/>
  <c r="M175" i="143"/>
  <c r="J175" i="143"/>
  <c r="G175" i="143"/>
  <c r="D175" i="143"/>
  <c r="P174" i="143"/>
  <c r="M174" i="143"/>
  <c r="J174" i="143"/>
  <c r="G174" i="143"/>
  <c r="D174" i="143"/>
  <c r="P173" i="143"/>
  <c r="M173" i="143"/>
  <c r="J173" i="143"/>
  <c r="G173" i="143"/>
  <c r="D173" i="143"/>
  <c r="P172" i="143"/>
  <c r="M172" i="143"/>
  <c r="J172" i="143"/>
  <c r="G172" i="143"/>
  <c r="D172" i="143"/>
  <c r="P171" i="143"/>
  <c r="M171" i="143"/>
  <c r="J171" i="143"/>
  <c r="G171" i="143"/>
  <c r="D171" i="143"/>
  <c r="P170" i="143"/>
  <c r="M170" i="143"/>
  <c r="J170" i="143"/>
  <c r="G170" i="143"/>
  <c r="D170" i="143"/>
  <c r="P169" i="143"/>
  <c r="M169" i="143"/>
  <c r="J169" i="143"/>
  <c r="G169" i="143"/>
  <c r="D169" i="143"/>
  <c r="P168" i="143"/>
  <c r="M168" i="143"/>
  <c r="J168" i="143"/>
  <c r="G168" i="143"/>
  <c r="D168" i="143"/>
  <c r="P167" i="143"/>
  <c r="M167" i="143"/>
  <c r="J167" i="143"/>
  <c r="G167" i="143"/>
  <c r="D167" i="143"/>
  <c r="P166" i="143"/>
  <c r="M166" i="143"/>
  <c r="J166" i="143"/>
  <c r="G166" i="143"/>
  <c r="D166" i="143"/>
  <c r="P165" i="143"/>
  <c r="J165" i="143"/>
  <c r="G165" i="143"/>
  <c r="D165" i="143"/>
  <c r="P164" i="143"/>
  <c r="J164" i="143"/>
  <c r="G164" i="143"/>
  <c r="D164" i="143"/>
  <c r="P163" i="143"/>
  <c r="M163" i="143"/>
  <c r="J163" i="143"/>
  <c r="G163" i="143"/>
  <c r="D163" i="143"/>
  <c r="P162" i="143"/>
  <c r="M162" i="143"/>
  <c r="J162" i="143"/>
  <c r="G162" i="143"/>
  <c r="D162" i="143"/>
  <c r="P161" i="143"/>
  <c r="M161" i="143"/>
  <c r="J161" i="143"/>
  <c r="G161" i="143"/>
  <c r="D161" i="143"/>
  <c r="P160" i="143"/>
  <c r="M160" i="143"/>
  <c r="J160" i="143"/>
  <c r="G160" i="143"/>
  <c r="D160" i="143"/>
  <c r="P159" i="143"/>
  <c r="M159" i="143"/>
  <c r="J159" i="143"/>
  <c r="G159" i="143"/>
  <c r="D159" i="143"/>
  <c r="P158" i="143"/>
  <c r="M158" i="143"/>
  <c r="J158" i="143"/>
  <c r="G158" i="143"/>
  <c r="D158" i="143"/>
  <c r="P157" i="143"/>
  <c r="M157" i="143"/>
  <c r="J157" i="143"/>
  <c r="G157" i="143"/>
  <c r="D157" i="143"/>
  <c r="P156" i="143"/>
  <c r="M156" i="143"/>
  <c r="J156" i="143"/>
  <c r="G156" i="143"/>
  <c r="D156" i="143"/>
  <c r="P155" i="143"/>
  <c r="M155" i="143"/>
  <c r="J155" i="143"/>
  <c r="G155" i="143"/>
  <c r="D155" i="143"/>
  <c r="P154" i="143"/>
  <c r="M154" i="143"/>
  <c r="J154" i="143"/>
  <c r="G154" i="143"/>
  <c r="D154" i="143"/>
  <c r="P153" i="143"/>
  <c r="M153" i="143"/>
  <c r="J153" i="143"/>
  <c r="G153" i="143"/>
  <c r="D153" i="143"/>
  <c r="P152" i="143"/>
  <c r="M152" i="143"/>
  <c r="J152" i="143"/>
  <c r="G152" i="143"/>
  <c r="D152" i="143"/>
  <c r="P151" i="143"/>
  <c r="M151" i="143"/>
  <c r="J151" i="143"/>
  <c r="G151" i="143"/>
  <c r="D151" i="143"/>
  <c r="P150" i="143"/>
  <c r="M150" i="143"/>
  <c r="J150" i="143"/>
  <c r="G150" i="143"/>
  <c r="D150" i="143"/>
  <c r="P149" i="143"/>
  <c r="M149" i="143"/>
  <c r="J149" i="143"/>
  <c r="G149" i="143"/>
  <c r="D149" i="143"/>
  <c r="P148" i="143"/>
  <c r="M148" i="143"/>
  <c r="J148" i="143"/>
  <c r="G148" i="143"/>
  <c r="D148" i="143"/>
  <c r="P147" i="143"/>
  <c r="M147" i="143"/>
  <c r="J147" i="143"/>
  <c r="G147" i="143"/>
  <c r="D147" i="143"/>
  <c r="P146" i="143"/>
  <c r="M146" i="143"/>
  <c r="J146" i="143"/>
  <c r="G146" i="143"/>
  <c r="D146" i="143"/>
  <c r="P145" i="143"/>
  <c r="M145" i="143"/>
  <c r="J145" i="143"/>
  <c r="G145" i="143"/>
  <c r="D145" i="143"/>
  <c r="P144" i="143"/>
  <c r="M144" i="143"/>
  <c r="J144" i="143"/>
  <c r="G144" i="143"/>
  <c r="D144" i="143"/>
  <c r="P143" i="143"/>
  <c r="M143" i="143"/>
  <c r="J143" i="143"/>
  <c r="G143" i="143"/>
  <c r="D143" i="143"/>
  <c r="P142" i="143"/>
  <c r="M142" i="143"/>
  <c r="J142" i="143"/>
  <c r="G142" i="143"/>
  <c r="D142" i="143"/>
  <c r="P141" i="143"/>
  <c r="M141" i="143"/>
  <c r="J141" i="143"/>
  <c r="G141" i="143"/>
  <c r="D141" i="143"/>
  <c r="P140" i="143"/>
  <c r="M140" i="143"/>
  <c r="J140" i="143"/>
  <c r="G140" i="143"/>
  <c r="D140" i="143"/>
  <c r="P139" i="143"/>
  <c r="M139" i="143"/>
  <c r="J139" i="143"/>
  <c r="G139" i="143"/>
  <c r="D139" i="143"/>
  <c r="P138" i="143"/>
  <c r="M138" i="143"/>
  <c r="J138" i="143"/>
  <c r="G138" i="143"/>
  <c r="D138" i="143"/>
  <c r="P137" i="143"/>
  <c r="M137" i="143"/>
  <c r="J137" i="143"/>
  <c r="G137" i="143"/>
  <c r="D137" i="143"/>
  <c r="P136" i="143"/>
  <c r="M136" i="143"/>
  <c r="J136" i="143"/>
  <c r="G136" i="143"/>
  <c r="D136" i="143"/>
  <c r="P135" i="143"/>
  <c r="M135" i="143"/>
  <c r="J135" i="143"/>
  <c r="G135" i="143"/>
  <c r="D135" i="143"/>
  <c r="P134" i="143"/>
  <c r="M134" i="143"/>
  <c r="J134" i="143"/>
  <c r="G134" i="143"/>
  <c r="D134" i="143"/>
  <c r="P133" i="143"/>
  <c r="M133" i="143"/>
  <c r="J133" i="143"/>
  <c r="G133" i="143"/>
  <c r="D133" i="143"/>
  <c r="P132" i="143"/>
  <c r="M132" i="143"/>
  <c r="J132" i="143"/>
  <c r="G132" i="143"/>
  <c r="D132" i="143"/>
  <c r="P131" i="143"/>
  <c r="M131" i="143"/>
  <c r="J131" i="143"/>
  <c r="G131" i="143"/>
  <c r="D131" i="143"/>
  <c r="P130" i="143"/>
  <c r="M130" i="143"/>
  <c r="J130" i="143"/>
  <c r="G130" i="143"/>
  <c r="D130" i="143"/>
  <c r="P129" i="143"/>
  <c r="M129" i="143"/>
  <c r="J129" i="143"/>
  <c r="G129" i="143"/>
  <c r="D129" i="143"/>
  <c r="P128" i="143"/>
  <c r="M128" i="143"/>
  <c r="J128" i="143"/>
  <c r="G128" i="143"/>
  <c r="D128" i="143"/>
  <c r="P127" i="143"/>
  <c r="M127" i="143"/>
  <c r="J127" i="143"/>
  <c r="G127" i="143"/>
  <c r="D127" i="143"/>
  <c r="P126" i="143"/>
  <c r="M126" i="143"/>
  <c r="J126" i="143"/>
  <c r="G126" i="143"/>
  <c r="D126" i="143"/>
  <c r="P125" i="143"/>
  <c r="M125" i="143"/>
  <c r="J125" i="143"/>
  <c r="G125" i="143"/>
  <c r="D125" i="143"/>
  <c r="P124" i="143"/>
  <c r="M124" i="143"/>
  <c r="J124" i="143"/>
  <c r="G124" i="143"/>
  <c r="D124" i="143"/>
  <c r="P123" i="143"/>
  <c r="M123" i="143"/>
  <c r="J123" i="143"/>
  <c r="G123" i="143"/>
  <c r="D123" i="143"/>
  <c r="P122" i="143"/>
  <c r="M122" i="143"/>
  <c r="J122" i="143"/>
  <c r="G122" i="143"/>
  <c r="D122" i="143"/>
  <c r="P121" i="143"/>
  <c r="M121" i="143"/>
  <c r="J121" i="143"/>
  <c r="G121" i="143"/>
  <c r="D121" i="143"/>
  <c r="P120" i="143"/>
  <c r="M120" i="143"/>
  <c r="G120" i="143"/>
  <c r="D120" i="143"/>
  <c r="P119" i="143"/>
  <c r="M119" i="143"/>
  <c r="G119" i="143"/>
  <c r="D119" i="143"/>
  <c r="P118" i="143"/>
  <c r="M118" i="143"/>
  <c r="G118" i="143"/>
  <c r="D118" i="143"/>
  <c r="P117" i="143"/>
  <c r="M117" i="143"/>
  <c r="G117" i="143"/>
  <c r="D117" i="143"/>
  <c r="P116" i="143"/>
  <c r="M116" i="143"/>
  <c r="G116" i="143"/>
  <c r="D116" i="143"/>
  <c r="P115" i="143"/>
  <c r="M115" i="143"/>
  <c r="G115" i="143"/>
  <c r="D115" i="143"/>
  <c r="P114" i="143"/>
  <c r="M114" i="143"/>
  <c r="J114" i="143"/>
  <c r="G114" i="143"/>
  <c r="D114" i="143"/>
  <c r="P113" i="143"/>
  <c r="M113" i="143"/>
  <c r="J113" i="143"/>
  <c r="G113" i="143"/>
  <c r="D113" i="143"/>
  <c r="P112" i="143"/>
  <c r="M112" i="143"/>
  <c r="J112" i="143"/>
  <c r="G112" i="143"/>
  <c r="D112" i="143"/>
  <c r="P111" i="143"/>
  <c r="M111" i="143"/>
  <c r="J111" i="143"/>
  <c r="G111" i="143"/>
  <c r="D111" i="143"/>
  <c r="P110" i="143"/>
  <c r="M110" i="143"/>
  <c r="J110" i="143"/>
  <c r="G110" i="143"/>
  <c r="D110" i="143"/>
  <c r="P109" i="143"/>
  <c r="M109" i="143"/>
  <c r="J109" i="143"/>
  <c r="G109" i="143"/>
  <c r="D109" i="143"/>
  <c r="P108" i="143"/>
  <c r="M108" i="143"/>
  <c r="J108" i="143"/>
  <c r="G108" i="143"/>
  <c r="D108" i="143"/>
  <c r="P107" i="143"/>
  <c r="M107" i="143"/>
  <c r="J107" i="143"/>
  <c r="G107" i="143"/>
  <c r="D107" i="143"/>
  <c r="P106" i="143"/>
  <c r="M106" i="143"/>
  <c r="J106" i="143"/>
  <c r="G106" i="143"/>
  <c r="D106" i="143"/>
  <c r="P105" i="143"/>
  <c r="M105" i="143"/>
  <c r="J105" i="143"/>
  <c r="G105" i="143"/>
  <c r="D105" i="143"/>
  <c r="P104" i="143"/>
  <c r="M104" i="143"/>
  <c r="J104" i="143"/>
  <c r="G104" i="143"/>
  <c r="D104" i="143"/>
  <c r="P103" i="143"/>
  <c r="M103" i="143"/>
  <c r="J103" i="143"/>
  <c r="G103" i="143"/>
  <c r="D103" i="143"/>
  <c r="P102" i="143"/>
  <c r="M102" i="143"/>
  <c r="J102" i="143"/>
  <c r="G102" i="143"/>
  <c r="D102" i="143"/>
  <c r="P101" i="143"/>
  <c r="M101" i="143"/>
  <c r="J101" i="143"/>
  <c r="G101" i="143"/>
  <c r="D101" i="143"/>
  <c r="P100" i="143"/>
  <c r="M100" i="143"/>
  <c r="J100" i="143"/>
  <c r="G100" i="143"/>
  <c r="D100" i="143"/>
  <c r="P99" i="143"/>
  <c r="M99" i="143"/>
  <c r="J99" i="143"/>
  <c r="G99" i="143"/>
  <c r="D99" i="143"/>
  <c r="P98" i="143"/>
  <c r="M98" i="143"/>
  <c r="J98" i="143"/>
  <c r="G98" i="143"/>
  <c r="D98" i="143"/>
  <c r="P97" i="143"/>
  <c r="M97" i="143"/>
  <c r="J97" i="143"/>
  <c r="G97" i="143"/>
  <c r="D97" i="143"/>
  <c r="P96" i="143"/>
  <c r="M96" i="143"/>
  <c r="J96" i="143"/>
  <c r="G96" i="143"/>
  <c r="D96" i="143"/>
  <c r="P95" i="143"/>
  <c r="M95" i="143"/>
  <c r="J95" i="143"/>
  <c r="G95" i="143"/>
  <c r="D95" i="143"/>
  <c r="P94" i="143"/>
  <c r="M94" i="143"/>
  <c r="J94" i="143"/>
  <c r="G94" i="143"/>
  <c r="D94" i="143"/>
  <c r="P93" i="143"/>
  <c r="M93" i="143"/>
  <c r="J93" i="143"/>
  <c r="G93" i="143"/>
  <c r="D93" i="143"/>
  <c r="P92" i="143"/>
  <c r="M92" i="143"/>
  <c r="J92" i="143"/>
  <c r="G92" i="143"/>
  <c r="D92" i="143"/>
  <c r="P91" i="143"/>
  <c r="M91" i="143"/>
  <c r="J91" i="143"/>
  <c r="G91" i="143"/>
  <c r="D91" i="143"/>
  <c r="P90" i="143"/>
  <c r="M90" i="143"/>
  <c r="J90" i="143"/>
  <c r="G90" i="143"/>
  <c r="D90" i="143"/>
  <c r="P89" i="143"/>
  <c r="M89" i="143"/>
  <c r="J89" i="143"/>
  <c r="G89" i="143"/>
  <c r="D89" i="143"/>
  <c r="P88" i="143"/>
  <c r="M88" i="143"/>
  <c r="J88" i="143"/>
  <c r="G88" i="143"/>
  <c r="D88" i="143"/>
  <c r="P87" i="143"/>
  <c r="M87" i="143"/>
  <c r="J87" i="143"/>
  <c r="G87" i="143"/>
  <c r="D87" i="143"/>
  <c r="P86" i="143"/>
  <c r="M86" i="143"/>
  <c r="J86" i="143"/>
  <c r="G86" i="143"/>
  <c r="D86" i="143"/>
  <c r="P85" i="143"/>
  <c r="M85" i="143"/>
  <c r="J85" i="143"/>
  <c r="G85" i="143"/>
  <c r="D85" i="143"/>
  <c r="P84" i="143"/>
  <c r="M84" i="143"/>
  <c r="J84" i="143"/>
  <c r="G84" i="143"/>
  <c r="D84" i="143"/>
  <c r="P83" i="143"/>
  <c r="M83" i="143"/>
  <c r="J83" i="143"/>
  <c r="G83" i="143"/>
  <c r="D83" i="143"/>
  <c r="P82" i="143"/>
  <c r="M82" i="143"/>
  <c r="J82" i="143"/>
  <c r="G82" i="143"/>
  <c r="D82" i="143"/>
  <c r="P81" i="143"/>
  <c r="M81" i="143"/>
  <c r="J81" i="143"/>
  <c r="G81" i="143"/>
  <c r="D81" i="143"/>
  <c r="P80" i="143"/>
  <c r="M80" i="143"/>
  <c r="J80" i="143"/>
  <c r="G80" i="143"/>
  <c r="D80" i="143"/>
  <c r="P79" i="143"/>
  <c r="M79" i="143"/>
  <c r="J79" i="143"/>
  <c r="G79" i="143"/>
  <c r="D79" i="143"/>
  <c r="P78" i="143"/>
  <c r="M78" i="143"/>
  <c r="J78" i="143"/>
  <c r="G78" i="143"/>
  <c r="D78" i="143"/>
  <c r="P77" i="143"/>
  <c r="M77" i="143"/>
  <c r="J77" i="143"/>
  <c r="G77" i="143"/>
  <c r="D77" i="143"/>
  <c r="P76" i="143"/>
  <c r="M76" i="143"/>
  <c r="J76" i="143"/>
  <c r="G76" i="143"/>
  <c r="D76" i="143"/>
  <c r="P75" i="143"/>
  <c r="M75" i="143"/>
  <c r="J75" i="143"/>
  <c r="G75" i="143"/>
  <c r="D75" i="143"/>
  <c r="P74" i="143"/>
  <c r="M74" i="143"/>
  <c r="J74" i="143"/>
  <c r="G74" i="143"/>
  <c r="D74" i="143"/>
  <c r="P73" i="143"/>
  <c r="M73" i="143"/>
  <c r="J73" i="143"/>
  <c r="G73" i="143"/>
  <c r="D73" i="143"/>
  <c r="P72" i="143"/>
  <c r="M72" i="143"/>
  <c r="J72" i="143"/>
  <c r="G72" i="143"/>
  <c r="D72" i="143"/>
  <c r="P71" i="143"/>
  <c r="M71" i="143"/>
  <c r="J71" i="143"/>
  <c r="G71" i="143"/>
  <c r="D71" i="143"/>
  <c r="P70" i="143"/>
  <c r="M70" i="143"/>
  <c r="J70" i="143"/>
  <c r="G70" i="143"/>
  <c r="D70" i="143"/>
  <c r="P69" i="143"/>
  <c r="M69" i="143"/>
  <c r="J69" i="143"/>
  <c r="G69" i="143"/>
  <c r="D69" i="143"/>
  <c r="P68" i="143"/>
  <c r="M68" i="143"/>
  <c r="J68" i="143"/>
  <c r="G68" i="143"/>
  <c r="D68" i="143"/>
  <c r="P67" i="143"/>
  <c r="M67" i="143"/>
  <c r="J67" i="143"/>
  <c r="G67" i="143"/>
  <c r="D67" i="143"/>
  <c r="P66" i="143"/>
  <c r="M66" i="143"/>
  <c r="J66" i="143"/>
  <c r="G66" i="143"/>
  <c r="D66" i="143"/>
  <c r="P65" i="143"/>
  <c r="M65" i="143"/>
  <c r="J65" i="143"/>
  <c r="G65" i="143"/>
  <c r="D65" i="143"/>
  <c r="P64" i="143"/>
  <c r="M64" i="143"/>
  <c r="J64" i="143"/>
  <c r="G64" i="143"/>
  <c r="D64" i="143"/>
  <c r="P63" i="143"/>
  <c r="M63" i="143"/>
  <c r="J63" i="143"/>
  <c r="G63" i="143"/>
  <c r="D63" i="143"/>
  <c r="P62" i="143"/>
  <c r="M62" i="143"/>
  <c r="J62" i="143"/>
  <c r="G62" i="143"/>
  <c r="D62" i="143"/>
  <c r="P61" i="143"/>
  <c r="M61" i="143"/>
  <c r="J61" i="143"/>
  <c r="G61" i="143"/>
  <c r="D61" i="143"/>
  <c r="P60" i="143"/>
  <c r="M60" i="143"/>
  <c r="J60" i="143"/>
  <c r="G60" i="143"/>
  <c r="D60" i="143"/>
  <c r="P59" i="143"/>
  <c r="M59" i="143"/>
  <c r="J59" i="143"/>
  <c r="G59" i="143"/>
  <c r="D59" i="143"/>
  <c r="P58" i="143"/>
  <c r="M58" i="143"/>
  <c r="J58" i="143"/>
  <c r="G58" i="143"/>
  <c r="D58" i="143"/>
  <c r="P57" i="143"/>
  <c r="M57" i="143"/>
  <c r="J57" i="143"/>
  <c r="G57" i="143"/>
  <c r="D57" i="143"/>
  <c r="P56" i="143"/>
  <c r="M56" i="143"/>
  <c r="J56" i="143"/>
  <c r="G56" i="143"/>
  <c r="D56" i="143"/>
  <c r="P55" i="143"/>
  <c r="M55" i="143"/>
  <c r="J55" i="143"/>
  <c r="G55" i="143"/>
  <c r="D55" i="143"/>
  <c r="P54" i="143"/>
  <c r="M54" i="143"/>
  <c r="J54" i="143"/>
  <c r="G54" i="143"/>
  <c r="D54" i="143"/>
  <c r="P53" i="143"/>
  <c r="M53" i="143"/>
  <c r="J53" i="143"/>
  <c r="G53" i="143"/>
  <c r="D53" i="143"/>
  <c r="P52" i="143"/>
  <c r="M52" i="143"/>
  <c r="J52" i="143"/>
  <c r="G52" i="143"/>
  <c r="D52" i="143"/>
  <c r="P51" i="143"/>
  <c r="M51" i="143"/>
  <c r="J51" i="143"/>
  <c r="G51" i="143"/>
  <c r="D51" i="143"/>
  <c r="P50" i="143"/>
  <c r="M50" i="143"/>
  <c r="J50" i="143"/>
  <c r="G50" i="143"/>
  <c r="D50" i="143"/>
  <c r="P49" i="143"/>
  <c r="M49" i="143"/>
  <c r="J49" i="143"/>
  <c r="G49" i="143"/>
  <c r="D49" i="143"/>
  <c r="P48" i="143"/>
  <c r="M48" i="143"/>
  <c r="J48" i="143"/>
  <c r="G48" i="143"/>
  <c r="D48" i="143"/>
  <c r="P47" i="143"/>
  <c r="M47" i="143"/>
  <c r="J47" i="143"/>
  <c r="G47" i="143"/>
  <c r="D47" i="143"/>
  <c r="P46" i="143"/>
  <c r="M46" i="143"/>
  <c r="J46" i="143"/>
  <c r="G46" i="143"/>
  <c r="D46" i="143"/>
  <c r="P45" i="143"/>
  <c r="M45" i="143"/>
  <c r="J45" i="143"/>
  <c r="G45" i="143"/>
  <c r="D45" i="143"/>
  <c r="P44" i="143"/>
  <c r="M44" i="143"/>
  <c r="J44" i="143"/>
  <c r="G44" i="143"/>
  <c r="D44" i="143"/>
  <c r="P43" i="143"/>
  <c r="M43" i="143"/>
  <c r="J43" i="143"/>
  <c r="G43" i="143"/>
  <c r="D43" i="143"/>
  <c r="P42" i="143"/>
  <c r="M42" i="143"/>
  <c r="J42" i="143"/>
  <c r="G42" i="143"/>
  <c r="D42" i="143"/>
  <c r="P41" i="143"/>
  <c r="M41" i="143"/>
  <c r="J41" i="143"/>
  <c r="G41" i="143"/>
  <c r="D41" i="143"/>
  <c r="P40" i="143"/>
  <c r="M40" i="143"/>
  <c r="J40" i="143"/>
  <c r="G40" i="143"/>
  <c r="D40" i="143"/>
  <c r="P39" i="143"/>
  <c r="M39" i="143"/>
  <c r="J39" i="143"/>
  <c r="G39" i="143"/>
  <c r="D39" i="143"/>
  <c r="P38" i="143"/>
  <c r="M38" i="143"/>
  <c r="J38" i="143"/>
  <c r="G38" i="143"/>
  <c r="D38" i="143"/>
  <c r="P37" i="143"/>
  <c r="M37" i="143"/>
  <c r="J37" i="143"/>
  <c r="G37" i="143"/>
  <c r="D37" i="143"/>
  <c r="P36" i="143"/>
  <c r="M36" i="143"/>
  <c r="J36" i="143"/>
  <c r="G36" i="143"/>
  <c r="D36" i="143"/>
  <c r="P35" i="143"/>
  <c r="M35" i="143"/>
  <c r="J35" i="143"/>
  <c r="G35" i="143"/>
  <c r="D35" i="143"/>
  <c r="P34" i="143"/>
  <c r="M34" i="143"/>
  <c r="J34" i="143"/>
  <c r="G34" i="143"/>
  <c r="D34" i="143"/>
  <c r="P33" i="143"/>
  <c r="M33" i="143"/>
  <c r="J33" i="143"/>
  <c r="G33" i="143"/>
  <c r="D33" i="143"/>
  <c r="P32" i="143"/>
  <c r="M32" i="143"/>
  <c r="J32" i="143"/>
  <c r="G32" i="143"/>
  <c r="D32" i="143"/>
  <c r="P31" i="143"/>
  <c r="M31" i="143"/>
  <c r="J31" i="143"/>
  <c r="G31" i="143"/>
  <c r="D31" i="143"/>
  <c r="P30" i="143"/>
  <c r="M30" i="143"/>
  <c r="J30" i="143"/>
  <c r="G30" i="143"/>
  <c r="D30" i="143"/>
  <c r="P29" i="143"/>
  <c r="M29" i="143"/>
  <c r="J29" i="143"/>
  <c r="G29" i="143"/>
  <c r="D29" i="143"/>
  <c r="P28" i="143"/>
  <c r="M28" i="143"/>
  <c r="J28" i="143"/>
  <c r="G28" i="143"/>
  <c r="D28" i="143"/>
  <c r="P27" i="143"/>
  <c r="M27" i="143"/>
  <c r="J27" i="143"/>
  <c r="G27" i="143"/>
  <c r="D27" i="143"/>
  <c r="P26" i="143"/>
  <c r="M26" i="143"/>
  <c r="J26" i="143"/>
  <c r="G26" i="143"/>
  <c r="D26" i="143"/>
  <c r="P25" i="143"/>
  <c r="M25" i="143"/>
  <c r="J25" i="143"/>
  <c r="G25" i="143"/>
  <c r="D25" i="143"/>
  <c r="P24" i="143"/>
  <c r="M24" i="143"/>
  <c r="J24" i="143"/>
  <c r="G24" i="143"/>
  <c r="D24" i="143"/>
  <c r="P23" i="143"/>
  <c r="M23" i="143"/>
  <c r="J23" i="143"/>
  <c r="G23" i="143"/>
  <c r="D23" i="143"/>
  <c r="P22" i="143"/>
  <c r="M22" i="143"/>
  <c r="J22" i="143"/>
  <c r="G22" i="143"/>
  <c r="D22" i="143"/>
  <c r="P21" i="143"/>
  <c r="M21" i="143"/>
  <c r="J21" i="143"/>
  <c r="G21" i="143"/>
  <c r="D21" i="143"/>
  <c r="P20" i="143"/>
  <c r="M20" i="143"/>
  <c r="J20" i="143"/>
  <c r="G20" i="143"/>
  <c r="D20" i="143"/>
  <c r="I14" i="143"/>
  <c r="H14" i="143"/>
  <c r="D13" i="143"/>
  <c r="D12" i="143"/>
  <c r="P5" i="143"/>
  <c r="M228" i="142" l="1"/>
  <c r="J228" i="142"/>
  <c r="G228" i="142"/>
  <c r="D228" i="142"/>
  <c r="M227" i="142"/>
  <c r="J227" i="142"/>
  <c r="G227" i="142"/>
  <c r="D227" i="142"/>
  <c r="M226" i="142"/>
  <c r="J226" i="142"/>
  <c r="G226" i="142"/>
  <c r="D226" i="142"/>
  <c r="M225" i="142"/>
  <c r="J225" i="142"/>
  <c r="G225" i="142"/>
  <c r="D225" i="142"/>
  <c r="M224" i="142"/>
  <c r="J224" i="142"/>
  <c r="G224" i="142"/>
  <c r="D224" i="142"/>
  <c r="M223" i="142"/>
  <c r="J223" i="142"/>
  <c r="G223" i="142"/>
  <c r="D223" i="142"/>
  <c r="M222" i="142"/>
  <c r="J222" i="142"/>
  <c r="G222" i="142"/>
  <c r="D222" i="142"/>
  <c r="P221" i="142"/>
  <c r="M221" i="142"/>
  <c r="J221" i="142"/>
  <c r="G221" i="142"/>
  <c r="D221" i="142"/>
  <c r="P220" i="142"/>
  <c r="M220" i="142"/>
  <c r="J220" i="142"/>
  <c r="G220" i="142"/>
  <c r="D220" i="142"/>
  <c r="P219" i="142"/>
  <c r="M219" i="142"/>
  <c r="J219" i="142"/>
  <c r="G219" i="142"/>
  <c r="D219" i="142"/>
  <c r="P218" i="142"/>
  <c r="M218" i="142"/>
  <c r="J218" i="142"/>
  <c r="G218" i="142"/>
  <c r="D218" i="142"/>
  <c r="P217" i="142"/>
  <c r="M217" i="142"/>
  <c r="J217" i="142"/>
  <c r="G217" i="142"/>
  <c r="D217" i="142"/>
  <c r="P216" i="142"/>
  <c r="J216" i="142"/>
  <c r="G216" i="142"/>
  <c r="D216" i="142"/>
  <c r="P215" i="142"/>
  <c r="J215" i="142"/>
  <c r="G215" i="142"/>
  <c r="D215" i="142"/>
  <c r="P214" i="142"/>
  <c r="J214" i="142"/>
  <c r="G214" i="142"/>
  <c r="D214" i="142"/>
  <c r="P213" i="142"/>
  <c r="J213" i="142"/>
  <c r="G213" i="142"/>
  <c r="D213" i="142"/>
  <c r="P212" i="142"/>
  <c r="J212" i="142"/>
  <c r="G212" i="142"/>
  <c r="D212" i="142"/>
  <c r="P211" i="142"/>
  <c r="J211" i="142"/>
  <c r="G211" i="142"/>
  <c r="D211" i="142"/>
  <c r="P210" i="142"/>
  <c r="M210" i="142"/>
  <c r="J210" i="142"/>
  <c r="G210" i="142"/>
  <c r="D210" i="142"/>
  <c r="P209" i="142"/>
  <c r="M209" i="142"/>
  <c r="J209" i="142"/>
  <c r="G209" i="142"/>
  <c r="D209" i="142"/>
  <c r="P208" i="142"/>
  <c r="M208" i="142"/>
  <c r="J208" i="142"/>
  <c r="G208" i="142"/>
  <c r="D208" i="142"/>
  <c r="P207" i="142"/>
  <c r="M207" i="142"/>
  <c r="J207" i="142"/>
  <c r="G207" i="142"/>
  <c r="D207" i="142"/>
  <c r="P206" i="142"/>
  <c r="M206" i="142"/>
  <c r="J206" i="142"/>
  <c r="G206" i="142"/>
  <c r="D206" i="142"/>
  <c r="P205" i="142"/>
  <c r="M205" i="142"/>
  <c r="J205" i="142"/>
  <c r="G205" i="142"/>
  <c r="D205" i="142"/>
  <c r="P204" i="142"/>
  <c r="M204" i="142"/>
  <c r="J204" i="142"/>
  <c r="G204" i="142"/>
  <c r="D204" i="142"/>
  <c r="P203" i="142"/>
  <c r="M203" i="142"/>
  <c r="J203" i="142"/>
  <c r="G203" i="142"/>
  <c r="D203" i="142"/>
  <c r="P202" i="142"/>
  <c r="M202" i="142"/>
  <c r="J202" i="142"/>
  <c r="G202" i="142"/>
  <c r="D202" i="142"/>
  <c r="P201" i="142"/>
  <c r="M201" i="142"/>
  <c r="J201" i="142"/>
  <c r="G201" i="142"/>
  <c r="D201" i="142"/>
  <c r="P200" i="142"/>
  <c r="M200" i="142"/>
  <c r="J200" i="142"/>
  <c r="G200" i="142"/>
  <c r="D200" i="142"/>
  <c r="P199" i="142"/>
  <c r="M199" i="142"/>
  <c r="J199" i="142"/>
  <c r="G199" i="142"/>
  <c r="D199" i="142"/>
  <c r="P198" i="142"/>
  <c r="M198" i="142"/>
  <c r="J198" i="142"/>
  <c r="G198" i="142"/>
  <c r="D198" i="142"/>
  <c r="P197" i="142"/>
  <c r="M197" i="142"/>
  <c r="J197" i="142"/>
  <c r="G197" i="142"/>
  <c r="D197" i="142"/>
  <c r="P196" i="142"/>
  <c r="M196" i="142"/>
  <c r="J196" i="142"/>
  <c r="G196" i="142"/>
  <c r="D196" i="142"/>
  <c r="P195" i="142"/>
  <c r="M195" i="142"/>
  <c r="J195" i="142"/>
  <c r="G195" i="142"/>
  <c r="D195" i="142"/>
  <c r="P194" i="142"/>
  <c r="M194" i="142"/>
  <c r="G194" i="142"/>
  <c r="D194" i="142"/>
  <c r="P193" i="142"/>
  <c r="M193" i="142"/>
  <c r="G193" i="142"/>
  <c r="D193" i="142"/>
  <c r="P192" i="142"/>
  <c r="M192" i="142"/>
  <c r="G192" i="142"/>
  <c r="D192" i="142"/>
  <c r="P191" i="142"/>
  <c r="M191" i="142"/>
  <c r="G191" i="142"/>
  <c r="D191" i="142"/>
  <c r="P190" i="142"/>
  <c r="M190" i="142"/>
  <c r="G190" i="142"/>
  <c r="D190" i="142"/>
  <c r="P189" i="142"/>
  <c r="M189" i="142"/>
  <c r="G189" i="142"/>
  <c r="D189" i="142"/>
  <c r="P188" i="142"/>
  <c r="M188" i="142"/>
  <c r="J188" i="142"/>
  <c r="G188" i="142"/>
  <c r="D188" i="142"/>
  <c r="P187" i="142"/>
  <c r="M187" i="142"/>
  <c r="J187" i="142"/>
  <c r="G187" i="142"/>
  <c r="D187" i="142"/>
  <c r="P186" i="142"/>
  <c r="M186" i="142"/>
  <c r="J186" i="142"/>
  <c r="G186" i="142"/>
  <c r="D186" i="142"/>
  <c r="P185" i="142"/>
  <c r="M185" i="142"/>
  <c r="J185" i="142"/>
  <c r="G185" i="142"/>
  <c r="D185" i="142"/>
  <c r="P184" i="142"/>
  <c r="M184" i="142"/>
  <c r="J184" i="142"/>
  <c r="G184" i="142"/>
  <c r="D184" i="142"/>
  <c r="P183" i="142"/>
  <c r="M183" i="142"/>
  <c r="J183" i="142"/>
  <c r="G183" i="142"/>
  <c r="D183" i="142"/>
  <c r="P182" i="142"/>
  <c r="M182" i="142"/>
  <c r="J182" i="142"/>
  <c r="G182" i="142"/>
  <c r="D182" i="142"/>
  <c r="P181" i="142"/>
  <c r="M181" i="142"/>
  <c r="J181" i="142"/>
  <c r="G181" i="142"/>
  <c r="D181" i="142"/>
  <c r="P180" i="142"/>
  <c r="M180" i="142"/>
  <c r="J180" i="142"/>
  <c r="G180" i="142"/>
  <c r="D180" i="142"/>
  <c r="P179" i="142"/>
  <c r="M179" i="142"/>
  <c r="J179" i="142"/>
  <c r="G179" i="142"/>
  <c r="D179" i="142"/>
  <c r="P178" i="142"/>
  <c r="M178" i="142"/>
  <c r="J178" i="142"/>
  <c r="G178" i="142"/>
  <c r="D178" i="142"/>
  <c r="P177" i="142"/>
  <c r="M177" i="142"/>
  <c r="J177" i="142"/>
  <c r="G177" i="142"/>
  <c r="D177" i="142"/>
  <c r="P176" i="142"/>
  <c r="M176" i="142"/>
  <c r="J176" i="142"/>
  <c r="G176" i="142"/>
  <c r="D176" i="142"/>
  <c r="M175" i="142"/>
  <c r="J175" i="142"/>
  <c r="G175" i="142"/>
  <c r="D175" i="142"/>
  <c r="M174" i="142"/>
  <c r="J174" i="142"/>
  <c r="G174" i="142"/>
  <c r="D174" i="142"/>
  <c r="M173" i="142"/>
  <c r="J173" i="142"/>
  <c r="G173" i="142"/>
  <c r="D173" i="142"/>
  <c r="M172" i="142"/>
  <c r="J172" i="142"/>
  <c r="G172" i="142"/>
  <c r="D172" i="142"/>
  <c r="M171" i="142"/>
  <c r="J171" i="142"/>
  <c r="G171" i="142"/>
  <c r="D171" i="142"/>
  <c r="P170" i="142"/>
  <c r="M170" i="142"/>
  <c r="J170" i="142"/>
  <c r="G170" i="142"/>
  <c r="D170" i="142"/>
  <c r="P169" i="142"/>
  <c r="M169" i="142"/>
  <c r="J169" i="142"/>
  <c r="G169" i="142"/>
  <c r="D169" i="142"/>
  <c r="P168" i="142"/>
  <c r="J168" i="142"/>
  <c r="G168" i="142"/>
  <c r="D168" i="142"/>
  <c r="P167" i="142"/>
  <c r="J167" i="142"/>
  <c r="G167" i="142"/>
  <c r="D167" i="142"/>
  <c r="P166" i="142"/>
  <c r="J166" i="142"/>
  <c r="G166" i="142"/>
  <c r="D166" i="142"/>
  <c r="P165" i="142"/>
  <c r="J165" i="142"/>
  <c r="G165" i="142"/>
  <c r="D165" i="142"/>
  <c r="P164" i="142"/>
  <c r="J164" i="142"/>
  <c r="G164" i="142"/>
  <c r="D164" i="142"/>
  <c r="P163" i="142"/>
  <c r="J163" i="142"/>
  <c r="G163" i="142"/>
  <c r="D163" i="142"/>
  <c r="P162" i="142"/>
  <c r="M162" i="142"/>
  <c r="J162" i="142"/>
  <c r="G162" i="142"/>
  <c r="D162" i="142"/>
  <c r="P161" i="142"/>
  <c r="M161" i="142"/>
  <c r="J161" i="142"/>
  <c r="G161" i="142"/>
  <c r="D161" i="142"/>
  <c r="P160" i="142"/>
  <c r="M160" i="142"/>
  <c r="J160" i="142"/>
  <c r="G160" i="142"/>
  <c r="D160" i="142"/>
  <c r="P159" i="142"/>
  <c r="M159" i="142"/>
  <c r="J159" i="142"/>
  <c r="G159" i="142"/>
  <c r="D159" i="142"/>
  <c r="P158" i="142"/>
  <c r="M158" i="142"/>
  <c r="J158" i="142"/>
  <c r="G158" i="142"/>
  <c r="D158" i="142"/>
  <c r="P157" i="142"/>
  <c r="M157" i="142"/>
  <c r="J157" i="142"/>
  <c r="G157" i="142"/>
  <c r="D157" i="142"/>
  <c r="P156" i="142"/>
  <c r="M156" i="142"/>
  <c r="J156" i="142"/>
  <c r="G156" i="142"/>
  <c r="D156" i="142"/>
  <c r="P155" i="142"/>
  <c r="M155" i="142"/>
  <c r="J155" i="142"/>
  <c r="G155" i="142"/>
  <c r="D155" i="142"/>
  <c r="P154" i="142"/>
  <c r="M154" i="142"/>
  <c r="J154" i="142"/>
  <c r="G154" i="142"/>
  <c r="D154" i="142"/>
  <c r="P153" i="142"/>
  <c r="M153" i="142"/>
  <c r="J153" i="142"/>
  <c r="G153" i="142"/>
  <c r="D153" i="142"/>
  <c r="P152" i="142"/>
  <c r="M152" i="142"/>
  <c r="J152" i="142"/>
  <c r="G152" i="142"/>
  <c r="D152" i="142"/>
  <c r="P151" i="142"/>
  <c r="M151" i="142"/>
  <c r="J151" i="142"/>
  <c r="G151" i="142"/>
  <c r="D151" i="142"/>
  <c r="P150" i="142"/>
  <c r="M150" i="142"/>
  <c r="J150" i="142"/>
  <c r="G150" i="142"/>
  <c r="D150" i="142"/>
  <c r="P149" i="142"/>
  <c r="M149" i="142"/>
  <c r="J149" i="142"/>
  <c r="G149" i="142"/>
  <c r="D149" i="142"/>
  <c r="P148" i="142"/>
  <c r="M148" i="142"/>
  <c r="J148" i="142"/>
  <c r="G148" i="142"/>
  <c r="D148" i="142"/>
  <c r="P147" i="142"/>
  <c r="M147" i="142"/>
  <c r="J147" i="142"/>
  <c r="G147" i="142"/>
  <c r="D147" i="142"/>
  <c r="P146" i="142"/>
  <c r="M146" i="142"/>
  <c r="J146" i="142"/>
  <c r="G146" i="142"/>
  <c r="D146" i="142"/>
  <c r="P145" i="142"/>
  <c r="M145" i="142"/>
  <c r="J145" i="142"/>
  <c r="G145" i="142"/>
  <c r="D145" i="142"/>
  <c r="P144" i="142"/>
  <c r="M144" i="142"/>
  <c r="J144" i="142"/>
  <c r="G144" i="142"/>
  <c r="D144" i="142"/>
  <c r="P143" i="142"/>
  <c r="M143" i="142"/>
  <c r="J143" i="142"/>
  <c r="G143" i="142"/>
  <c r="D143" i="142"/>
  <c r="P142" i="142"/>
  <c r="M142" i="142"/>
  <c r="J142" i="142"/>
  <c r="G142" i="142"/>
  <c r="D142" i="142"/>
  <c r="P141" i="142"/>
  <c r="M141" i="142"/>
  <c r="J141" i="142"/>
  <c r="G141" i="142"/>
  <c r="D141" i="142"/>
  <c r="P140" i="142"/>
  <c r="M140" i="142"/>
  <c r="J140" i="142"/>
  <c r="G140" i="142"/>
  <c r="D140" i="142"/>
  <c r="P139" i="142"/>
  <c r="M139" i="142"/>
  <c r="J139" i="142"/>
  <c r="G139" i="142"/>
  <c r="D139" i="142"/>
  <c r="P138" i="142"/>
  <c r="M138" i="142"/>
  <c r="J138" i="142"/>
  <c r="G138" i="142"/>
  <c r="D138" i="142"/>
  <c r="P137" i="142"/>
  <c r="M137" i="142"/>
  <c r="J137" i="142"/>
  <c r="G137" i="142"/>
  <c r="D137" i="142"/>
  <c r="P136" i="142"/>
  <c r="M136" i="142"/>
  <c r="J136" i="142"/>
  <c r="G136" i="142"/>
  <c r="D136" i="142"/>
  <c r="P135" i="142"/>
  <c r="M135" i="142"/>
  <c r="J135" i="142"/>
  <c r="G135" i="142"/>
  <c r="D135" i="142"/>
  <c r="P134" i="142"/>
  <c r="M134" i="142"/>
  <c r="J134" i="142"/>
  <c r="G134" i="142"/>
  <c r="D134" i="142"/>
  <c r="P133" i="142"/>
  <c r="M133" i="142"/>
  <c r="J133" i="142"/>
  <c r="G133" i="142"/>
  <c r="D133" i="142"/>
  <c r="P132" i="142"/>
  <c r="M132" i="142"/>
  <c r="J132" i="142"/>
  <c r="G132" i="142"/>
  <c r="D132" i="142"/>
  <c r="P131" i="142"/>
  <c r="M131" i="142"/>
  <c r="J131" i="142"/>
  <c r="G131" i="142"/>
  <c r="D131" i="142"/>
  <c r="P130" i="142"/>
  <c r="M130" i="142"/>
  <c r="J130" i="142"/>
  <c r="G130" i="142"/>
  <c r="D130" i="142"/>
  <c r="P129" i="142"/>
  <c r="M129" i="142"/>
  <c r="J129" i="142"/>
  <c r="G129" i="142"/>
  <c r="D129" i="142"/>
  <c r="P128" i="142"/>
  <c r="M128" i="142"/>
  <c r="J128" i="142"/>
  <c r="G128" i="142"/>
  <c r="D128" i="142"/>
  <c r="P127" i="142"/>
  <c r="M127" i="142"/>
  <c r="J127" i="142"/>
  <c r="G127" i="142"/>
  <c r="D127" i="142"/>
  <c r="P126" i="142"/>
  <c r="M126" i="142"/>
  <c r="J126" i="142"/>
  <c r="G126" i="142"/>
  <c r="D126" i="142"/>
  <c r="P125" i="142"/>
  <c r="M125" i="142"/>
  <c r="J125" i="142"/>
  <c r="G125" i="142"/>
  <c r="D125" i="142"/>
  <c r="P124" i="142"/>
  <c r="M124" i="142"/>
  <c r="J124" i="142"/>
  <c r="G124" i="142"/>
  <c r="D124" i="142"/>
  <c r="P123" i="142"/>
  <c r="M123" i="142"/>
  <c r="J123" i="142"/>
  <c r="G123" i="142"/>
  <c r="D123" i="142"/>
  <c r="P122" i="142"/>
  <c r="M122" i="142"/>
  <c r="G122" i="142"/>
  <c r="D122" i="142"/>
  <c r="P121" i="142"/>
  <c r="M121" i="142"/>
  <c r="G121" i="142"/>
  <c r="D121" i="142"/>
  <c r="P120" i="142"/>
  <c r="M120" i="142"/>
  <c r="G120" i="142"/>
  <c r="D120" i="142"/>
  <c r="P119" i="142"/>
  <c r="M119" i="142"/>
  <c r="G119" i="142"/>
  <c r="D119" i="142"/>
  <c r="P118" i="142"/>
  <c r="M118" i="142"/>
  <c r="G118" i="142"/>
  <c r="D118" i="142"/>
  <c r="P117" i="142"/>
  <c r="M117" i="142"/>
  <c r="G117" i="142"/>
  <c r="D117" i="142"/>
  <c r="P116" i="142"/>
  <c r="M116" i="142"/>
  <c r="G116" i="142"/>
  <c r="D116" i="142"/>
  <c r="P115" i="142"/>
  <c r="M115" i="142"/>
  <c r="G115" i="142"/>
  <c r="D115" i="142"/>
  <c r="P114" i="142"/>
  <c r="M114" i="142"/>
  <c r="G114" i="142"/>
  <c r="D114" i="142"/>
  <c r="P113" i="142"/>
  <c r="M113" i="142"/>
  <c r="G113" i="142"/>
  <c r="D113" i="142"/>
  <c r="P112" i="142"/>
  <c r="M112" i="142"/>
  <c r="J112" i="142"/>
  <c r="G112" i="142"/>
  <c r="D112" i="142"/>
  <c r="P111" i="142"/>
  <c r="M111" i="142"/>
  <c r="J111" i="142"/>
  <c r="G111" i="142"/>
  <c r="D111" i="142"/>
  <c r="P110" i="142"/>
  <c r="M110" i="142"/>
  <c r="J110" i="142"/>
  <c r="G110" i="142"/>
  <c r="D110" i="142"/>
  <c r="P109" i="142"/>
  <c r="M109" i="142"/>
  <c r="J109" i="142"/>
  <c r="G109" i="142"/>
  <c r="D109" i="142"/>
  <c r="P108" i="142"/>
  <c r="M108" i="142"/>
  <c r="J108" i="142"/>
  <c r="G108" i="142"/>
  <c r="D108" i="142"/>
  <c r="P107" i="142"/>
  <c r="M107" i="142"/>
  <c r="J107" i="142"/>
  <c r="G107" i="142"/>
  <c r="D107" i="142"/>
  <c r="P106" i="142"/>
  <c r="M106" i="142"/>
  <c r="J106" i="142"/>
  <c r="G106" i="142"/>
  <c r="D106" i="142"/>
  <c r="P105" i="142"/>
  <c r="M105" i="142"/>
  <c r="J105" i="142"/>
  <c r="G105" i="142"/>
  <c r="D105" i="142"/>
  <c r="P104" i="142"/>
  <c r="M104" i="142"/>
  <c r="J104" i="142"/>
  <c r="G104" i="142"/>
  <c r="D104" i="142"/>
  <c r="P103" i="142"/>
  <c r="M103" i="142"/>
  <c r="J103" i="142"/>
  <c r="G103" i="142"/>
  <c r="D103" i="142"/>
  <c r="P102" i="142"/>
  <c r="M102" i="142"/>
  <c r="J102" i="142"/>
  <c r="G102" i="142"/>
  <c r="D102" i="142"/>
  <c r="P101" i="142"/>
  <c r="M101" i="142"/>
  <c r="J101" i="142"/>
  <c r="G101" i="142"/>
  <c r="D101" i="142"/>
  <c r="P100" i="142"/>
  <c r="M100" i="142"/>
  <c r="J100" i="142"/>
  <c r="G100" i="142"/>
  <c r="D100" i="142"/>
  <c r="P99" i="142"/>
  <c r="M99" i="142"/>
  <c r="J99" i="142"/>
  <c r="G99" i="142"/>
  <c r="D99" i="142"/>
  <c r="P98" i="142"/>
  <c r="M98" i="142"/>
  <c r="J98" i="142"/>
  <c r="G98" i="142"/>
  <c r="D98" i="142"/>
  <c r="P97" i="142"/>
  <c r="M97" i="142"/>
  <c r="J97" i="142"/>
  <c r="G97" i="142"/>
  <c r="D97" i="142"/>
  <c r="P96" i="142"/>
  <c r="M96" i="142"/>
  <c r="J96" i="142"/>
  <c r="G96" i="142"/>
  <c r="D96" i="142"/>
  <c r="P95" i="142"/>
  <c r="M95" i="142"/>
  <c r="J95" i="142"/>
  <c r="G95" i="142"/>
  <c r="D95" i="142"/>
  <c r="P94" i="142"/>
  <c r="M94" i="142"/>
  <c r="J94" i="142"/>
  <c r="G94" i="142"/>
  <c r="D94" i="142"/>
  <c r="P93" i="142"/>
  <c r="M93" i="142"/>
  <c r="J93" i="142"/>
  <c r="G93" i="142"/>
  <c r="D93" i="142"/>
  <c r="P92" i="142"/>
  <c r="M92" i="142"/>
  <c r="J92" i="142"/>
  <c r="G92" i="142"/>
  <c r="D92" i="142"/>
  <c r="P91" i="142"/>
  <c r="M91" i="142"/>
  <c r="J91" i="142"/>
  <c r="G91" i="142"/>
  <c r="D91" i="142"/>
  <c r="P90" i="142"/>
  <c r="M90" i="142"/>
  <c r="J90" i="142"/>
  <c r="G90" i="142"/>
  <c r="D90" i="142"/>
  <c r="P89" i="142"/>
  <c r="M89" i="142"/>
  <c r="J89" i="142"/>
  <c r="G89" i="142"/>
  <c r="D89" i="142"/>
  <c r="P88" i="142"/>
  <c r="M88" i="142"/>
  <c r="J88" i="142"/>
  <c r="G88" i="142"/>
  <c r="D88" i="142"/>
  <c r="P87" i="142"/>
  <c r="M87" i="142"/>
  <c r="J87" i="142"/>
  <c r="G87" i="142"/>
  <c r="D87" i="142"/>
  <c r="P86" i="142"/>
  <c r="M86" i="142"/>
  <c r="J86" i="142"/>
  <c r="G86" i="142"/>
  <c r="D86" i="142"/>
  <c r="P85" i="142"/>
  <c r="M85" i="142"/>
  <c r="J85" i="142"/>
  <c r="G85" i="142"/>
  <c r="D85" i="142"/>
  <c r="P84" i="142"/>
  <c r="M84" i="142"/>
  <c r="J84" i="142"/>
  <c r="G84" i="142"/>
  <c r="D84" i="142"/>
  <c r="P83" i="142"/>
  <c r="M83" i="142"/>
  <c r="J83" i="142"/>
  <c r="G83" i="142"/>
  <c r="D83" i="142"/>
  <c r="P82" i="142"/>
  <c r="M82" i="142"/>
  <c r="J82" i="142"/>
  <c r="G82" i="142"/>
  <c r="D82" i="142"/>
  <c r="P81" i="142"/>
  <c r="M81" i="142"/>
  <c r="J81" i="142"/>
  <c r="G81" i="142"/>
  <c r="D81" i="142"/>
  <c r="P80" i="142"/>
  <c r="M80" i="142"/>
  <c r="J80" i="142"/>
  <c r="G80" i="142"/>
  <c r="D80" i="142"/>
  <c r="P79" i="142"/>
  <c r="M79" i="142"/>
  <c r="J79" i="142"/>
  <c r="G79" i="142"/>
  <c r="D79" i="142"/>
  <c r="P78" i="142"/>
  <c r="M78" i="142"/>
  <c r="J78" i="142"/>
  <c r="G78" i="142"/>
  <c r="D78" i="142"/>
  <c r="P77" i="142"/>
  <c r="M77" i="142"/>
  <c r="J77" i="142"/>
  <c r="G77" i="142"/>
  <c r="D77" i="142"/>
  <c r="P76" i="142"/>
  <c r="M76" i="142"/>
  <c r="J76" i="142"/>
  <c r="G76" i="142"/>
  <c r="D76" i="142"/>
  <c r="P75" i="142"/>
  <c r="M75" i="142"/>
  <c r="J75" i="142"/>
  <c r="G75" i="142"/>
  <c r="D75" i="142"/>
  <c r="P74" i="142"/>
  <c r="M74" i="142"/>
  <c r="J74" i="142"/>
  <c r="G74" i="142"/>
  <c r="D74" i="142"/>
  <c r="P73" i="142"/>
  <c r="M73" i="142"/>
  <c r="J73" i="142"/>
  <c r="G73" i="142"/>
  <c r="D73" i="142"/>
  <c r="P72" i="142"/>
  <c r="M72" i="142"/>
  <c r="J72" i="142"/>
  <c r="G72" i="142"/>
  <c r="D72" i="142"/>
  <c r="P71" i="142"/>
  <c r="M71" i="142"/>
  <c r="J71" i="142"/>
  <c r="G71" i="142"/>
  <c r="D71" i="142"/>
  <c r="P70" i="142"/>
  <c r="M70" i="142"/>
  <c r="J70" i="142"/>
  <c r="G70" i="142"/>
  <c r="D70" i="142"/>
  <c r="P69" i="142"/>
  <c r="M69" i="142"/>
  <c r="J69" i="142"/>
  <c r="G69" i="142"/>
  <c r="D69" i="142"/>
  <c r="P68" i="142"/>
  <c r="M68" i="142"/>
  <c r="J68" i="142"/>
  <c r="G68" i="142"/>
  <c r="D68" i="142"/>
  <c r="P67" i="142"/>
  <c r="M67" i="142"/>
  <c r="J67" i="142"/>
  <c r="G67" i="142"/>
  <c r="D67" i="142"/>
  <c r="P66" i="142"/>
  <c r="M66" i="142"/>
  <c r="J66" i="142"/>
  <c r="G66" i="142"/>
  <c r="D66" i="142"/>
  <c r="P65" i="142"/>
  <c r="M65" i="142"/>
  <c r="J65" i="142"/>
  <c r="G65" i="142"/>
  <c r="D65" i="142"/>
  <c r="P64" i="142"/>
  <c r="M64" i="142"/>
  <c r="J64" i="142"/>
  <c r="G64" i="142"/>
  <c r="D64" i="142"/>
  <c r="P63" i="142"/>
  <c r="M63" i="142"/>
  <c r="J63" i="142"/>
  <c r="G63" i="142"/>
  <c r="D63" i="142"/>
  <c r="P62" i="142"/>
  <c r="M62" i="142"/>
  <c r="J62" i="142"/>
  <c r="G62" i="142"/>
  <c r="D62" i="142"/>
  <c r="P61" i="142"/>
  <c r="M61" i="142"/>
  <c r="J61" i="142"/>
  <c r="G61" i="142"/>
  <c r="D61" i="142"/>
  <c r="P60" i="142"/>
  <c r="M60" i="142"/>
  <c r="J60" i="142"/>
  <c r="G60" i="142"/>
  <c r="D60" i="142"/>
  <c r="P59" i="142"/>
  <c r="M59" i="142"/>
  <c r="J59" i="142"/>
  <c r="G59" i="142"/>
  <c r="D59" i="142"/>
  <c r="P58" i="142"/>
  <c r="M58" i="142"/>
  <c r="J58" i="142"/>
  <c r="G58" i="142"/>
  <c r="D58" i="142"/>
  <c r="P57" i="142"/>
  <c r="M57" i="142"/>
  <c r="J57" i="142"/>
  <c r="G57" i="142"/>
  <c r="D57" i="142"/>
  <c r="P56" i="142"/>
  <c r="M56" i="142"/>
  <c r="J56" i="142"/>
  <c r="G56" i="142"/>
  <c r="D56" i="142"/>
  <c r="P55" i="142"/>
  <c r="M55" i="142"/>
  <c r="J55" i="142"/>
  <c r="G55" i="142"/>
  <c r="D55" i="142"/>
  <c r="P54" i="142"/>
  <c r="M54" i="142"/>
  <c r="J54" i="142"/>
  <c r="G54" i="142"/>
  <c r="D54" i="142"/>
  <c r="P53" i="142"/>
  <c r="M53" i="142"/>
  <c r="J53" i="142"/>
  <c r="G53" i="142"/>
  <c r="D53" i="142"/>
  <c r="P52" i="142"/>
  <c r="M52" i="142"/>
  <c r="J52" i="142"/>
  <c r="G52" i="142"/>
  <c r="D52" i="142"/>
  <c r="P51" i="142"/>
  <c r="M51" i="142"/>
  <c r="J51" i="142"/>
  <c r="G51" i="142"/>
  <c r="D51" i="142"/>
  <c r="P50" i="142"/>
  <c r="M50" i="142"/>
  <c r="J50" i="142"/>
  <c r="G50" i="142"/>
  <c r="D50" i="142"/>
  <c r="P49" i="142"/>
  <c r="M49" i="142"/>
  <c r="J49" i="142"/>
  <c r="G49" i="142"/>
  <c r="D49" i="142"/>
  <c r="P48" i="142"/>
  <c r="M48" i="142"/>
  <c r="J48" i="142"/>
  <c r="G48" i="142"/>
  <c r="D48" i="142"/>
  <c r="P47" i="142"/>
  <c r="M47" i="142"/>
  <c r="J47" i="142"/>
  <c r="G47" i="142"/>
  <c r="D47" i="142"/>
  <c r="P46" i="142"/>
  <c r="M46" i="142"/>
  <c r="J46" i="142"/>
  <c r="G46" i="142"/>
  <c r="D46" i="142"/>
  <c r="P45" i="142"/>
  <c r="M45" i="142"/>
  <c r="J45" i="142"/>
  <c r="G45" i="142"/>
  <c r="D45" i="142"/>
  <c r="P44" i="142"/>
  <c r="M44" i="142"/>
  <c r="J44" i="142"/>
  <c r="G44" i="142"/>
  <c r="D44" i="142"/>
  <c r="P43" i="142"/>
  <c r="M43" i="142"/>
  <c r="J43" i="142"/>
  <c r="G43" i="142"/>
  <c r="D43" i="142"/>
  <c r="P42" i="142"/>
  <c r="M42" i="142"/>
  <c r="J42" i="142"/>
  <c r="G42" i="142"/>
  <c r="D42" i="142"/>
  <c r="P41" i="142"/>
  <c r="M41" i="142"/>
  <c r="J41" i="142"/>
  <c r="G41" i="142"/>
  <c r="D41" i="142"/>
  <c r="P40" i="142"/>
  <c r="M40" i="142"/>
  <c r="J40" i="142"/>
  <c r="G40" i="142"/>
  <c r="D40" i="142"/>
  <c r="P39" i="142"/>
  <c r="M39" i="142"/>
  <c r="J39" i="142"/>
  <c r="G39" i="142"/>
  <c r="D39" i="142"/>
  <c r="P38" i="142"/>
  <c r="M38" i="142"/>
  <c r="J38" i="142"/>
  <c r="G38" i="142"/>
  <c r="D38" i="142"/>
  <c r="P37" i="142"/>
  <c r="M37" i="142"/>
  <c r="J37" i="142"/>
  <c r="G37" i="142"/>
  <c r="D37" i="142"/>
  <c r="P36" i="142"/>
  <c r="M36" i="142"/>
  <c r="J36" i="142"/>
  <c r="G36" i="142"/>
  <c r="D36" i="142"/>
  <c r="P35" i="142"/>
  <c r="M35" i="142"/>
  <c r="J35" i="142"/>
  <c r="G35" i="142"/>
  <c r="D35" i="142"/>
  <c r="P34" i="142"/>
  <c r="M34" i="142"/>
  <c r="J34" i="142"/>
  <c r="G34" i="142"/>
  <c r="D34" i="142"/>
  <c r="P33" i="142"/>
  <c r="M33" i="142"/>
  <c r="J33" i="142"/>
  <c r="G33" i="142"/>
  <c r="D33" i="142"/>
  <c r="P32" i="142"/>
  <c r="M32" i="142"/>
  <c r="J32" i="142"/>
  <c r="G32" i="142"/>
  <c r="D32" i="142"/>
  <c r="P31" i="142"/>
  <c r="M31" i="142"/>
  <c r="J31" i="142"/>
  <c r="G31" i="142"/>
  <c r="D31" i="142"/>
  <c r="P30" i="142"/>
  <c r="M30" i="142"/>
  <c r="J30" i="142"/>
  <c r="G30" i="142"/>
  <c r="D30" i="142"/>
  <c r="P29" i="142"/>
  <c r="M29" i="142"/>
  <c r="J29" i="142"/>
  <c r="G29" i="142"/>
  <c r="D29" i="142"/>
  <c r="P28" i="142"/>
  <c r="M28" i="142"/>
  <c r="J28" i="142"/>
  <c r="G28" i="142"/>
  <c r="D28" i="142"/>
  <c r="P27" i="142"/>
  <c r="M27" i="142"/>
  <c r="J27" i="142"/>
  <c r="G27" i="142"/>
  <c r="D27" i="142"/>
  <c r="P26" i="142"/>
  <c r="M26" i="142"/>
  <c r="J26" i="142"/>
  <c r="G26" i="142"/>
  <c r="D26" i="142"/>
  <c r="P25" i="142"/>
  <c r="M25" i="142"/>
  <c r="J25" i="142"/>
  <c r="G25" i="142"/>
  <c r="D25" i="142"/>
  <c r="P24" i="142"/>
  <c r="M24" i="142"/>
  <c r="J24" i="142"/>
  <c r="G24" i="142"/>
  <c r="D24" i="142"/>
  <c r="P23" i="142"/>
  <c r="M23" i="142"/>
  <c r="J23" i="142"/>
  <c r="G23" i="142"/>
  <c r="D23" i="142"/>
  <c r="P22" i="142"/>
  <c r="M22" i="142"/>
  <c r="J22" i="142"/>
  <c r="G22" i="142"/>
  <c r="D22" i="142"/>
  <c r="P21" i="142"/>
  <c r="M21" i="142"/>
  <c r="J21" i="142"/>
  <c r="G21" i="142"/>
  <c r="D21" i="142"/>
  <c r="P20" i="142"/>
  <c r="M20" i="142"/>
  <c r="J20" i="142"/>
  <c r="G20" i="142"/>
  <c r="D20" i="142"/>
  <c r="I14" i="142"/>
  <c r="H14" i="142"/>
  <c r="D13" i="142"/>
  <c r="D12" i="142"/>
  <c r="P5" i="142"/>
  <c r="D228" i="131"/>
  <c r="D227" i="131"/>
  <c r="D226" i="131"/>
  <c r="D225" i="131"/>
  <c r="D224" i="131"/>
  <c r="D223" i="131"/>
  <c r="D222" i="131"/>
  <c r="D221" i="131"/>
  <c r="D220" i="131"/>
  <c r="D219" i="131"/>
  <c r="D218" i="131"/>
  <c r="D217" i="131"/>
  <c r="D216" i="131"/>
  <c r="D215" i="131"/>
  <c r="D214" i="131"/>
  <c r="D213" i="131"/>
  <c r="D212" i="131"/>
  <c r="D211" i="131"/>
  <c r="D210" i="131"/>
  <c r="D209" i="131"/>
  <c r="D208" i="131"/>
  <c r="D207" i="131"/>
  <c r="D206" i="131"/>
  <c r="D205" i="131"/>
  <c r="D204" i="131"/>
  <c r="D203" i="131"/>
  <c r="D202" i="131"/>
  <c r="D201" i="131"/>
  <c r="D200" i="131"/>
  <c r="D199" i="131"/>
  <c r="D198" i="131"/>
  <c r="D197" i="131"/>
  <c r="D196" i="131"/>
  <c r="D195" i="131"/>
  <c r="D194" i="131"/>
  <c r="D193" i="131"/>
  <c r="D192" i="131"/>
  <c r="D191" i="131"/>
  <c r="D190" i="131"/>
  <c r="D189" i="131"/>
  <c r="D188" i="131"/>
  <c r="D187" i="131"/>
  <c r="D186" i="131"/>
  <c r="D185" i="131"/>
  <c r="D184" i="131"/>
  <c r="D183" i="131"/>
  <c r="D182" i="131"/>
  <c r="D181" i="131"/>
  <c r="D180" i="131"/>
  <c r="D179" i="131"/>
  <c r="D178" i="131"/>
  <c r="D177" i="131"/>
  <c r="D176" i="131"/>
  <c r="D175" i="131"/>
  <c r="D174" i="131"/>
  <c r="D173" i="131"/>
  <c r="D172" i="131"/>
  <c r="D171" i="131"/>
  <c r="D170" i="131"/>
  <c r="D169" i="131"/>
  <c r="D168" i="131"/>
  <c r="D167" i="131"/>
  <c r="D166" i="131"/>
  <c r="D165" i="131"/>
  <c r="D164" i="131"/>
  <c r="D163" i="131"/>
  <c r="D162" i="131"/>
  <c r="D161" i="131"/>
  <c r="D160" i="131"/>
  <c r="D159" i="131"/>
  <c r="D158" i="131"/>
  <c r="D157" i="131"/>
  <c r="D156" i="131"/>
  <c r="D155" i="131"/>
  <c r="D154" i="131"/>
  <c r="D153" i="131"/>
  <c r="D152" i="131"/>
  <c r="D151" i="131"/>
  <c r="D150" i="131"/>
  <c r="D149" i="131"/>
  <c r="D148" i="131"/>
  <c r="D147" i="131"/>
  <c r="D146" i="131"/>
  <c r="D145" i="131"/>
  <c r="D144" i="131"/>
  <c r="D143" i="131"/>
  <c r="D142" i="131"/>
  <c r="D141" i="131"/>
  <c r="D140" i="131"/>
  <c r="D139" i="131"/>
  <c r="D138" i="131"/>
  <c r="D137" i="131"/>
  <c r="D136" i="131"/>
  <c r="D135" i="131"/>
  <c r="D134" i="131"/>
  <c r="D133" i="131"/>
  <c r="D132" i="131"/>
  <c r="D131" i="131"/>
  <c r="D130" i="131"/>
  <c r="D129" i="131"/>
  <c r="D128" i="131"/>
  <c r="D127" i="131"/>
  <c r="D126" i="131"/>
  <c r="D125" i="131"/>
  <c r="D124" i="131"/>
  <c r="D123" i="131"/>
  <c r="D122" i="131"/>
  <c r="D121" i="131"/>
  <c r="D120" i="131"/>
  <c r="D119" i="131"/>
  <c r="D118" i="131"/>
  <c r="D117" i="131"/>
  <c r="D116" i="131"/>
  <c r="D115" i="131"/>
  <c r="D114" i="131"/>
  <c r="D113" i="131"/>
  <c r="D112" i="131"/>
  <c r="D111" i="131"/>
  <c r="D110" i="131"/>
  <c r="D109" i="131"/>
  <c r="D108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228" i="130"/>
  <c r="D227" i="130"/>
  <c r="D226" i="130"/>
  <c r="D225" i="130"/>
  <c r="D224" i="130"/>
  <c r="D223" i="130"/>
  <c r="D222" i="130"/>
  <c r="D221" i="130"/>
  <c r="D220" i="130"/>
  <c r="D219" i="130"/>
  <c r="D218" i="130"/>
  <c r="D217" i="130"/>
  <c r="D216" i="130"/>
  <c r="D215" i="130"/>
  <c r="D214" i="130"/>
  <c r="D213" i="130"/>
  <c r="D212" i="130"/>
  <c r="D211" i="130"/>
  <c r="D210" i="130"/>
  <c r="D209" i="130"/>
  <c r="D208" i="130"/>
  <c r="D207" i="130"/>
  <c r="D206" i="130"/>
  <c r="D205" i="130"/>
  <c r="D204" i="130"/>
  <c r="D203" i="130"/>
  <c r="D202" i="130"/>
  <c r="D201" i="130"/>
  <c r="D200" i="130"/>
  <c r="D199" i="130"/>
  <c r="D198" i="130"/>
  <c r="D197" i="130"/>
  <c r="D196" i="130"/>
  <c r="D195" i="130"/>
  <c r="D194" i="130"/>
  <c r="D193" i="130"/>
  <c r="D192" i="130"/>
  <c r="D191" i="130"/>
  <c r="D190" i="130"/>
  <c r="D189" i="130"/>
  <c r="D188" i="130"/>
  <c r="D187" i="130"/>
  <c r="D186" i="130"/>
  <c r="D185" i="130"/>
  <c r="D184" i="130"/>
  <c r="D183" i="130"/>
  <c r="D182" i="130"/>
  <c r="D181" i="130"/>
  <c r="D180" i="130"/>
  <c r="D179" i="130"/>
  <c r="D178" i="130"/>
  <c r="D177" i="130"/>
  <c r="D176" i="130"/>
  <c r="D175" i="130"/>
  <c r="D174" i="130"/>
  <c r="D173" i="130"/>
  <c r="D172" i="130"/>
  <c r="D171" i="130"/>
  <c r="D170" i="130"/>
  <c r="D169" i="130"/>
  <c r="D168" i="130"/>
  <c r="D167" i="130"/>
  <c r="D166" i="130"/>
  <c r="D165" i="130"/>
  <c r="D164" i="130"/>
  <c r="D163" i="130"/>
  <c r="D162" i="130"/>
  <c r="D161" i="130"/>
  <c r="D160" i="130"/>
  <c r="D159" i="130"/>
  <c r="D158" i="130"/>
  <c r="D157" i="130"/>
  <c r="D156" i="130"/>
  <c r="D155" i="130"/>
  <c r="D154" i="130"/>
  <c r="D153" i="130"/>
  <c r="D152" i="130"/>
  <c r="D151" i="130"/>
  <c r="D150" i="130"/>
  <c r="D149" i="130"/>
  <c r="D148" i="130"/>
  <c r="D147" i="130"/>
  <c r="D146" i="130"/>
  <c r="D145" i="130"/>
  <c r="D144" i="130"/>
  <c r="D143" i="130"/>
  <c r="D142" i="130"/>
  <c r="D141" i="130"/>
  <c r="D140" i="130"/>
  <c r="D139" i="130"/>
  <c r="D138" i="130"/>
  <c r="D137" i="130"/>
  <c r="D136" i="130"/>
  <c r="D135" i="130"/>
  <c r="D134" i="130"/>
  <c r="D133" i="130"/>
  <c r="D132" i="130"/>
  <c r="D131" i="130"/>
  <c r="D130" i="130"/>
  <c r="D129" i="130"/>
  <c r="D128" i="130"/>
  <c r="D127" i="130"/>
  <c r="D126" i="130"/>
  <c r="D125" i="130"/>
  <c r="D124" i="130"/>
  <c r="D123" i="130"/>
  <c r="D122" i="130"/>
  <c r="D121" i="130"/>
  <c r="D120" i="130"/>
  <c r="D119" i="130"/>
  <c r="D118" i="130"/>
  <c r="D117" i="130"/>
  <c r="D116" i="130"/>
  <c r="D115" i="130"/>
  <c r="D114" i="130"/>
  <c r="D113" i="130"/>
  <c r="D112" i="130"/>
  <c r="D111" i="130"/>
  <c r="D110" i="130"/>
  <c r="D109" i="130"/>
  <c r="D108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228" i="118"/>
  <c r="D227" i="118"/>
  <c r="D226" i="118"/>
  <c r="D225" i="118"/>
  <c r="D224" i="118"/>
  <c r="D223" i="118"/>
  <c r="D222" i="118"/>
  <c r="D221" i="118"/>
  <c r="D220" i="118"/>
  <c r="D219" i="118"/>
  <c r="D218" i="118"/>
  <c r="D217" i="118"/>
  <c r="D216" i="118"/>
  <c r="D215" i="118"/>
  <c r="D214" i="118"/>
  <c r="D213" i="118"/>
  <c r="D212" i="118"/>
  <c r="D211" i="118"/>
  <c r="D210" i="118"/>
  <c r="D209" i="118"/>
  <c r="D208" i="118"/>
  <c r="D207" i="118"/>
  <c r="D206" i="118"/>
  <c r="D205" i="118"/>
  <c r="D204" i="118"/>
  <c r="D203" i="118"/>
  <c r="D202" i="118"/>
  <c r="D201" i="118"/>
  <c r="D200" i="118"/>
  <c r="D199" i="118"/>
  <c r="D198" i="118"/>
  <c r="D197" i="118"/>
  <c r="D196" i="118"/>
  <c r="D195" i="118"/>
  <c r="D194" i="118"/>
  <c r="D193" i="118"/>
  <c r="D192" i="118"/>
  <c r="D191" i="118"/>
  <c r="D190" i="118"/>
  <c r="D189" i="118"/>
  <c r="D188" i="118"/>
  <c r="D187" i="118"/>
  <c r="D186" i="118"/>
  <c r="D185" i="118"/>
  <c r="D184" i="118"/>
  <c r="D183" i="118"/>
  <c r="D182" i="118"/>
  <c r="D181" i="118"/>
  <c r="D180" i="118"/>
  <c r="D179" i="118"/>
  <c r="D178" i="118"/>
  <c r="D177" i="118"/>
  <c r="D176" i="118"/>
  <c r="D175" i="118"/>
  <c r="D174" i="118"/>
  <c r="D173" i="118"/>
  <c r="D172" i="118"/>
  <c r="D171" i="118"/>
  <c r="D170" i="118"/>
  <c r="D169" i="118"/>
  <c r="D168" i="118"/>
  <c r="D167" i="118"/>
  <c r="D166" i="118"/>
  <c r="D165" i="118"/>
  <c r="D164" i="118"/>
  <c r="D163" i="118"/>
  <c r="D162" i="118"/>
  <c r="D161" i="118"/>
  <c r="D160" i="118"/>
  <c r="D159" i="118"/>
  <c r="D158" i="118"/>
  <c r="D157" i="118"/>
  <c r="D156" i="118"/>
  <c r="D155" i="118"/>
  <c r="D154" i="118"/>
  <c r="D153" i="118"/>
  <c r="D152" i="118"/>
  <c r="D151" i="118"/>
  <c r="D150" i="118"/>
  <c r="D149" i="118"/>
  <c r="D148" i="118"/>
  <c r="D147" i="118"/>
  <c r="D146" i="118"/>
  <c r="D145" i="118"/>
  <c r="D144" i="118"/>
  <c r="D143" i="118"/>
  <c r="D142" i="118"/>
  <c r="D141" i="118"/>
  <c r="D140" i="118"/>
  <c r="D139" i="118"/>
  <c r="D138" i="118"/>
  <c r="D137" i="118"/>
  <c r="D136" i="118"/>
  <c r="D135" i="118"/>
  <c r="D134" i="118"/>
  <c r="D133" i="118"/>
  <c r="D132" i="118"/>
  <c r="D131" i="118"/>
  <c r="D130" i="118"/>
  <c r="D129" i="118"/>
  <c r="D128" i="118"/>
  <c r="D127" i="118"/>
  <c r="D126" i="118"/>
  <c r="D125" i="118"/>
  <c r="D124" i="118"/>
  <c r="D123" i="118"/>
  <c r="D122" i="118"/>
  <c r="D121" i="118"/>
  <c r="D120" i="118"/>
  <c r="D119" i="118"/>
  <c r="D118" i="118"/>
  <c r="D117" i="118"/>
  <c r="D116" i="118"/>
  <c r="D115" i="118"/>
  <c r="D114" i="118"/>
  <c r="D113" i="118"/>
  <c r="D112" i="118"/>
  <c r="D111" i="118"/>
  <c r="D110" i="118"/>
  <c r="D109" i="118"/>
  <c r="D108" i="118"/>
  <c r="D107" i="118"/>
  <c r="D106" i="118"/>
  <c r="D105" i="118"/>
  <c r="D104" i="118"/>
  <c r="D103" i="118"/>
  <c r="D102" i="118"/>
  <c r="D101" i="118"/>
  <c r="D100" i="118"/>
  <c r="D99" i="118"/>
  <c r="D98" i="118"/>
  <c r="D97" i="118"/>
  <c r="D96" i="118"/>
  <c r="D95" i="118"/>
  <c r="D94" i="118"/>
  <c r="D93" i="118"/>
  <c r="D92" i="118"/>
  <c r="D91" i="118"/>
  <c r="D90" i="118"/>
  <c r="D89" i="118"/>
  <c r="D88" i="118"/>
  <c r="D87" i="118"/>
  <c r="D86" i="118"/>
  <c r="D85" i="118"/>
  <c r="D84" i="118"/>
  <c r="D83" i="118"/>
  <c r="D82" i="118"/>
  <c r="D81" i="118"/>
  <c r="D80" i="118"/>
  <c r="D79" i="118"/>
  <c r="D78" i="118"/>
  <c r="D77" i="118"/>
  <c r="D76" i="118"/>
  <c r="D75" i="118"/>
  <c r="D74" i="118"/>
  <c r="D73" i="118"/>
  <c r="D72" i="118"/>
  <c r="D71" i="118"/>
  <c r="D70" i="118"/>
  <c r="D69" i="118"/>
  <c r="D68" i="118"/>
  <c r="D67" i="118"/>
  <c r="D66" i="118"/>
  <c r="D65" i="118"/>
  <c r="D64" i="118"/>
  <c r="D63" i="118"/>
  <c r="D62" i="118"/>
  <c r="D61" i="118"/>
  <c r="D60" i="118"/>
  <c r="D59" i="118"/>
  <c r="D58" i="118"/>
  <c r="D57" i="118"/>
  <c r="D56" i="118"/>
  <c r="D55" i="118"/>
  <c r="D54" i="118"/>
  <c r="D53" i="118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228" i="141"/>
  <c r="D227" i="141"/>
  <c r="D226" i="141"/>
  <c r="D225" i="141"/>
  <c r="D224" i="141"/>
  <c r="D223" i="141"/>
  <c r="D222" i="141"/>
  <c r="D221" i="141"/>
  <c r="D220" i="141"/>
  <c r="D219" i="141"/>
  <c r="D218" i="141"/>
  <c r="D217" i="141"/>
  <c r="D216" i="141"/>
  <c r="D215" i="141"/>
  <c r="D214" i="141"/>
  <c r="D213" i="141"/>
  <c r="D212" i="141"/>
  <c r="D211" i="141"/>
  <c r="D210" i="141"/>
  <c r="D209" i="141"/>
  <c r="D208" i="141"/>
  <c r="D207" i="141"/>
  <c r="D206" i="141"/>
  <c r="D205" i="141"/>
  <c r="D204" i="141"/>
  <c r="D203" i="141"/>
  <c r="D202" i="141"/>
  <c r="D201" i="141"/>
  <c r="D200" i="141"/>
  <c r="D199" i="141"/>
  <c r="D198" i="141"/>
  <c r="D197" i="141"/>
  <c r="D196" i="141"/>
  <c r="D195" i="141"/>
  <c r="D194" i="141"/>
  <c r="D193" i="141"/>
  <c r="D192" i="141"/>
  <c r="D191" i="141"/>
  <c r="D190" i="141"/>
  <c r="D189" i="141"/>
  <c r="D188" i="141"/>
  <c r="D187" i="141"/>
  <c r="D186" i="141"/>
  <c r="D185" i="141"/>
  <c r="D184" i="141"/>
  <c r="D183" i="141"/>
  <c r="D182" i="141"/>
  <c r="D181" i="141"/>
  <c r="D180" i="141"/>
  <c r="D179" i="141"/>
  <c r="D178" i="141"/>
  <c r="D177" i="141"/>
  <c r="D176" i="141"/>
  <c r="D175" i="141"/>
  <c r="D174" i="141"/>
  <c r="D173" i="141"/>
  <c r="D172" i="141"/>
  <c r="D171" i="141"/>
  <c r="D170" i="141"/>
  <c r="D169" i="141"/>
  <c r="D168" i="141"/>
  <c r="D167" i="141"/>
  <c r="D166" i="141"/>
  <c r="D165" i="141"/>
  <c r="D164" i="141"/>
  <c r="D163" i="141"/>
  <c r="D162" i="141"/>
  <c r="D161" i="141"/>
  <c r="D160" i="141"/>
  <c r="D159" i="141"/>
  <c r="D158" i="141"/>
  <c r="D157" i="141"/>
  <c r="D156" i="141"/>
  <c r="D155" i="141"/>
  <c r="D154" i="141"/>
  <c r="D153" i="141"/>
  <c r="D152" i="141"/>
  <c r="D151" i="141"/>
  <c r="D150" i="141"/>
  <c r="D149" i="141"/>
  <c r="D148" i="141"/>
  <c r="D147" i="141"/>
  <c r="D146" i="141"/>
  <c r="D145" i="141"/>
  <c r="D144" i="141"/>
  <c r="D143" i="141"/>
  <c r="D142" i="141"/>
  <c r="D141" i="141"/>
  <c r="D140" i="141"/>
  <c r="D139" i="141"/>
  <c r="D138" i="141"/>
  <c r="D137" i="141"/>
  <c r="D136" i="141"/>
  <c r="D135" i="141"/>
  <c r="D134" i="141"/>
  <c r="D133" i="141"/>
  <c r="D132" i="141"/>
  <c r="D131" i="141"/>
  <c r="D130" i="141"/>
  <c r="D129" i="141"/>
  <c r="D128" i="141"/>
  <c r="D127" i="141"/>
  <c r="D126" i="141"/>
  <c r="D125" i="141"/>
  <c r="D124" i="141"/>
  <c r="D123" i="141"/>
  <c r="D122" i="141"/>
  <c r="D121" i="141"/>
  <c r="D120" i="141"/>
  <c r="D119" i="141"/>
  <c r="D118" i="141"/>
  <c r="D117" i="141"/>
  <c r="D116" i="141"/>
  <c r="D115" i="141"/>
  <c r="D114" i="141"/>
  <c r="D113" i="141"/>
  <c r="D112" i="141"/>
  <c r="D111" i="141"/>
  <c r="D110" i="141"/>
  <c r="D109" i="141"/>
  <c r="D108" i="141"/>
  <c r="D107" i="141"/>
  <c r="D106" i="141"/>
  <c r="D105" i="141"/>
  <c r="D104" i="141"/>
  <c r="D103" i="141"/>
  <c r="D102" i="141"/>
  <c r="D101" i="141"/>
  <c r="D100" i="141"/>
  <c r="D99" i="141"/>
  <c r="D98" i="141"/>
  <c r="D97" i="141"/>
  <c r="D96" i="141"/>
  <c r="D95" i="141"/>
  <c r="D94" i="141"/>
  <c r="D93" i="141"/>
  <c r="D92" i="141"/>
  <c r="D91" i="141"/>
  <c r="D90" i="141"/>
  <c r="D89" i="141"/>
  <c r="D88" i="141"/>
  <c r="D87" i="141"/>
  <c r="D86" i="141"/>
  <c r="D85" i="141"/>
  <c r="D84" i="141"/>
  <c r="D83" i="141"/>
  <c r="D82" i="141"/>
  <c r="D81" i="141"/>
  <c r="D80" i="141"/>
  <c r="D79" i="141"/>
  <c r="D78" i="141"/>
  <c r="D77" i="141"/>
  <c r="D76" i="141"/>
  <c r="D75" i="141"/>
  <c r="D74" i="141"/>
  <c r="D73" i="141"/>
  <c r="D72" i="141"/>
  <c r="D71" i="141"/>
  <c r="D70" i="141"/>
  <c r="D69" i="141"/>
  <c r="D68" i="141"/>
  <c r="D67" i="141"/>
  <c r="D66" i="141"/>
  <c r="D65" i="141"/>
  <c r="D64" i="141"/>
  <c r="D63" i="141"/>
  <c r="D62" i="141"/>
  <c r="D61" i="141"/>
  <c r="D60" i="141"/>
  <c r="D59" i="141"/>
  <c r="D58" i="141"/>
  <c r="D57" i="141"/>
  <c r="D56" i="141"/>
  <c r="D55" i="141"/>
  <c r="D54" i="141"/>
  <c r="D53" i="141"/>
  <c r="D52" i="141"/>
  <c r="D51" i="141"/>
  <c r="D50" i="141"/>
  <c r="D49" i="141"/>
  <c r="D48" i="141"/>
  <c r="D47" i="141"/>
  <c r="D46" i="141"/>
  <c r="D45" i="141"/>
  <c r="D44" i="141"/>
  <c r="D43" i="141"/>
  <c r="D42" i="141"/>
  <c r="D41" i="141"/>
  <c r="D40" i="141"/>
  <c r="D39" i="141"/>
  <c r="D38" i="141"/>
  <c r="D37" i="141"/>
  <c r="D36" i="141"/>
  <c r="D35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228" i="140"/>
  <c r="D227" i="140"/>
  <c r="D226" i="140"/>
  <c r="D225" i="140"/>
  <c r="D224" i="140"/>
  <c r="D223" i="140"/>
  <c r="D222" i="140"/>
  <c r="D221" i="140"/>
  <c r="D220" i="140"/>
  <c r="D219" i="140"/>
  <c r="D218" i="140"/>
  <c r="D217" i="140"/>
  <c r="D216" i="140"/>
  <c r="D215" i="140"/>
  <c r="D214" i="140"/>
  <c r="D213" i="140"/>
  <c r="D212" i="140"/>
  <c r="D211" i="140"/>
  <c r="D210" i="140"/>
  <c r="D209" i="140"/>
  <c r="D208" i="140"/>
  <c r="D207" i="140"/>
  <c r="D206" i="140"/>
  <c r="D205" i="140"/>
  <c r="D204" i="140"/>
  <c r="D203" i="140"/>
  <c r="D202" i="140"/>
  <c r="D201" i="140"/>
  <c r="D200" i="140"/>
  <c r="D199" i="140"/>
  <c r="D198" i="140"/>
  <c r="D197" i="140"/>
  <c r="D196" i="140"/>
  <c r="D195" i="140"/>
  <c r="D194" i="140"/>
  <c r="D193" i="140"/>
  <c r="D192" i="140"/>
  <c r="D191" i="140"/>
  <c r="D190" i="140"/>
  <c r="D189" i="140"/>
  <c r="D188" i="140"/>
  <c r="D187" i="140"/>
  <c r="D186" i="140"/>
  <c r="D185" i="140"/>
  <c r="D184" i="140"/>
  <c r="D183" i="140"/>
  <c r="D182" i="140"/>
  <c r="D181" i="140"/>
  <c r="D180" i="140"/>
  <c r="D179" i="140"/>
  <c r="D178" i="140"/>
  <c r="D177" i="140"/>
  <c r="D176" i="140"/>
  <c r="D175" i="140"/>
  <c r="D174" i="140"/>
  <c r="D173" i="140"/>
  <c r="D172" i="140"/>
  <c r="D171" i="140"/>
  <c r="D170" i="140"/>
  <c r="D169" i="140"/>
  <c r="D168" i="140"/>
  <c r="D167" i="140"/>
  <c r="D166" i="140"/>
  <c r="D165" i="140"/>
  <c r="D164" i="140"/>
  <c r="D163" i="140"/>
  <c r="D162" i="140"/>
  <c r="D161" i="140"/>
  <c r="D160" i="140"/>
  <c r="D159" i="140"/>
  <c r="D158" i="140"/>
  <c r="D157" i="140"/>
  <c r="D156" i="140"/>
  <c r="D155" i="140"/>
  <c r="D154" i="140"/>
  <c r="D153" i="140"/>
  <c r="D152" i="140"/>
  <c r="D151" i="140"/>
  <c r="D150" i="140"/>
  <c r="D149" i="140"/>
  <c r="D148" i="140"/>
  <c r="D147" i="140"/>
  <c r="D146" i="140"/>
  <c r="D145" i="140"/>
  <c r="D144" i="140"/>
  <c r="D143" i="140"/>
  <c r="D142" i="140"/>
  <c r="D141" i="140"/>
  <c r="D140" i="140"/>
  <c r="D139" i="140"/>
  <c r="D138" i="140"/>
  <c r="D137" i="140"/>
  <c r="D136" i="140"/>
  <c r="D135" i="140"/>
  <c r="D134" i="140"/>
  <c r="D133" i="140"/>
  <c r="D132" i="140"/>
  <c r="D131" i="140"/>
  <c r="D130" i="140"/>
  <c r="D129" i="140"/>
  <c r="D128" i="140"/>
  <c r="D127" i="140"/>
  <c r="D126" i="140"/>
  <c r="D125" i="140"/>
  <c r="D124" i="140"/>
  <c r="D123" i="140"/>
  <c r="D122" i="140"/>
  <c r="D121" i="140"/>
  <c r="D120" i="140"/>
  <c r="D119" i="140"/>
  <c r="D118" i="140"/>
  <c r="D117" i="140"/>
  <c r="D116" i="140"/>
  <c r="D115" i="140"/>
  <c r="D114" i="140"/>
  <c r="D113" i="140"/>
  <c r="D112" i="140"/>
  <c r="D111" i="140"/>
  <c r="D110" i="140"/>
  <c r="D109" i="140"/>
  <c r="D108" i="140"/>
  <c r="D107" i="140"/>
  <c r="D106" i="140"/>
  <c r="D105" i="140"/>
  <c r="D104" i="140"/>
  <c r="D103" i="140"/>
  <c r="D102" i="140"/>
  <c r="D101" i="140"/>
  <c r="D100" i="140"/>
  <c r="D99" i="140"/>
  <c r="D98" i="140"/>
  <c r="D97" i="140"/>
  <c r="D96" i="140"/>
  <c r="D95" i="140"/>
  <c r="D94" i="140"/>
  <c r="D93" i="140"/>
  <c r="D92" i="140"/>
  <c r="D91" i="140"/>
  <c r="D90" i="140"/>
  <c r="D89" i="140"/>
  <c r="D88" i="140"/>
  <c r="D87" i="140"/>
  <c r="D86" i="140"/>
  <c r="D85" i="140"/>
  <c r="D84" i="140"/>
  <c r="D83" i="140"/>
  <c r="D82" i="140"/>
  <c r="D81" i="140"/>
  <c r="D80" i="140"/>
  <c r="D79" i="140"/>
  <c r="D78" i="140"/>
  <c r="D77" i="140"/>
  <c r="D76" i="140"/>
  <c r="D75" i="140"/>
  <c r="D74" i="140"/>
  <c r="D73" i="140"/>
  <c r="D72" i="140"/>
  <c r="D71" i="140"/>
  <c r="D70" i="140"/>
  <c r="D69" i="140"/>
  <c r="D68" i="140"/>
  <c r="D67" i="140"/>
  <c r="D66" i="140"/>
  <c r="D65" i="140"/>
  <c r="D64" i="140"/>
  <c r="D63" i="140"/>
  <c r="D62" i="140"/>
  <c r="D61" i="140"/>
  <c r="D60" i="140"/>
  <c r="D59" i="140"/>
  <c r="D58" i="140"/>
  <c r="D57" i="140"/>
  <c r="D56" i="140"/>
  <c r="D55" i="140"/>
  <c r="D54" i="140"/>
  <c r="D53" i="140"/>
  <c r="D52" i="140"/>
  <c r="D51" i="140"/>
  <c r="D50" i="140"/>
  <c r="D49" i="140"/>
  <c r="D48" i="140"/>
  <c r="D47" i="140"/>
  <c r="D46" i="140"/>
  <c r="D45" i="140"/>
  <c r="D44" i="140"/>
  <c r="D43" i="140"/>
  <c r="D42" i="140"/>
  <c r="D41" i="140"/>
  <c r="D40" i="140"/>
  <c r="D39" i="140"/>
  <c r="D38" i="140"/>
  <c r="D37" i="140"/>
  <c r="D36" i="140"/>
  <c r="D35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228" i="132"/>
  <c r="D227" i="132"/>
  <c r="D226" i="132"/>
  <c r="D225" i="132"/>
  <c r="D224" i="132"/>
  <c r="D223" i="132"/>
  <c r="D222" i="132"/>
  <c r="D221" i="132"/>
  <c r="D220" i="132"/>
  <c r="D219" i="132"/>
  <c r="D218" i="132"/>
  <c r="D217" i="132"/>
  <c r="D216" i="132"/>
  <c r="D215" i="132"/>
  <c r="D214" i="132"/>
  <c r="D213" i="132"/>
  <c r="D212" i="132"/>
  <c r="D211" i="132"/>
  <c r="D210" i="132"/>
  <c r="D209" i="132"/>
  <c r="D208" i="132"/>
  <c r="D207" i="132"/>
  <c r="D206" i="132"/>
  <c r="D205" i="132"/>
  <c r="D204" i="132"/>
  <c r="D203" i="132"/>
  <c r="D202" i="132"/>
  <c r="D201" i="132"/>
  <c r="D200" i="132"/>
  <c r="D199" i="132"/>
  <c r="D198" i="132"/>
  <c r="D197" i="132"/>
  <c r="D196" i="132"/>
  <c r="D195" i="132"/>
  <c r="D194" i="132"/>
  <c r="D193" i="132"/>
  <c r="D192" i="132"/>
  <c r="D191" i="132"/>
  <c r="D190" i="132"/>
  <c r="D189" i="132"/>
  <c r="D188" i="132"/>
  <c r="D187" i="132"/>
  <c r="D186" i="132"/>
  <c r="D185" i="132"/>
  <c r="D184" i="132"/>
  <c r="D183" i="132"/>
  <c r="D182" i="132"/>
  <c r="D181" i="132"/>
  <c r="D180" i="132"/>
  <c r="D179" i="132"/>
  <c r="D178" i="132"/>
  <c r="D177" i="132"/>
  <c r="D176" i="132"/>
  <c r="D175" i="132"/>
  <c r="D174" i="132"/>
  <c r="D173" i="132"/>
  <c r="D172" i="132"/>
  <c r="D171" i="132"/>
  <c r="D170" i="132"/>
  <c r="D169" i="132"/>
  <c r="D168" i="132"/>
  <c r="D167" i="132"/>
  <c r="D166" i="132"/>
  <c r="D165" i="132"/>
  <c r="D164" i="132"/>
  <c r="D163" i="132"/>
  <c r="D162" i="132"/>
  <c r="D161" i="132"/>
  <c r="D160" i="132"/>
  <c r="D159" i="132"/>
  <c r="D158" i="132"/>
  <c r="D157" i="132"/>
  <c r="D156" i="132"/>
  <c r="D155" i="132"/>
  <c r="D154" i="132"/>
  <c r="D153" i="132"/>
  <c r="D152" i="132"/>
  <c r="D151" i="132"/>
  <c r="D150" i="132"/>
  <c r="D149" i="132"/>
  <c r="D148" i="132"/>
  <c r="D147" i="132"/>
  <c r="D146" i="132"/>
  <c r="D145" i="132"/>
  <c r="D144" i="132"/>
  <c r="D143" i="132"/>
  <c r="D142" i="132"/>
  <c r="D141" i="132"/>
  <c r="D140" i="132"/>
  <c r="D139" i="132"/>
  <c r="D138" i="132"/>
  <c r="D137" i="132"/>
  <c r="D136" i="132"/>
  <c r="D135" i="132"/>
  <c r="D134" i="132"/>
  <c r="D133" i="132"/>
  <c r="D132" i="132"/>
  <c r="D131" i="132"/>
  <c r="D130" i="132"/>
  <c r="D129" i="132"/>
  <c r="D128" i="132"/>
  <c r="D127" i="132"/>
  <c r="D126" i="132"/>
  <c r="D125" i="132"/>
  <c r="D124" i="132"/>
  <c r="D123" i="132"/>
  <c r="D122" i="132"/>
  <c r="D121" i="132"/>
  <c r="D120" i="132"/>
  <c r="D119" i="132"/>
  <c r="D118" i="132"/>
  <c r="D117" i="132"/>
  <c r="D116" i="132"/>
  <c r="D115" i="132"/>
  <c r="D114" i="132"/>
  <c r="D113" i="132"/>
  <c r="D112" i="132"/>
  <c r="D111" i="132"/>
  <c r="D110" i="132"/>
  <c r="D109" i="132"/>
  <c r="D108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228" i="106"/>
  <c r="D227" i="106"/>
  <c r="D226" i="106"/>
  <c r="D225" i="106"/>
  <c r="D224" i="106"/>
  <c r="D223" i="106"/>
  <c r="D222" i="106"/>
  <c r="D221" i="106"/>
  <c r="D220" i="106"/>
  <c r="D219" i="106"/>
  <c r="D218" i="106"/>
  <c r="D217" i="106"/>
  <c r="D216" i="106"/>
  <c r="D215" i="106"/>
  <c r="D214" i="106"/>
  <c r="D213" i="106"/>
  <c r="D212" i="106"/>
  <c r="D211" i="106"/>
  <c r="D210" i="106"/>
  <c r="D209" i="106"/>
  <c r="D208" i="106"/>
  <c r="D207" i="106"/>
  <c r="D206" i="106"/>
  <c r="D205" i="106"/>
  <c r="D204" i="106"/>
  <c r="D203" i="106"/>
  <c r="D202" i="106"/>
  <c r="D201" i="106"/>
  <c r="D200" i="106"/>
  <c r="D199" i="106"/>
  <c r="D198" i="106"/>
  <c r="D197" i="106"/>
  <c r="D196" i="106"/>
  <c r="D195" i="106"/>
  <c r="D194" i="106"/>
  <c r="D193" i="106"/>
  <c r="D192" i="106"/>
  <c r="D191" i="106"/>
  <c r="D190" i="106"/>
  <c r="D189" i="106"/>
  <c r="D188" i="106"/>
  <c r="D187" i="106"/>
  <c r="D186" i="106"/>
  <c r="D185" i="106"/>
  <c r="D184" i="106"/>
  <c r="D183" i="106"/>
  <c r="D182" i="106"/>
  <c r="D181" i="106"/>
  <c r="D180" i="106"/>
  <c r="D179" i="106"/>
  <c r="D178" i="106"/>
  <c r="D177" i="106"/>
  <c r="D176" i="106"/>
  <c r="D175" i="106"/>
  <c r="D174" i="106"/>
  <c r="D173" i="106"/>
  <c r="D172" i="106"/>
  <c r="D171" i="106"/>
  <c r="D170" i="106"/>
  <c r="D169" i="106"/>
  <c r="D168" i="106"/>
  <c r="D167" i="106"/>
  <c r="D166" i="106"/>
  <c r="D165" i="106"/>
  <c r="D164" i="106"/>
  <c r="D163" i="106"/>
  <c r="D162" i="106"/>
  <c r="D161" i="106"/>
  <c r="D160" i="106"/>
  <c r="D159" i="106"/>
  <c r="D158" i="106"/>
  <c r="D157" i="106"/>
  <c r="D156" i="106"/>
  <c r="D155" i="106"/>
  <c r="D154" i="106"/>
  <c r="D153" i="106"/>
  <c r="D152" i="106"/>
  <c r="D151" i="106"/>
  <c r="D150" i="106"/>
  <c r="D149" i="106"/>
  <c r="D148" i="106"/>
  <c r="D147" i="106"/>
  <c r="D146" i="106"/>
  <c r="D145" i="106"/>
  <c r="D144" i="106"/>
  <c r="D143" i="106"/>
  <c r="D142" i="106"/>
  <c r="D141" i="106"/>
  <c r="D140" i="106"/>
  <c r="D139" i="106"/>
  <c r="D138" i="106"/>
  <c r="D137" i="106"/>
  <c r="D136" i="106"/>
  <c r="D135" i="106"/>
  <c r="D134" i="106"/>
  <c r="D133" i="106"/>
  <c r="D132" i="106"/>
  <c r="D131" i="106"/>
  <c r="D130" i="106"/>
  <c r="D129" i="106"/>
  <c r="D128" i="106"/>
  <c r="D127" i="106"/>
  <c r="D126" i="106"/>
  <c r="D125" i="106"/>
  <c r="D124" i="106"/>
  <c r="D123" i="106"/>
  <c r="D122" i="106"/>
  <c r="D121" i="106"/>
  <c r="D120" i="106"/>
  <c r="D119" i="106"/>
  <c r="D118" i="106"/>
  <c r="D117" i="106"/>
  <c r="D116" i="106"/>
  <c r="D115" i="106"/>
  <c r="D114" i="106"/>
  <c r="D113" i="106"/>
  <c r="D112" i="106"/>
  <c r="D111" i="106"/>
  <c r="D110" i="106"/>
  <c r="D109" i="106"/>
  <c r="D108" i="106"/>
  <c r="D107" i="106"/>
  <c r="D106" i="106"/>
  <c r="D105" i="106"/>
  <c r="D104" i="106"/>
  <c r="D103" i="106"/>
  <c r="D102" i="106"/>
  <c r="D101" i="106"/>
  <c r="D100" i="106"/>
  <c r="D99" i="106"/>
  <c r="D98" i="106"/>
  <c r="D97" i="106"/>
  <c r="D96" i="106"/>
  <c r="D95" i="106"/>
  <c r="D94" i="106"/>
  <c r="D93" i="106"/>
  <c r="D92" i="106"/>
  <c r="D91" i="106"/>
  <c r="D90" i="106"/>
  <c r="D89" i="106"/>
  <c r="D88" i="106"/>
  <c r="D87" i="106"/>
  <c r="D86" i="106"/>
  <c r="D85" i="106"/>
  <c r="D84" i="106"/>
  <c r="D83" i="106"/>
  <c r="D82" i="106"/>
  <c r="D81" i="106"/>
  <c r="D80" i="106"/>
  <c r="D79" i="106"/>
  <c r="D78" i="106"/>
  <c r="D77" i="106"/>
  <c r="D76" i="106"/>
  <c r="D75" i="106"/>
  <c r="D74" i="106"/>
  <c r="D73" i="106"/>
  <c r="D72" i="106"/>
  <c r="D71" i="106"/>
  <c r="D70" i="106"/>
  <c r="D69" i="106"/>
  <c r="D68" i="106"/>
  <c r="D67" i="106"/>
  <c r="D66" i="106"/>
  <c r="D65" i="106"/>
  <c r="D64" i="106"/>
  <c r="D63" i="106"/>
  <c r="D62" i="106"/>
  <c r="D61" i="106"/>
  <c r="D60" i="106"/>
  <c r="D59" i="106"/>
  <c r="D58" i="106"/>
  <c r="D57" i="106"/>
  <c r="D56" i="106"/>
  <c r="D55" i="106"/>
  <c r="D54" i="106"/>
  <c r="D53" i="106"/>
  <c r="D52" i="106"/>
  <c r="D51" i="106"/>
  <c r="D50" i="106"/>
  <c r="D49" i="106"/>
  <c r="D48" i="106"/>
  <c r="D47" i="106"/>
  <c r="D46" i="106"/>
  <c r="D45" i="106"/>
  <c r="D44" i="106"/>
  <c r="D43" i="106"/>
  <c r="D42" i="106"/>
  <c r="D41" i="106"/>
  <c r="D40" i="106"/>
  <c r="D39" i="106"/>
  <c r="D38" i="106"/>
  <c r="D37" i="106"/>
  <c r="D36" i="106"/>
  <c r="D35" i="106"/>
  <c r="D34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2" i="139"/>
  <c r="D115" i="139"/>
  <c r="D114" i="139"/>
  <c r="D37" i="139"/>
  <c r="P228" i="131" l="1"/>
  <c r="P227" i="131"/>
  <c r="P226" i="131"/>
  <c r="P225" i="131"/>
  <c r="P224" i="131"/>
  <c r="P223" i="131"/>
  <c r="P222" i="131"/>
  <c r="P221" i="131"/>
  <c r="M208" i="131"/>
  <c r="M207" i="131"/>
  <c r="M206" i="131"/>
  <c r="J185" i="131"/>
  <c r="P174" i="131"/>
  <c r="P173" i="131"/>
  <c r="P172" i="131"/>
  <c r="P171" i="131"/>
  <c r="M158" i="131"/>
  <c r="P228" i="130"/>
  <c r="P227" i="130"/>
  <c r="P226" i="130"/>
  <c r="P225" i="130"/>
  <c r="P224" i="130"/>
  <c r="P223" i="130"/>
  <c r="M208" i="130"/>
  <c r="J187" i="130"/>
  <c r="P175" i="130"/>
  <c r="P174" i="130"/>
  <c r="P173" i="130"/>
  <c r="J105" i="130"/>
  <c r="P228" i="118"/>
  <c r="P227" i="118"/>
  <c r="P226" i="118"/>
  <c r="P225" i="118"/>
  <c r="P224" i="118"/>
  <c r="P223" i="118"/>
  <c r="M208" i="118"/>
  <c r="J187" i="118"/>
  <c r="P175" i="118"/>
  <c r="P174" i="118"/>
  <c r="P173" i="118"/>
  <c r="P172" i="118"/>
  <c r="J105" i="118"/>
  <c r="P227" i="141"/>
  <c r="P226" i="141"/>
  <c r="P225" i="141"/>
  <c r="P224" i="141"/>
  <c r="P223" i="141"/>
  <c r="P222" i="141"/>
  <c r="P221" i="141"/>
  <c r="P220" i="141"/>
  <c r="M209" i="141"/>
  <c r="M208" i="141"/>
  <c r="M207" i="141"/>
  <c r="M206" i="141"/>
  <c r="J186" i="141"/>
  <c r="P168" i="141"/>
  <c r="P167" i="141"/>
  <c r="P166" i="141"/>
  <c r="M157" i="141"/>
  <c r="P20" i="141"/>
  <c r="P21" i="141"/>
  <c r="P22" i="141"/>
  <c r="P23" i="141"/>
  <c r="P24" i="141"/>
  <c r="P25" i="141"/>
  <c r="P26" i="141"/>
  <c r="P27" i="141"/>
  <c r="P28" i="141"/>
  <c r="P29" i="141"/>
  <c r="P30" i="141"/>
  <c r="P31" i="141"/>
  <c r="P32" i="141"/>
  <c r="P33" i="141"/>
  <c r="P34" i="141"/>
  <c r="P35" i="141"/>
  <c r="P36" i="141"/>
  <c r="P37" i="141"/>
  <c r="P38" i="141"/>
  <c r="P39" i="141"/>
  <c r="P40" i="141"/>
  <c r="P41" i="141"/>
  <c r="P42" i="141"/>
  <c r="P43" i="141"/>
  <c r="P44" i="141"/>
  <c r="P45" i="141"/>
  <c r="P46" i="141"/>
  <c r="P47" i="141"/>
  <c r="P48" i="141"/>
  <c r="P49" i="141"/>
  <c r="P50" i="141"/>
  <c r="P51" i="141"/>
  <c r="P52" i="141"/>
  <c r="P53" i="141"/>
  <c r="P54" i="141"/>
  <c r="P55" i="141"/>
  <c r="P56" i="141"/>
  <c r="P57" i="141"/>
  <c r="P58" i="141"/>
  <c r="P59" i="141"/>
  <c r="P60" i="141"/>
  <c r="P61" i="141"/>
  <c r="P62" i="141"/>
  <c r="P63" i="141"/>
  <c r="P64" i="141"/>
  <c r="P65" i="141"/>
  <c r="P66" i="141"/>
  <c r="P67" i="141"/>
  <c r="P68" i="141"/>
  <c r="P69" i="141"/>
  <c r="P70" i="141"/>
  <c r="P71" i="141"/>
  <c r="P72" i="141"/>
  <c r="P73" i="141"/>
  <c r="P74" i="141"/>
  <c r="P75" i="141"/>
  <c r="P76" i="141"/>
  <c r="P77" i="141"/>
  <c r="P78" i="141"/>
  <c r="P79" i="141"/>
  <c r="P80" i="141"/>
  <c r="P81" i="141"/>
  <c r="P82" i="141"/>
  <c r="P83" i="141"/>
  <c r="P84" i="141"/>
  <c r="P85" i="141"/>
  <c r="P86" i="141"/>
  <c r="P87" i="141"/>
  <c r="P88" i="141"/>
  <c r="P89" i="141"/>
  <c r="P90" i="141"/>
  <c r="P91" i="141"/>
  <c r="P92" i="141"/>
  <c r="P93" i="141"/>
  <c r="P94" i="141"/>
  <c r="P95" i="141"/>
  <c r="P96" i="141"/>
  <c r="P97" i="141"/>
  <c r="P98" i="141"/>
  <c r="P99" i="141"/>
  <c r="P100" i="141"/>
  <c r="P101" i="141"/>
  <c r="P102" i="141"/>
  <c r="P103" i="141"/>
  <c r="P104" i="141"/>
  <c r="P105" i="141"/>
  <c r="P106" i="141"/>
  <c r="P107" i="141"/>
  <c r="P108" i="141"/>
  <c r="P109" i="141"/>
  <c r="P110" i="141"/>
  <c r="P111" i="141"/>
  <c r="P112" i="141"/>
  <c r="P113" i="141"/>
  <c r="P114" i="141"/>
  <c r="P115" i="141"/>
  <c r="P116" i="141"/>
  <c r="P117" i="141"/>
  <c r="P118" i="141"/>
  <c r="P119" i="141"/>
  <c r="P120" i="141"/>
  <c r="P121" i="141"/>
  <c r="P122" i="141"/>
  <c r="P123" i="141"/>
  <c r="P124" i="141"/>
  <c r="P125" i="141"/>
  <c r="P126" i="141"/>
  <c r="P127" i="141"/>
  <c r="P128" i="141"/>
  <c r="P129" i="141"/>
  <c r="P130" i="141"/>
  <c r="P131" i="141"/>
  <c r="P132" i="141"/>
  <c r="P133" i="141"/>
  <c r="P134" i="141"/>
  <c r="P135" i="141"/>
  <c r="P136" i="141"/>
  <c r="P137" i="141"/>
  <c r="P138" i="141"/>
  <c r="P139" i="141"/>
  <c r="P140" i="141"/>
  <c r="P141" i="141"/>
  <c r="P142" i="141"/>
  <c r="P143" i="141"/>
  <c r="P144" i="141"/>
  <c r="P145" i="141"/>
  <c r="P146" i="141"/>
  <c r="P147" i="141"/>
  <c r="P148" i="141"/>
  <c r="P149" i="141"/>
  <c r="P150" i="141"/>
  <c r="P151" i="141"/>
  <c r="P152" i="141"/>
  <c r="P153" i="141"/>
  <c r="P154" i="141"/>
  <c r="P155" i="141"/>
  <c r="P156" i="141"/>
  <c r="P157" i="141"/>
  <c r="P158" i="141"/>
  <c r="P159" i="141"/>
  <c r="P160" i="141"/>
  <c r="P161" i="141"/>
  <c r="P162" i="141"/>
  <c r="P163" i="141"/>
  <c r="P164" i="141"/>
  <c r="P165" i="141"/>
  <c r="P169" i="141"/>
  <c r="P170" i="141"/>
  <c r="P171" i="141"/>
  <c r="P172" i="141"/>
  <c r="P173" i="141"/>
  <c r="P174" i="141"/>
  <c r="P175" i="141"/>
  <c r="P176" i="141"/>
  <c r="P177" i="141"/>
  <c r="P178" i="141"/>
  <c r="P179" i="141"/>
  <c r="P180" i="141"/>
  <c r="P181" i="141"/>
  <c r="P182" i="141"/>
  <c r="P183" i="141"/>
  <c r="P184" i="141"/>
  <c r="P185" i="141"/>
  <c r="P186" i="141"/>
  <c r="P187" i="141"/>
  <c r="P188" i="141"/>
  <c r="P189" i="141"/>
  <c r="P190" i="141"/>
  <c r="P191" i="141"/>
  <c r="P192" i="141"/>
  <c r="P193" i="141"/>
  <c r="P194" i="141"/>
  <c r="P195" i="141"/>
  <c r="P196" i="141"/>
  <c r="P197" i="141"/>
  <c r="P198" i="141"/>
  <c r="P199" i="141"/>
  <c r="P200" i="141"/>
  <c r="P201" i="141"/>
  <c r="P202" i="141"/>
  <c r="P203" i="141"/>
  <c r="P204" i="141"/>
  <c r="P205" i="141"/>
  <c r="P206" i="141"/>
  <c r="P207" i="141"/>
  <c r="P208" i="141"/>
  <c r="P209" i="141"/>
  <c r="P210" i="141"/>
  <c r="P211" i="141"/>
  <c r="P212" i="141"/>
  <c r="P213" i="141"/>
  <c r="P214" i="141"/>
  <c r="P215" i="141"/>
  <c r="P216" i="141"/>
  <c r="P217" i="141"/>
  <c r="P218" i="141"/>
  <c r="P228" i="141"/>
  <c r="M228" i="141"/>
  <c r="J228" i="141"/>
  <c r="G228" i="141"/>
  <c r="M227" i="141"/>
  <c r="J227" i="141"/>
  <c r="G227" i="141"/>
  <c r="M226" i="141"/>
  <c r="J226" i="141"/>
  <c r="G226" i="141"/>
  <c r="M225" i="141"/>
  <c r="J225" i="141"/>
  <c r="G225" i="141"/>
  <c r="M224" i="141"/>
  <c r="J224" i="141"/>
  <c r="G224" i="141"/>
  <c r="M223" i="141"/>
  <c r="J223" i="141"/>
  <c r="G223" i="141"/>
  <c r="M222" i="141"/>
  <c r="J222" i="141"/>
  <c r="G222" i="141"/>
  <c r="M221" i="141"/>
  <c r="J221" i="141"/>
  <c r="G221" i="141"/>
  <c r="M220" i="141"/>
  <c r="J220" i="141"/>
  <c r="G220" i="141"/>
  <c r="M219" i="141"/>
  <c r="J219" i="141"/>
  <c r="G219" i="141"/>
  <c r="M218" i="141"/>
  <c r="J218" i="141"/>
  <c r="G218" i="141"/>
  <c r="M217" i="141"/>
  <c r="J217" i="141"/>
  <c r="G217" i="141"/>
  <c r="M216" i="141"/>
  <c r="J216" i="141"/>
  <c r="G216" i="141"/>
  <c r="M215" i="141"/>
  <c r="J215" i="141"/>
  <c r="G215" i="141"/>
  <c r="M214" i="141"/>
  <c r="J214" i="141"/>
  <c r="G214" i="141"/>
  <c r="M213" i="141"/>
  <c r="J213" i="141"/>
  <c r="G213" i="141"/>
  <c r="M212" i="141"/>
  <c r="J212" i="141"/>
  <c r="G212" i="141"/>
  <c r="M211" i="141"/>
  <c r="J211" i="141"/>
  <c r="G211" i="141"/>
  <c r="M210" i="141"/>
  <c r="J210" i="141"/>
  <c r="G210" i="141"/>
  <c r="J209" i="141"/>
  <c r="G209" i="141"/>
  <c r="J208" i="141"/>
  <c r="G208" i="141"/>
  <c r="J207" i="141"/>
  <c r="G207" i="141"/>
  <c r="J206" i="141"/>
  <c r="G206" i="141"/>
  <c r="J205" i="141"/>
  <c r="G205" i="141"/>
  <c r="M204" i="141"/>
  <c r="J204" i="141"/>
  <c r="G204" i="141"/>
  <c r="M203" i="141"/>
  <c r="J203" i="141"/>
  <c r="G203" i="141"/>
  <c r="M202" i="141"/>
  <c r="J202" i="141"/>
  <c r="G202" i="141"/>
  <c r="M201" i="141"/>
  <c r="J201" i="141"/>
  <c r="G201" i="141"/>
  <c r="M200" i="141"/>
  <c r="J200" i="141"/>
  <c r="G200" i="141"/>
  <c r="M199" i="141"/>
  <c r="J199" i="141"/>
  <c r="G199" i="141"/>
  <c r="M198" i="141"/>
  <c r="J198" i="141"/>
  <c r="G198" i="141"/>
  <c r="M197" i="141"/>
  <c r="J197" i="141"/>
  <c r="G197" i="141"/>
  <c r="M196" i="141"/>
  <c r="J196" i="141"/>
  <c r="G196" i="141"/>
  <c r="M195" i="141"/>
  <c r="J195" i="141"/>
  <c r="G195" i="141"/>
  <c r="M194" i="141"/>
  <c r="J194" i="141"/>
  <c r="G194" i="141"/>
  <c r="M193" i="141"/>
  <c r="J193" i="141"/>
  <c r="G193" i="141"/>
  <c r="M192" i="141"/>
  <c r="J192" i="141"/>
  <c r="G192" i="141"/>
  <c r="M191" i="141"/>
  <c r="J191" i="141"/>
  <c r="G191" i="141"/>
  <c r="M190" i="141"/>
  <c r="J190" i="141"/>
  <c r="G190" i="141"/>
  <c r="M189" i="141"/>
  <c r="J189" i="141"/>
  <c r="G189" i="141"/>
  <c r="M188" i="141"/>
  <c r="J188" i="141"/>
  <c r="G188" i="141"/>
  <c r="M187" i="141"/>
  <c r="J187" i="141"/>
  <c r="G187" i="141"/>
  <c r="M186" i="141"/>
  <c r="G186" i="141"/>
  <c r="M185" i="141"/>
  <c r="G185" i="141"/>
  <c r="M184" i="141"/>
  <c r="J184" i="141"/>
  <c r="G184" i="141"/>
  <c r="M183" i="141"/>
  <c r="J183" i="141"/>
  <c r="G183" i="141"/>
  <c r="M182" i="141"/>
  <c r="J182" i="141"/>
  <c r="G182" i="141"/>
  <c r="M181" i="141"/>
  <c r="J181" i="141"/>
  <c r="G181" i="141"/>
  <c r="M180" i="141"/>
  <c r="J180" i="141"/>
  <c r="G180" i="141"/>
  <c r="M179" i="141"/>
  <c r="J179" i="141"/>
  <c r="G179" i="141"/>
  <c r="M178" i="141"/>
  <c r="J178" i="141"/>
  <c r="G178" i="141"/>
  <c r="M177" i="141"/>
  <c r="J177" i="141"/>
  <c r="G177" i="141"/>
  <c r="M176" i="141"/>
  <c r="J176" i="141"/>
  <c r="G176" i="141"/>
  <c r="M175" i="141"/>
  <c r="J175" i="141"/>
  <c r="G175" i="141"/>
  <c r="M174" i="141"/>
  <c r="J174" i="141"/>
  <c r="G174" i="141"/>
  <c r="M173" i="141"/>
  <c r="J173" i="141"/>
  <c r="G173" i="141"/>
  <c r="M172" i="141"/>
  <c r="J172" i="141"/>
  <c r="G172" i="141"/>
  <c r="M171" i="141"/>
  <c r="J171" i="141"/>
  <c r="G171" i="141"/>
  <c r="M170" i="141"/>
  <c r="J170" i="141"/>
  <c r="G170" i="141"/>
  <c r="M169" i="141"/>
  <c r="J169" i="141"/>
  <c r="G169" i="141"/>
  <c r="M168" i="141"/>
  <c r="J168" i="141"/>
  <c r="G168" i="141"/>
  <c r="M167" i="141"/>
  <c r="J167" i="141"/>
  <c r="G167" i="141"/>
  <c r="M166" i="141"/>
  <c r="J166" i="141"/>
  <c r="G166" i="141"/>
  <c r="M165" i="141"/>
  <c r="J165" i="141"/>
  <c r="G165" i="141"/>
  <c r="M164" i="141"/>
  <c r="J164" i="141"/>
  <c r="G164" i="141"/>
  <c r="M163" i="141"/>
  <c r="J163" i="141"/>
  <c r="G163" i="141"/>
  <c r="M162" i="141"/>
  <c r="J162" i="141"/>
  <c r="G162" i="141"/>
  <c r="M161" i="141"/>
  <c r="J161" i="141"/>
  <c r="G161" i="141"/>
  <c r="M160" i="141"/>
  <c r="J160" i="141"/>
  <c r="G160" i="141"/>
  <c r="M159" i="141"/>
  <c r="J159" i="141"/>
  <c r="G159" i="141"/>
  <c r="J158" i="141"/>
  <c r="G158" i="141"/>
  <c r="J157" i="141"/>
  <c r="G157" i="141"/>
  <c r="M156" i="141"/>
  <c r="J156" i="141"/>
  <c r="G156" i="141"/>
  <c r="M155" i="141"/>
  <c r="J155" i="141"/>
  <c r="G155" i="141"/>
  <c r="M154" i="141"/>
  <c r="J154" i="141"/>
  <c r="G154" i="141"/>
  <c r="M153" i="141"/>
  <c r="J153" i="141"/>
  <c r="G153" i="141"/>
  <c r="M152" i="141"/>
  <c r="J152" i="141"/>
  <c r="G152" i="141"/>
  <c r="M151" i="141"/>
  <c r="J151" i="141"/>
  <c r="G151" i="141"/>
  <c r="M150" i="141"/>
  <c r="J150" i="141"/>
  <c r="G150" i="141"/>
  <c r="M149" i="141"/>
  <c r="J149" i="141"/>
  <c r="G149" i="141"/>
  <c r="M148" i="141"/>
  <c r="J148" i="141"/>
  <c r="G148" i="141"/>
  <c r="M147" i="141"/>
  <c r="J147" i="141"/>
  <c r="G147" i="141"/>
  <c r="M146" i="141"/>
  <c r="J146" i="141"/>
  <c r="G146" i="141"/>
  <c r="M145" i="141"/>
  <c r="J145" i="141"/>
  <c r="G145" i="141"/>
  <c r="M144" i="141"/>
  <c r="J144" i="141"/>
  <c r="G144" i="141"/>
  <c r="M143" i="141"/>
  <c r="J143" i="141"/>
  <c r="G143" i="141"/>
  <c r="M142" i="141"/>
  <c r="J142" i="141"/>
  <c r="G142" i="141"/>
  <c r="M141" i="141"/>
  <c r="J141" i="141"/>
  <c r="G141" i="141"/>
  <c r="M140" i="141"/>
  <c r="J140" i="141"/>
  <c r="G140" i="141"/>
  <c r="M139" i="141"/>
  <c r="J139" i="141"/>
  <c r="G139" i="141"/>
  <c r="M138" i="141"/>
  <c r="J138" i="141"/>
  <c r="G138" i="141"/>
  <c r="M137" i="141"/>
  <c r="J137" i="141"/>
  <c r="G137" i="141"/>
  <c r="M136" i="141"/>
  <c r="J136" i="141"/>
  <c r="G136" i="141"/>
  <c r="M135" i="141"/>
  <c r="J135" i="141"/>
  <c r="G135" i="141"/>
  <c r="M134" i="141"/>
  <c r="J134" i="141"/>
  <c r="G134" i="141"/>
  <c r="M133" i="141"/>
  <c r="J133" i="141"/>
  <c r="G133" i="141"/>
  <c r="M132" i="141"/>
  <c r="J132" i="141"/>
  <c r="G132" i="141"/>
  <c r="M131" i="141"/>
  <c r="J131" i="141"/>
  <c r="G131" i="141"/>
  <c r="M130" i="141"/>
  <c r="J130" i="141"/>
  <c r="G130" i="141"/>
  <c r="M129" i="141"/>
  <c r="J129" i="141"/>
  <c r="G129" i="141"/>
  <c r="M128" i="141"/>
  <c r="J128" i="141"/>
  <c r="G128" i="141"/>
  <c r="M127" i="141"/>
  <c r="J127" i="141"/>
  <c r="G127" i="141"/>
  <c r="M126" i="141"/>
  <c r="J126" i="141"/>
  <c r="G126" i="141"/>
  <c r="M125" i="141"/>
  <c r="J125" i="141"/>
  <c r="G125" i="141"/>
  <c r="M124" i="141"/>
  <c r="J124" i="141"/>
  <c r="G124" i="141"/>
  <c r="M123" i="141"/>
  <c r="J123" i="141"/>
  <c r="G123" i="141"/>
  <c r="M122" i="141"/>
  <c r="J122" i="141"/>
  <c r="G122" i="141"/>
  <c r="M121" i="141"/>
  <c r="J121" i="141"/>
  <c r="G121" i="141"/>
  <c r="M120" i="141"/>
  <c r="J120" i="141"/>
  <c r="G120" i="141"/>
  <c r="M119" i="141"/>
  <c r="J119" i="141"/>
  <c r="G119" i="141"/>
  <c r="M118" i="141"/>
  <c r="J118" i="141"/>
  <c r="G118" i="141"/>
  <c r="M117" i="141"/>
  <c r="J117" i="141"/>
  <c r="G117" i="141"/>
  <c r="M116" i="141"/>
  <c r="J116" i="141"/>
  <c r="G116" i="141"/>
  <c r="M115" i="141"/>
  <c r="J115" i="141"/>
  <c r="G115" i="141"/>
  <c r="M114" i="141"/>
  <c r="J114" i="141"/>
  <c r="G114" i="141"/>
  <c r="M113" i="141"/>
  <c r="J113" i="141"/>
  <c r="G113" i="141"/>
  <c r="M112" i="141"/>
  <c r="J112" i="141"/>
  <c r="G112" i="141"/>
  <c r="M111" i="141"/>
  <c r="J111" i="141"/>
  <c r="G111" i="141"/>
  <c r="M110" i="141"/>
  <c r="J110" i="141"/>
  <c r="G110" i="141"/>
  <c r="M109" i="141"/>
  <c r="J109" i="141"/>
  <c r="G109" i="141"/>
  <c r="M108" i="141"/>
  <c r="J108" i="141"/>
  <c r="G108" i="141"/>
  <c r="M107" i="141"/>
  <c r="J107" i="141"/>
  <c r="G107" i="141"/>
  <c r="M106" i="141"/>
  <c r="J106" i="141"/>
  <c r="G106" i="141"/>
  <c r="M105" i="141"/>
  <c r="J105" i="141"/>
  <c r="G105" i="141"/>
  <c r="M104" i="141"/>
  <c r="J104" i="141"/>
  <c r="G104" i="141"/>
  <c r="M103" i="141"/>
  <c r="J103" i="141"/>
  <c r="G103" i="141"/>
  <c r="M102" i="141"/>
  <c r="J102" i="141"/>
  <c r="G102" i="141"/>
  <c r="M101" i="141"/>
  <c r="G101" i="141"/>
  <c r="M100" i="141"/>
  <c r="G100" i="141"/>
  <c r="M99" i="141"/>
  <c r="J99" i="141"/>
  <c r="G99" i="141"/>
  <c r="M98" i="141"/>
  <c r="J98" i="141"/>
  <c r="G98" i="141"/>
  <c r="M97" i="141"/>
  <c r="J97" i="141"/>
  <c r="G97" i="141"/>
  <c r="M96" i="141"/>
  <c r="J96" i="141"/>
  <c r="G96" i="141"/>
  <c r="M95" i="141"/>
  <c r="J95" i="141"/>
  <c r="G95" i="141"/>
  <c r="M94" i="141"/>
  <c r="J94" i="141"/>
  <c r="G94" i="141"/>
  <c r="M93" i="141"/>
  <c r="J93" i="141"/>
  <c r="G93" i="141"/>
  <c r="M92" i="141"/>
  <c r="J92" i="141"/>
  <c r="G92" i="141"/>
  <c r="M91" i="141"/>
  <c r="J91" i="141"/>
  <c r="G91" i="141"/>
  <c r="M90" i="141"/>
  <c r="J90" i="141"/>
  <c r="G90" i="141"/>
  <c r="M89" i="141"/>
  <c r="J89" i="141"/>
  <c r="G89" i="141"/>
  <c r="M88" i="141"/>
  <c r="J88" i="141"/>
  <c r="G88" i="141"/>
  <c r="M87" i="141"/>
  <c r="J87" i="141"/>
  <c r="G87" i="141"/>
  <c r="M86" i="141"/>
  <c r="J86" i="141"/>
  <c r="G86" i="141"/>
  <c r="M85" i="141"/>
  <c r="J85" i="141"/>
  <c r="G85" i="141"/>
  <c r="M84" i="141"/>
  <c r="J84" i="141"/>
  <c r="G84" i="141"/>
  <c r="M83" i="141"/>
  <c r="J83" i="141"/>
  <c r="G83" i="141"/>
  <c r="M82" i="141"/>
  <c r="J82" i="141"/>
  <c r="G82" i="141"/>
  <c r="M81" i="141"/>
  <c r="J81" i="141"/>
  <c r="G81" i="141"/>
  <c r="M80" i="141"/>
  <c r="J80" i="141"/>
  <c r="G80" i="141"/>
  <c r="M79" i="141"/>
  <c r="J79" i="141"/>
  <c r="G79" i="141"/>
  <c r="M78" i="141"/>
  <c r="J78" i="141"/>
  <c r="G78" i="141"/>
  <c r="M77" i="141"/>
  <c r="J77" i="141"/>
  <c r="G77" i="141"/>
  <c r="M76" i="141"/>
  <c r="J76" i="141"/>
  <c r="G76" i="141"/>
  <c r="M75" i="141"/>
  <c r="J75" i="141"/>
  <c r="G75" i="141"/>
  <c r="M74" i="141"/>
  <c r="J74" i="141"/>
  <c r="G74" i="141"/>
  <c r="M73" i="141"/>
  <c r="J73" i="141"/>
  <c r="G73" i="141"/>
  <c r="M72" i="141"/>
  <c r="J72" i="141"/>
  <c r="G72" i="141"/>
  <c r="M71" i="141"/>
  <c r="J71" i="141"/>
  <c r="G71" i="141"/>
  <c r="M70" i="141"/>
  <c r="J70" i="141"/>
  <c r="G70" i="141"/>
  <c r="M69" i="141"/>
  <c r="J69" i="141"/>
  <c r="G69" i="141"/>
  <c r="M68" i="141"/>
  <c r="J68" i="141"/>
  <c r="G68" i="141"/>
  <c r="M67" i="141"/>
  <c r="J67" i="141"/>
  <c r="G67" i="141"/>
  <c r="M66" i="141"/>
  <c r="J66" i="141"/>
  <c r="G66" i="141"/>
  <c r="M65" i="141"/>
  <c r="J65" i="141"/>
  <c r="G65" i="141"/>
  <c r="M64" i="141"/>
  <c r="J64" i="141"/>
  <c r="G64" i="141"/>
  <c r="M63" i="141"/>
  <c r="J63" i="141"/>
  <c r="G63" i="141"/>
  <c r="M62" i="141"/>
  <c r="J62" i="141"/>
  <c r="G62" i="141"/>
  <c r="M61" i="141"/>
  <c r="J61" i="141"/>
  <c r="G61" i="141"/>
  <c r="M60" i="141"/>
  <c r="J60" i="141"/>
  <c r="G60" i="141"/>
  <c r="M59" i="141"/>
  <c r="J59" i="141"/>
  <c r="G59" i="141"/>
  <c r="M58" i="141"/>
  <c r="J58" i="141"/>
  <c r="G58" i="141"/>
  <c r="M57" i="141"/>
  <c r="J57" i="141"/>
  <c r="G57" i="141"/>
  <c r="M56" i="141"/>
  <c r="J56" i="141"/>
  <c r="G56" i="141"/>
  <c r="M55" i="141"/>
  <c r="J55" i="141"/>
  <c r="G55" i="141"/>
  <c r="M54" i="141"/>
  <c r="J54" i="141"/>
  <c r="G54" i="141"/>
  <c r="M53" i="141"/>
  <c r="J53" i="141"/>
  <c r="G53" i="141"/>
  <c r="M52" i="141"/>
  <c r="J52" i="141"/>
  <c r="G52" i="141"/>
  <c r="M51" i="141"/>
  <c r="J51" i="141"/>
  <c r="G51" i="141"/>
  <c r="M50" i="141"/>
  <c r="J50" i="141"/>
  <c r="G50" i="141"/>
  <c r="M49" i="141"/>
  <c r="J49" i="141"/>
  <c r="G49" i="141"/>
  <c r="M48" i="141"/>
  <c r="J48" i="141"/>
  <c r="G48" i="141"/>
  <c r="M47" i="141"/>
  <c r="J47" i="141"/>
  <c r="G47" i="141"/>
  <c r="M46" i="141"/>
  <c r="J46" i="141"/>
  <c r="G46" i="141"/>
  <c r="M45" i="141"/>
  <c r="J45" i="141"/>
  <c r="G45" i="141"/>
  <c r="M44" i="141"/>
  <c r="J44" i="141"/>
  <c r="G44" i="141"/>
  <c r="M43" i="141"/>
  <c r="J43" i="141"/>
  <c r="G43" i="141"/>
  <c r="M42" i="141"/>
  <c r="J42" i="141"/>
  <c r="G42" i="141"/>
  <c r="M41" i="141"/>
  <c r="J41" i="141"/>
  <c r="G41" i="141"/>
  <c r="M40" i="141"/>
  <c r="J40" i="141"/>
  <c r="G40" i="141"/>
  <c r="M39" i="141"/>
  <c r="J39" i="141"/>
  <c r="G39" i="141"/>
  <c r="M38" i="141"/>
  <c r="J38" i="141"/>
  <c r="G38" i="141"/>
  <c r="M37" i="141"/>
  <c r="J37" i="141"/>
  <c r="G37" i="141"/>
  <c r="M36" i="141"/>
  <c r="J36" i="141"/>
  <c r="G36" i="141"/>
  <c r="M35" i="141"/>
  <c r="J35" i="141"/>
  <c r="G35" i="141"/>
  <c r="M34" i="141"/>
  <c r="J34" i="141"/>
  <c r="G34" i="141"/>
  <c r="M33" i="141"/>
  <c r="J33" i="141"/>
  <c r="G33" i="141"/>
  <c r="M32" i="141"/>
  <c r="J32" i="141"/>
  <c r="G32" i="141"/>
  <c r="M31" i="141"/>
  <c r="J31" i="141"/>
  <c r="G31" i="141"/>
  <c r="M30" i="141"/>
  <c r="J30" i="141"/>
  <c r="G30" i="141"/>
  <c r="M29" i="141"/>
  <c r="J29" i="141"/>
  <c r="G29" i="141"/>
  <c r="M28" i="141"/>
  <c r="J28" i="141"/>
  <c r="G28" i="141"/>
  <c r="M27" i="141"/>
  <c r="J27" i="141"/>
  <c r="G27" i="141"/>
  <c r="M26" i="141"/>
  <c r="J26" i="141"/>
  <c r="G26" i="141"/>
  <c r="M25" i="141"/>
  <c r="J25" i="141"/>
  <c r="G25" i="141"/>
  <c r="M24" i="141"/>
  <c r="J24" i="141"/>
  <c r="G24" i="141"/>
  <c r="M23" i="141"/>
  <c r="J23" i="141"/>
  <c r="G23" i="141"/>
  <c r="M22" i="141"/>
  <c r="J22" i="141"/>
  <c r="G22" i="141"/>
  <c r="M21" i="141"/>
  <c r="J21" i="141"/>
  <c r="G21" i="141"/>
  <c r="M20" i="141"/>
  <c r="J20" i="141"/>
  <c r="G20" i="141"/>
  <c r="AC31" i="141"/>
  <c r="I14" i="141"/>
  <c r="H14" i="141"/>
  <c r="D13" i="141"/>
  <c r="D12" i="141"/>
  <c r="T8" i="141"/>
  <c r="W7" i="141"/>
  <c r="W6" i="141"/>
  <c r="W5" i="141"/>
  <c r="P5" i="141"/>
  <c r="W4" i="141"/>
  <c r="W8" i="141" l="1"/>
  <c r="Y7" i="141" s="1"/>
  <c r="X9" i="141"/>
  <c r="Z5" i="141" l="1"/>
  <c r="Z4" i="141"/>
  <c r="Y6" i="141"/>
  <c r="Y5" i="141"/>
  <c r="Z7" i="141"/>
  <c r="Y4" i="141"/>
  <c r="Z6" i="141"/>
  <c r="P228" i="140" l="1"/>
  <c r="M211" i="140"/>
  <c r="J191" i="140"/>
  <c r="J190" i="140"/>
  <c r="P179" i="140"/>
  <c r="P178" i="140"/>
  <c r="P177" i="140"/>
  <c r="M164" i="140"/>
  <c r="M224" i="132"/>
  <c r="M223" i="132"/>
  <c r="M222" i="132"/>
  <c r="M221" i="132"/>
  <c r="J201" i="132"/>
  <c r="J200" i="132"/>
  <c r="P170" i="132"/>
  <c r="P169" i="132"/>
  <c r="M171" i="132"/>
  <c r="J125" i="132"/>
  <c r="J124" i="132"/>
  <c r="J123" i="132"/>
  <c r="P228" i="106"/>
  <c r="P227" i="106"/>
  <c r="P226" i="106"/>
  <c r="P225" i="106"/>
  <c r="P224" i="106"/>
  <c r="M211" i="106"/>
  <c r="J191" i="106"/>
  <c r="J190" i="106"/>
  <c r="P174" i="106"/>
  <c r="P173" i="106"/>
  <c r="P172" i="106"/>
  <c r="P171" i="106"/>
  <c r="J111" i="106"/>
  <c r="J110" i="106"/>
  <c r="P228" i="139"/>
  <c r="P227" i="139"/>
  <c r="P226" i="139"/>
  <c r="P225" i="139"/>
  <c r="P224" i="139"/>
  <c r="P223" i="139"/>
  <c r="P222" i="139"/>
  <c r="M210" i="139"/>
  <c r="J190" i="139"/>
  <c r="J189" i="139"/>
  <c r="P171" i="139"/>
  <c r="P170" i="139"/>
  <c r="P169" i="139"/>
  <c r="M161" i="139"/>
  <c r="J108" i="139"/>
  <c r="D191" i="139"/>
  <c r="D190" i="139"/>
  <c r="D189" i="139"/>
  <c r="D188" i="139"/>
  <c r="D187" i="139"/>
  <c r="D186" i="139"/>
  <c r="D185" i="139"/>
  <c r="D113" i="139"/>
  <c r="D112" i="139"/>
  <c r="D111" i="139"/>
  <c r="D110" i="139"/>
  <c r="D109" i="139"/>
  <c r="D108" i="139"/>
  <c r="D107" i="139"/>
  <c r="D36" i="139"/>
  <c r="D35" i="139"/>
  <c r="D34" i="139"/>
  <c r="D33" i="139"/>
  <c r="D32" i="139"/>
  <c r="D31" i="139"/>
  <c r="D30" i="139"/>
  <c r="P176" i="140" l="1"/>
  <c r="P175" i="140"/>
  <c r="J112" i="140"/>
  <c r="J111" i="140"/>
  <c r="J110" i="140"/>
  <c r="M228" i="140"/>
  <c r="J228" i="140"/>
  <c r="G228" i="140"/>
  <c r="M227" i="140"/>
  <c r="J227" i="140"/>
  <c r="G227" i="140"/>
  <c r="M226" i="140"/>
  <c r="J226" i="140"/>
  <c r="G226" i="140"/>
  <c r="M225" i="140"/>
  <c r="J225" i="140"/>
  <c r="G225" i="140"/>
  <c r="P224" i="140"/>
  <c r="M224" i="140"/>
  <c r="J224" i="140"/>
  <c r="G224" i="140"/>
  <c r="P223" i="140"/>
  <c r="M223" i="140"/>
  <c r="J223" i="140"/>
  <c r="G223" i="140"/>
  <c r="P222" i="140"/>
  <c r="M222" i="140"/>
  <c r="J222" i="140"/>
  <c r="G222" i="140"/>
  <c r="P221" i="140"/>
  <c r="M221" i="140"/>
  <c r="J221" i="140"/>
  <c r="G221" i="140"/>
  <c r="P220" i="140"/>
  <c r="M220" i="140"/>
  <c r="J220" i="140"/>
  <c r="G220" i="140"/>
  <c r="P219" i="140"/>
  <c r="M219" i="140"/>
  <c r="J219" i="140"/>
  <c r="G219" i="140"/>
  <c r="P218" i="140"/>
  <c r="M218" i="140"/>
  <c r="J218" i="140"/>
  <c r="G218" i="140"/>
  <c r="P217" i="140"/>
  <c r="M217" i="140"/>
  <c r="J217" i="140"/>
  <c r="G217" i="140"/>
  <c r="P216" i="140"/>
  <c r="M216" i="140"/>
  <c r="J216" i="140"/>
  <c r="G216" i="140"/>
  <c r="P215" i="140"/>
  <c r="M215" i="140"/>
  <c r="J215" i="140"/>
  <c r="G215" i="140"/>
  <c r="P214" i="140"/>
  <c r="M214" i="140"/>
  <c r="J214" i="140"/>
  <c r="G214" i="140"/>
  <c r="P213" i="140"/>
  <c r="M213" i="140"/>
  <c r="J213" i="140"/>
  <c r="G213" i="140"/>
  <c r="P212" i="140"/>
  <c r="M212" i="140"/>
  <c r="J212" i="140"/>
  <c r="G212" i="140"/>
  <c r="P211" i="140"/>
  <c r="J211" i="140"/>
  <c r="G211" i="140"/>
  <c r="P210" i="140"/>
  <c r="M210" i="140"/>
  <c r="J210" i="140"/>
  <c r="G210" i="140"/>
  <c r="P209" i="140"/>
  <c r="M209" i="140"/>
  <c r="J209" i="140"/>
  <c r="G209" i="140"/>
  <c r="P208" i="140"/>
  <c r="M208" i="140"/>
  <c r="J208" i="140"/>
  <c r="G208" i="140"/>
  <c r="P207" i="140"/>
  <c r="M207" i="140"/>
  <c r="J207" i="140"/>
  <c r="G207" i="140"/>
  <c r="P206" i="140"/>
  <c r="M206" i="140"/>
  <c r="J206" i="140"/>
  <c r="G206" i="140"/>
  <c r="P205" i="140"/>
  <c r="M205" i="140"/>
  <c r="J205" i="140"/>
  <c r="G205" i="140"/>
  <c r="P204" i="140"/>
  <c r="M204" i="140"/>
  <c r="J204" i="140"/>
  <c r="G204" i="140"/>
  <c r="P203" i="140"/>
  <c r="M203" i="140"/>
  <c r="J203" i="140"/>
  <c r="G203" i="140"/>
  <c r="P202" i="140"/>
  <c r="M202" i="140"/>
  <c r="J202" i="140"/>
  <c r="G202" i="140"/>
  <c r="P201" i="140"/>
  <c r="M201" i="140"/>
  <c r="J201" i="140"/>
  <c r="G201" i="140"/>
  <c r="P200" i="140"/>
  <c r="M200" i="140"/>
  <c r="J200" i="140"/>
  <c r="G200" i="140"/>
  <c r="P199" i="140"/>
  <c r="M199" i="140"/>
  <c r="J199" i="140"/>
  <c r="G199" i="140"/>
  <c r="P198" i="140"/>
  <c r="M198" i="140"/>
  <c r="J198" i="140"/>
  <c r="G198" i="140"/>
  <c r="P197" i="140"/>
  <c r="M197" i="140"/>
  <c r="J197" i="140"/>
  <c r="G197" i="140"/>
  <c r="P196" i="140"/>
  <c r="M196" i="140"/>
  <c r="J196" i="140"/>
  <c r="G196" i="140"/>
  <c r="P195" i="140"/>
  <c r="M195" i="140"/>
  <c r="J195" i="140"/>
  <c r="G195" i="140"/>
  <c r="P194" i="140"/>
  <c r="M194" i="140"/>
  <c r="J194" i="140"/>
  <c r="G194" i="140"/>
  <c r="P193" i="140"/>
  <c r="M193" i="140"/>
  <c r="J193" i="140"/>
  <c r="G193" i="140"/>
  <c r="P192" i="140"/>
  <c r="M192" i="140"/>
  <c r="J192" i="140"/>
  <c r="G192" i="140"/>
  <c r="P191" i="140"/>
  <c r="M191" i="140"/>
  <c r="G191" i="140"/>
  <c r="P190" i="140"/>
  <c r="M190" i="140"/>
  <c r="G190" i="140"/>
  <c r="P189" i="140"/>
  <c r="M189" i="140"/>
  <c r="G189" i="140"/>
  <c r="P188" i="140"/>
  <c r="M188" i="140"/>
  <c r="J188" i="140"/>
  <c r="G188" i="140"/>
  <c r="P187" i="140"/>
  <c r="M187" i="140"/>
  <c r="J187" i="140"/>
  <c r="G187" i="140"/>
  <c r="P186" i="140"/>
  <c r="M186" i="140"/>
  <c r="J186" i="140"/>
  <c r="G186" i="140"/>
  <c r="P185" i="140"/>
  <c r="M185" i="140"/>
  <c r="J185" i="140"/>
  <c r="G185" i="140"/>
  <c r="P184" i="140"/>
  <c r="M184" i="140"/>
  <c r="J184" i="140"/>
  <c r="G184" i="140"/>
  <c r="P183" i="140"/>
  <c r="M183" i="140"/>
  <c r="J183" i="140"/>
  <c r="G183" i="140"/>
  <c r="P182" i="140"/>
  <c r="M182" i="140"/>
  <c r="J182" i="140"/>
  <c r="G182" i="140"/>
  <c r="P181" i="140"/>
  <c r="M181" i="140"/>
  <c r="J181" i="140"/>
  <c r="G181" i="140"/>
  <c r="P180" i="140"/>
  <c r="M180" i="140"/>
  <c r="J180" i="140"/>
  <c r="G180" i="140"/>
  <c r="M179" i="140"/>
  <c r="J179" i="140"/>
  <c r="G179" i="140"/>
  <c r="M178" i="140"/>
  <c r="J178" i="140"/>
  <c r="G178" i="140"/>
  <c r="M177" i="140"/>
  <c r="J177" i="140"/>
  <c r="G177" i="140"/>
  <c r="M176" i="140"/>
  <c r="J176" i="140"/>
  <c r="G176" i="140"/>
  <c r="M175" i="140"/>
  <c r="J175" i="140"/>
  <c r="G175" i="140"/>
  <c r="P174" i="140"/>
  <c r="M174" i="140"/>
  <c r="J174" i="140"/>
  <c r="G174" i="140"/>
  <c r="P173" i="140"/>
  <c r="M173" i="140"/>
  <c r="J173" i="140"/>
  <c r="G173" i="140"/>
  <c r="P172" i="140"/>
  <c r="M172" i="140"/>
  <c r="J172" i="140"/>
  <c r="G172" i="140"/>
  <c r="P171" i="140"/>
  <c r="M171" i="140"/>
  <c r="J171" i="140"/>
  <c r="G171" i="140"/>
  <c r="P170" i="140"/>
  <c r="M170" i="140"/>
  <c r="J170" i="140"/>
  <c r="G170" i="140"/>
  <c r="P169" i="140"/>
  <c r="M169" i="140"/>
  <c r="J169" i="140"/>
  <c r="G169" i="140"/>
  <c r="P168" i="140"/>
  <c r="M168" i="140"/>
  <c r="J168" i="140"/>
  <c r="G168" i="140"/>
  <c r="P167" i="140"/>
  <c r="M167" i="140"/>
  <c r="J167" i="140"/>
  <c r="G167" i="140"/>
  <c r="P166" i="140"/>
  <c r="M166" i="140"/>
  <c r="J166" i="140"/>
  <c r="G166" i="140"/>
  <c r="P165" i="140"/>
  <c r="M165" i="140"/>
  <c r="J165" i="140"/>
  <c r="G165" i="140"/>
  <c r="P164" i="140"/>
  <c r="J164" i="140"/>
  <c r="G164" i="140"/>
  <c r="P163" i="140"/>
  <c r="M163" i="140"/>
  <c r="J163" i="140"/>
  <c r="G163" i="140"/>
  <c r="P162" i="140"/>
  <c r="M162" i="140"/>
  <c r="J162" i="140"/>
  <c r="G162" i="140"/>
  <c r="P161" i="140"/>
  <c r="M161" i="140"/>
  <c r="J161" i="140"/>
  <c r="G161" i="140"/>
  <c r="P160" i="140"/>
  <c r="M160" i="140"/>
  <c r="J160" i="140"/>
  <c r="G160" i="140"/>
  <c r="P159" i="140"/>
  <c r="M159" i="140"/>
  <c r="J159" i="140"/>
  <c r="G159" i="140"/>
  <c r="P158" i="140"/>
  <c r="M158" i="140"/>
  <c r="J158" i="140"/>
  <c r="G158" i="140"/>
  <c r="P157" i="140"/>
  <c r="M157" i="140"/>
  <c r="J157" i="140"/>
  <c r="G157" i="140"/>
  <c r="P156" i="140"/>
  <c r="M156" i="140"/>
  <c r="J156" i="140"/>
  <c r="G156" i="140"/>
  <c r="P155" i="140"/>
  <c r="M155" i="140"/>
  <c r="J155" i="140"/>
  <c r="G155" i="140"/>
  <c r="P154" i="140"/>
  <c r="M154" i="140"/>
  <c r="J154" i="140"/>
  <c r="G154" i="140"/>
  <c r="P153" i="140"/>
  <c r="M153" i="140"/>
  <c r="J153" i="140"/>
  <c r="G153" i="140"/>
  <c r="P152" i="140"/>
  <c r="M152" i="140"/>
  <c r="J152" i="140"/>
  <c r="G152" i="140"/>
  <c r="P151" i="140"/>
  <c r="M151" i="140"/>
  <c r="J151" i="140"/>
  <c r="G151" i="140"/>
  <c r="P150" i="140"/>
  <c r="M150" i="140"/>
  <c r="J150" i="140"/>
  <c r="G150" i="140"/>
  <c r="P149" i="140"/>
  <c r="M149" i="140"/>
  <c r="J149" i="140"/>
  <c r="G149" i="140"/>
  <c r="P148" i="140"/>
  <c r="M148" i="140"/>
  <c r="J148" i="140"/>
  <c r="G148" i="140"/>
  <c r="P147" i="140"/>
  <c r="M147" i="140"/>
  <c r="J147" i="140"/>
  <c r="G147" i="140"/>
  <c r="P146" i="140"/>
  <c r="M146" i="140"/>
  <c r="J146" i="140"/>
  <c r="G146" i="140"/>
  <c r="P145" i="140"/>
  <c r="M145" i="140"/>
  <c r="J145" i="140"/>
  <c r="G145" i="140"/>
  <c r="P144" i="140"/>
  <c r="M144" i="140"/>
  <c r="J144" i="140"/>
  <c r="G144" i="140"/>
  <c r="P143" i="140"/>
  <c r="M143" i="140"/>
  <c r="J143" i="140"/>
  <c r="G143" i="140"/>
  <c r="P142" i="140"/>
  <c r="M142" i="140"/>
  <c r="J142" i="140"/>
  <c r="G142" i="140"/>
  <c r="P141" i="140"/>
  <c r="M141" i="140"/>
  <c r="J141" i="140"/>
  <c r="G141" i="140"/>
  <c r="P140" i="140"/>
  <c r="M140" i="140"/>
  <c r="J140" i="140"/>
  <c r="G140" i="140"/>
  <c r="P139" i="140"/>
  <c r="M139" i="140"/>
  <c r="J139" i="140"/>
  <c r="G139" i="140"/>
  <c r="P138" i="140"/>
  <c r="M138" i="140"/>
  <c r="J138" i="140"/>
  <c r="G138" i="140"/>
  <c r="P137" i="140"/>
  <c r="M137" i="140"/>
  <c r="J137" i="140"/>
  <c r="G137" i="140"/>
  <c r="P136" i="140"/>
  <c r="M136" i="140"/>
  <c r="J136" i="140"/>
  <c r="G136" i="140"/>
  <c r="P135" i="140"/>
  <c r="M135" i="140"/>
  <c r="J135" i="140"/>
  <c r="G135" i="140"/>
  <c r="P134" i="140"/>
  <c r="M134" i="140"/>
  <c r="J134" i="140"/>
  <c r="G134" i="140"/>
  <c r="P133" i="140"/>
  <c r="M133" i="140"/>
  <c r="J133" i="140"/>
  <c r="G133" i="140"/>
  <c r="P132" i="140"/>
  <c r="M132" i="140"/>
  <c r="J132" i="140"/>
  <c r="G132" i="140"/>
  <c r="P131" i="140"/>
  <c r="M131" i="140"/>
  <c r="J131" i="140"/>
  <c r="G131" i="140"/>
  <c r="P130" i="140"/>
  <c r="M130" i="140"/>
  <c r="J130" i="140"/>
  <c r="G130" i="140"/>
  <c r="P129" i="140"/>
  <c r="M129" i="140"/>
  <c r="J129" i="140"/>
  <c r="G129" i="140"/>
  <c r="P128" i="140"/>
  <c r="M128" i="140"/>
  <c r="J128" i="140"/>
  <c r="G128" i="140"/>
  <c r="P127" i="140"/>
  <c r="M127" i="140"/>
  <c r="J127" i="140"/>
  <c r="G127" i="140"/>
  <c r="P126" i="140"/>
  <c r="M126" i="140"/>
  <c r="J126" i="140"/>
  <c r="G126" i="140"/>
  <c r="P125" i="140"/>
  <c r="M125" i="140"/>
  <c r="J125" i="140"/>
  <c r="G125" i="140"/>
  <c r="P124" i="140"/>
  <c r="M124" i="140"/>
  <c r="J124" i="140"/>
  <c r="G124" i="140"/>
  <c r="P123" i="140"/>
  <c r="M123" i="140"/>
  <c r="J123" i="140"/>
  <c r="G123" i="140"/>
  <c r="P122" i="140"/>
  <c r="M122" i="140"/>
  <c r="J122" i="140"/>
  <c r="G122" i="140"/>
  <c r="P121" i="140"/>
  <c r="M121" i="140"/>
  <c r="J121" i="140"/>
  <c r="G121" i="140"/>
  <c r="P120" i="140"/>
  <c r="M120" i="140"/>
  <c r="J120" i="140"/>
  <c r="G120" i="140"/>
  <c r="P119" i="140"/>
  <c r="M119" i="140"/>
  <c r="J119" i="140"/>
  <c r="G119" i="140"/>
  <c r="P118" i="140"/>
  <c r="M118" i="140"/>
  <c r="J118" i="140"/>
  <c r="G118" i="140"/>
  <c r="P117" i="140"/>
  <c r="M117" i="140"/>
  <c r="J117" i="140"/>
  <c r="G117" i="140"/>
  <c r="P116" i="140"/>
  <c r="M116" i="140"/>
  <c r="J116" i="140"/>
  <c r="G116" i="140"/>
  <c r="P115" i="140"/>
  <c r="M115" i="140"/>
  <c r="G115" i="140"/>
  <c r="P114" i="140"/>
  <c r="M114" i="140"/>
  <c r="G114" i="140"/>
  <c r="P113" i="140"/>
  <c r="M113" i="140"/>
  <c r="G113" i="140"/>
  <c r="P112" i="140"/>
  <c r="M112" i="140"/>
  <c r="G112" i="140"/>
  <c r="P111" i="140"/>
  <c r="M111" i="140"/>
  <c r="G111" i="140"/>
  <c r="P110" i="140"/>
  <c r="M110" i="140"/>
  <c r="G110" i="140"/>
  <c r="P109" i="140"/>
  <c r="M109" i="140"/>
  <c r="J109" i="140"/>
  <c r="G109" i="140"/>
  <c r="P108" i="140"/>
  <c r="M108" i="140"/>
  <c r="J108" i="140"/>
  <c r="G108" i="140"/>
  <c r="P107" i="140"/>
  <c r="M107" i="140"/>
  <c r="J107" i="140"/>
  <c r="G107" i="140"/>
  <c r="P106" i="140"/>
  <c r="M106" i="140"/>
  <c r="J106" i="140"/>
  <c r="G106" i="140"/>
  <c r="P105" i="140"/>
  <c r="M105" i="140"/>
  <c r="J105" i="140"/>
  <c r="G105" i="140"/>
  <c r="P104" i="140"/>
  <c r="M104" i="140"/>
  <c r="J104" i="140"/>
  <c r="G104" i="140"/>
  <c r="P103" i="140"/>
  <c r="M103" i="140"/>
  <c r="J103" i="140"/>
  <c r="G103" i="140"/>
  <c r="P102" i="140"/>
  <c r="M102" i="140"/>
  <c r="J102" i="140"/>
  <c r="G102" i="140"/>
  <c r="P101" i="140"/>
  <c r="M101" i="140"/>
  <c r="J101" i="140"/>
  <c r="G101" i="140"/>
  <c r="P100" i="140"/>
  <c r="M100" i="140"/>
  <c r="J100" i="140"/>
  <c r="G100" i="140"/>
  <c r="P99" i="140"/>
  <c r="M99" i="140"/>
  <c r="J99" i="140"/>
  <c r="G99" i="140"/>
  <c r="P98" i="140"/>
  <c r="M98" i="140"/>
  <c r="J98" i="140"/>
  <c r="G98" i="140"/>
  <c r="P97" i="140"/>
  <c r="M97" i="140"/>
  <c r="J97" i="140"/>
  <c r="G97" i="140"/>
  <c r="P96" i="140"/>
  <c r="M96" i="140"/>
  <c r="J96" i="140"/>
  <c r="G96" i="140"/>
  <c r="P95" i="140"/>
  <c r="M95" i="140"/>
  <c r="J95" i="140"/>
  <c r="G95" i="140"/>
  <c r="P94" i="140"/>
  <c r="M94" i="140"/>
  <c r="J94" i="140"/>
  <c r="G94" i="140"/>
  <c r="P93" i="140"/>
  <c r="M93" i="140"/>
  <c r="J93" i="140"/>
  <c r="G93" i="140"/>
  <c r="P92" i="140"/>
  <c r="M92" i="140"/>
  <c r="J92" i="140"/>
  <c r="G92" i="140"/>
  <c r="P91" i="140"/>
  <c r="M91" i="140"/>
  <c r="J91" i="140"/>
  <c r="G91" i="140"/>
  <c r="P90" i="140"/>
  <c r="M90" i="140"/>
  <c r="J90" i="140"/>
  <c r="G90" i="140"/>
  <c r="P89" i="140"/>
  <c r="M89" i="140"/>
  <c r="J89" i="140"/>
  <c r="G89" i="140"/>
  <c r="P88" i="140"/>
  <c r="M88" i="140"/>
  <c r="J88" i="140"/>
  <c r="G88" i="140"/>
  <c r="P87" i="140"/>
  <c r="M87" i="140"/>
  <c r="J87" i="140"/>
  <c r="G87" i="140"/>
  <c r="P86" i="140"/>
  <c r="M86" i="140"/>
  <c r="J86" i="140"/>
  <c r="G86" i="140"/>
  <c r="P85" i="140"/>
  <c r="M85" i="140"/>
  <c r="J85" i="140"/>
  <c r="G85" i="140"/>
  <c r="P84" i="140"/>
  <c r="M84" i="140"/>
  <c r="J84" i="140"/>
  <c r="G84" i="140"/>
  <c r="P83" i="140"/>
  <c r="M83" i="140"/>
  <c r="J83" i="140"/>
  <c r="G83" i="140"/>
  <c r="P82" i="140"/>
  <c r="M82" i="140"/>
  <c r="J82" i="140"/>
  <c r="G82" i="140"/>
  <c r="P81" i="140"/>
  <c r="M81" i="140"/>
  <c r="J81" i="140"/>
  <c r="G81" i="140"/>
  <c r="P80" i="140"/>
  <c r="M80" i="140"/>
  <c r="J80" i="140"/>
  <c r="G80" i="140"/>
  <c r="P79" i="140"/>
  <c r="M79" i="140"/>
  <c r="J79" i="140"/>
  <c r="G79" i="140"/>
  <c r="P78" i="140"/>
  <c r="M78" i="140"/>
  <c r="J78" i="140"/>
  <c r="G78" i="140"/>
  <c r="P77" i="140"/>
  <c r="M77" i="140"/>
  <c r="J77" i="140"/>
  <c r="G77" i="140"/>
  <c r="P76" i="140"/>
  <c r="M76" i="140"/>
  <c r="J76" i="140"/>
  <c r="G76" i="140"/>
  <c r="P75" i="140"/>
  <c r="M75" i="140"/>
  <c r="J75" i="140"/>
  <c r="G75" i="140"/>
  <c r="P74" i="140"/>
  <c r="M74" i="140"/>
  <c r="J74" i="140"/>
  <c r="G74" i="140"/>
  <c r="P73" i="140"/>
  <c r="M73" i="140"/>
  <c r="J73" i="140"/>
  <c r="G73" i="140"/>
  <c r="P72" i="140"/>
  <c r="M72" i="140"/>
  <c r="J72" i="140"/>
  <c r="G72" i="140"/>
  <c r="P71" i="140"/>
  <c r="M71" i="140"/>
  <c r="J71" i="140"/>
  <c r="G71" i="140"/>
  <c r="P70" i="140"/>
  <c r="M70" i="140"/>
  <c r="J70" i="140"/>
  <c r="G70" i="140"/>
  <c r="P69" i="140"/>
  <c r="M69" i="140"/>
  <c r="J69" i="140"/>
  <c r="G69" i="140"/>
  <c r="P68" i="140"/>
  <c r="M68" i="140"/>
  <c r="J68" i="140"/>
  <c r="G68" i="140"/>
  <c r="P67" i="140"/>
  <c r="M67" i="140"/>
  <c r="J67" i="140"/>
  <c r="G67" i="140"/>
  <c r="P66" i="140"/>
  <c r="M66" i="140"/>
  <c r="J66" i="140"/>
  <c r="G66" i="140"/>
  <c r="P65" i="140"/>
  <c r="M65" i="140"/>
  <c r="J65" i="140"/>
  <c r="G65" i="140"/>
  <c r="P64" i="140"/>
  <c r="M64" i="140"/>
  <c r="J64" i="140"/>
  <c r="G64" i="140"/>
  <c r="P63" i="140"/>
  <c r="M63" i="140"/>
  <c r="J63" i="140"/>
  <c r="G63" i="140"/>
  <c r="P62" i="140"/>
  <c r="M62" i="140"/>
  <c r="J62" i="140"/>
  <c r="G62" i="140"/>
  <c r="P61" i="140"/>
  <c r="M61" i="140"/>
  <c r="J61" i="140"/>
  <c r="G61" i="140"/>
  <c r="P60" i="140"/>
  <c r="M60" i="140"/>
  <c r="J60" i="140"/>
  <c r="G60" i="140"/>
  <c r="P59" i="140"/>
  <c r="M59" i="140"/>
  <c r="J59" i="140"/>
  <c r="G59" i="140"/>
  <c r="P58" i="140"/>
  <c r="M58" i="140"/>
  <c r="J58" i="140"/>
  <c r="G58" i="140"/>
  <c r="P57" i="140"/>
  <c r="M57" i="140"/>
  <c r="J57" i="140"/>
  <c r="G57" i="140"/>
  <c r="P56" i="140"/>
  <c r="M56" i="140"/>
  <c r="J56" i="140"/>
  <c r="G56" i="140"/>
  <c r="P55" i="140"/>
  <c r="M55" i="140"/>
  <c r="J55" i="140"/>
  <c r="G55" i="140"/>
  <c r="P54" i="140"/>
  <c r="M54" i="140"/>
  <c r="J54" i="140"/>
  <c r="G54" i="140"/>
  <c r="P53" i="140"/>
  <c r="M53" i="140"/>
  <c r="J53" i="140"/>
  <c r="G53" i="140"/>
  <c r="P52" i="140"/>
  <c r="M52" i="140"/>
  <c r="J52" i="140"/>
  <c r="G52" i="140"/>
  <c r="P51" i="140"/>
  <c r="M51" i="140"/>
  <c r="J51" i="140"/>
  <c r="G51" i="140"/>
  <c r="P50" i="140"/>
  <c r="M50" i="140"/>
  <c r="J50" i="140"/>
  <c r="G50" i="140"/>
  <c r="P49" i="140"/>
  <c r="M49" i="140"/>
  <c r="J49" i="140"/>
  <c r="G49" i="140"/>
  <c r="P48" i="140"/>
  <c r="M48" i="140"/>
  <c r="J48" i="140"/>
  <c r="G48" i="140"/>
  <c r="P47" i="140"/>
  <c r="M47" i="140"/>
  <c r="J47" i="140"/>
  <c r="G47" i="140"/>
  <c r="P46" i="140"/>
  <c r="M46" i="140"/>
  <c r="J46" i="140"/>
  <c r="G46" i="140"/>
  <c r="P45" i="140"/>
  <c r="M45" i="140"/>
  <c r="J45" i="140"/>
  <c r="G45" i="140"/>
  <c r="P44" i="140"/>
  <c r="M44" i="140"/>
  <c r="J44" i="140"/>
  <c r="G44" i="140"/>
  <c r="P43" i="140"/>
  <c r="M43" i="140"/>
  <c r="J43" i="140"/>
  <c r="G43" i="140"/>
  <c r="P42" i="140"/>
  <c r="M42" i="140"/>
  <c r="J42" i="140"/>
  <c r="G42" i="140"/>
  <c r="P41" i="140"/>
  <c r="M41" i="140"/>
  <c r="J41" i="140"/>
  <c r="G41" i="140"/>
  <c r="P40" i="140"/>
  <c r="M40" i="140"/>
  <c r="J40" i="140"/>
  <c r="G40" i="140"/>
  <c r="P39" i="140"/>
  <c r="M39" i="140"/>
  <c r="J39" i="140"/>
  <c r="G39" i="140"/>
  <c r="P38" i="140"/>
  <c r="M38" i="140"/>
  <c r="J38" i="140"/>
  <c r="G38" i="140"/>
  <c r="P37" i="140"/>
  <c r="M37" i="140"/>
  <c r="J37" i="140"/>
  <c r="G37" i="140"/>
  <c r="P36" i="140"/>
  <c r="M36" i="140"/>
  <c r="J36" i="140"/>
  <c r="G36" i="140"/>
  <c r="P35" i="140"/>
  <c r="M35" i="140"/>
  <c r="J35" i="140"/>
  <c r="G35" i="140"/>
  <c r="P34" i="140"/>
  <c r="M34" i="140"/>
  <c r="J34" i="140"/>
  <c r="G34" i="140"/>
  <c r="P33" i="140"/>
  <c r="M33" i="140"/>
  <c r="J33" i="140"/>
  <c r="G33" i="140"/>
  <c r="P32" i="140"/>
  <c r="M32" i="140"/>
  <c r="J32" i="140"/>
  <c r="G32" i="140"/>
  <c r="P31" i="140"/>
  <c r="M31" i="140"/>
  <c r="J31" i="140"/>
  <c r="G31" i="140"/>
  <c r="P30" i="140"/>
  <c r="M30" i="140"/>
  <c r="J30" i="140"/>
  <c r="G30" i="140"/>
  <c r="P29" i="140"/>
  <c r="M29" i="140"/>
  <c r="J29" i="140"/>
  <c r="G29" i="140"/>
  <c r="P28" i="140"/>
  <c r="M28" i="140"/>
  <c r="J28" i="140"/>
  <c r="G28" i="140"/>
  <c r="P27" i="140"/>
  <c r="M27" i="140"/>
  <c r="J27" i="140"/>
  <c r="G27" i="140"/>
  <c r="P26" i="140"/>
  <c r="M26" i="140"/>
  <c r="J26" i="140"/>
  <c r="G26" i="140"/>
  <c r="P25" i="140"/>
  <c r="M25" i="140"/>
  <c r="J25" i="140"/>
  <c r="G25" i="140"/>
  <c r="P24" i="140"/>
  <c r="M24" i="140"/>
  <c r="J24" i="140"/>
  <c r="G24" i="140"/>
  <c r="P23" i="140"/>
  <c r="M23" i="140"/>
  <c r="J23" i="140"/>
  <c r="G23" i="140"/>
  <c r="P22" i="140"/>
  <c r="M22" i="140"/>
  <c r="J22" i="140"/>
  <c r="G22" i="140"/>
  <c r="P21" i="140"/>
  <c r="M21" i="140"/>
  <c r="J21" i="140"/>
  <c r="G21" i="140"/>
  <c r="P20" i="140"/>
  <c r="M20" i="140"/>
  <c r="J20" i="140"/>
  <c r="G20" i="140"/>
  <c r="I14" i="140"/>
  <c r="H14" i="140"/>
  <c r="D13" i="140"/>
  <c r="D12" i="140"/>
  <c r="P5" i="140"/>
  <c r="P5" i="131" l="1"/>
  <c r="P5" i="130"/>
  <c r="P5" i="118"/>
  <c r="P5" i="132"/>
  <c r="P5" i="106"/>
  <c r="P5" i="139"/>
  <c r="D12" i="139" l="1"/>
  <c r="M210" i="131" l="1"/>
  <c r="M209" i="131"/>
  <c r="M160" i="131"/>
  <c r="M159" i="131"/>
  <c r="J190" i="131"/>
  <c r="J189" i="131"/>
  <c r="J188" i="131"/>
  <c r="J187" i="131"/>
  <c r="J186" i="131"/>
  <c r="J107" i="131"/>
  <c r="J106" i="131"/>
  <c r="M228" i="131"/>
  <c r="J228" i="131"/>
  <c r="G228" i="131"/>
  <c r="M227" i="131"/>
  <c r="J227" i="131"/>
  <c r="G227" i="131"/>
  <c r="M226" i="131"/>
  <c r="J226" i="131"/>
  <c r="G226" i="131"/>
  <c r="M225" i="131"/>
  <c r="J225" i="131"/>
  <c r="G225" i="131"/>
  <c r="M224" i="131"/>
  <c r="J224" i="131"/>
  <c r="G224" i="131"/>
  <c r="M223" i="131"/>
  <c r="J223" i="131"/>
  <c r="G223" i="131"/>
  <c r="M222" i="131"/>
  <c r="J222" i="131"/>
  <c r="G222" i="131"/>
  <c r="M221" i="131"/>
  <c r="J221" i="131"/>
  <c r="G221" i="131"/>
  <c r="M220" i="131"/>
  <c r="J220" i="131"/>
  <c r="G220" i="131"/>
  <c r="P219" i="131"/>
  <c r="M219" i="131"/>
  <c r="J219" i="131"/>
  <c r="G219" i="131"/>
  <c r="P218" i="131"/>
  <c r="M218" i="131"/>
  <c r="J218" i="131"/>
  <c r="G218" i="131"/>
  <c r="P217" i="131"/>
  <c r="M217" i="131"/>
  <c r="J217" i="131"/>
  <c r="G217" i="131"/>
  <c r="P216" i="131"/>
  <c r="M216" i="131"/>
  <c r="J216" i="131"/>
  <c r="G216" i="131"/>
  <c r="P215" i="131"/>
  <c r="M215" i="131"/>
  <c r="J215" i="131"/>
  <c r="G215" i="131"/>
  <c r="P214" i="131"/>
  <c r="M214" i="131"/>
  <c r="J214" i="131"/>
  <c r="G214" i="131"/>
  <c r="P213" i="131"/>
  <c r="M213" i="131"/>
  <c r="J213" i="131"/>
  <c r="G213" i="131"/>
  <c r="P212" i="131"/>
  <c r="M212" i="131"/>
  <c r="J212" i="131"/>
  <c r="G212" i="131"/>
  <c r="P211" i="131"/>
  <c r="M211" i="131"/>
  <c r="J211" i="131"/>
  <c r="G211" i="131"/>
  <c r="P210" i="131"/>
  <c r="J210" i="131"/>
  <c r="G210" i="131"/>
  <c r="P209" i="131"/>
  <c r="J209" i="131"/>
  <c r="G209" i="131"/>
  <c r="P208" i="131"/>
  <c r="J208" i="131"/>
  <c r="G208" i="131"/>
  <c r="P207" i="131"/>
  <c r="J207" i="131"/>
  <c r="G207" i="131"/>
  <c r="P206" i="131"/>
  <c r="J206" i="131"/>
  <c r="G206" i="131"/>
  <c r="P205" i="131"/>
  <c r="J205" i="131"/>
  <c r="G205" i="131"/>
  <c r="P204" i="131"/>
  <c r="M204" i="131"/>
  <c r="J204" i="131"/>
  <c r="G204" i="131"/>
  <c r="P203" i="131"/>
  <c r="M203" i="131"/>
  <c r="J203" i="131"/>
  <c r="G203" i="131"/>
  <c r="P202" i="131"/>
  <c r="M202" i="131"/>
  <c r="J202" i="131"/>
  <c r="G202" i="131"/>
  <c r="P201" i="131"/>
  <c r="M201" i="131"/>
  <c r="J201" i="131"/>
  <c r="G201" i="131"/>
  <c r="P200" i="131"/>
  <c r="M200" i="131"/>
  <c r="J200" i="131"/>
  <c r="G200" i="131"/>
  <c r="P199" i="131"/>
  <c r="M199" i="131"/>
  <c r="J199" i="131"/>
  <c r="G199" i="131"/>
  <c r="P198" i="131"/>
  <c r="M198" i="131"/>
  <c r="J198" i="131"/>
  <c r="G198" i="131"/>
  <c r="P197" i="131"/>
  <c r="M197" i="131"/>
  <c r="J197" i="131"/>
  <c r="G197" i="131"/>
  <c r="P196" i="131"/>
  <c r="M196" i="131"/>
  <c r="J196" i="131"/>
  <c r="G196" i="131"/>
  <c r="P195" i="131"/>
  <c r="M195" i="131"/>
  <c r="J195" i="131"/>
  <c r="G195" i="131"/>
  <c r="P194" i="131"/>
  <c r="M194" i="131"/>
  <c r="J194" i="131"/>
  <c r="G194" i="131"/>
  <c r="P193" i="131"/>
  <c r="M193" i="131"/>
  <c r="J193" i="131"/>
  <c r="G193" i="131"/>
  <c r="P192" i="131"/>
  <c r="M192" i="131"/>
  <c r="J192" i="131"/>
  <c r="G192" i="131"/>
  <c r="P191" i="131"/>
  <c r="M191" i="131"/>
  <c r="J191" i="131"/>
  <c r="G191" i="131"/>
  <c r="P190" i="131"/>
  <c r="M190" i="131"/>
  <c r="G190" i="131"/>
  <c r="P189" i="131"/>
  <c r="M189" i="131"/>
  <c r="G189" i="131"/>
  <c r="P188" i="131"/>
  <c r="M188" i="131"/>
  <c r="G188" i="131"/>
  <c r="P187" i="131"/>
  <c r="M187" i="131"/>
  <c r="G187" i="131"/>
  <c r="P186" i="131"/>
  <c r="M186" i="131"/>
  <c r="G186" i="131"/>
  <c r="P185" i="131"/>
  <c r="M185" i="131"/>
  <c r="G185" i="131"/>
  <c r="P184" i="131"/>
  <c r="M184" i="131"/>
  <c r="J184" i="131"/>
  <c r="G184" i="131"/>
  <c r="P183" i="131"/>
  <c r="M183" i="131"/>
  <c r="J183" i="131"/>
  <c r="G183" i="131"/>
  <c r="P182" i="131"/>
  <c r="M182" i="131"/>
  <c r="J182" i="131"/>
  <c r="G182" i="131"/>
  <c r="P181" i="131"/>
  <c r="M181" i="131"/>
  <c r="J181" i="131"/>
  <c r="G181" i="131"/>
  <c r="P180" i="131"/>
  <c r="M180" i="131"/>
  <c r="J180" i="131"/>
  <c r="G180" i="131"/>
  <c r="P179" i="131"/>
  <c r="M179" i="131"/>
  <c r="J179" i="131"/>
  <c r="G179" i="131"/>
  <c r="P178" i="131"/>
  <c r="M178" i="131"/>
  <c r="J178" i="131"/>
  <c r="G178" i="131"/>
  <c r="P177" i="131"/>
  <c r="M177" i="131"/>
  <c r="J177" i="131"/>
  <c r="G177" i="131"/>
  <c r="P176" i="131"/>
  <c r="M176" i="131"/>
  <c r="J176" i="131"/>
  <c r="G176" i="131"/>
  <c r="P175" i="131"/>
  <c r="M175" i="131"/>
  <c r="J175" i="131"/>
  <c r="G175" i="131"/>
  <c r="M174" i="131"/>
  <c r="J174" i="131"/>
  <c r="G174" i="131"/>
  <c r="M173" i="131"/>
  <c r="J173" i="131"/>
  <c r="G173" i="131"/>
  <c r="M172" i="131"/>
  <c r="J172" i="131"/>
  <c r="G172" i="131"/>
  <c r="M171" i="131"/>
  <c r="J171" i="131"/>
  <c r="G171" i="131"/>
  <c r="P170" i="131"/>
  <c r="M170" i="131"/>
  <c r="J170" i="131"/>
  <c r="G170" i="131"/>
  <c r="P169" i="131"/>
  <c r="M169" i="131"/>
  <c r="J169" i="131"/>
  <c r="G169" i="131"/>
  <c r="P168" i="131"/>
  <c r="M168" i="131"/>
  <c r="J168" i="131"/>
  <c r="G168" i="131"/>
  <c r="P167" i="131"/>
  <c r="M167" i="131"/>
  <c r="J167" i="131"/>
  <c r="G167" i="131"/>
  <c r="P166" i="131"/>
  <c r="M166" i="131"/>
  <c r="J166" i="131"/>
  <c r="G166" i="131"/>
  <c r="P165" i="131"/>
  <c r="M165" i="131"/>
  <c r="J165" i="131"/>
  <c r="G165" i="131"/>
  <c r="P164" i="131"/>
  <c r="M164" i="131"/>
  <c r="J164" i="131"/>
  <c r="G164" i="131"/>
  <c r="P163" i="131"/>
  <c r="M163" i="131"/>
  <c r="J163" i="131"/>
  <c r="G163" i="131"/>
  <c r="P162" i="131"/>
  <c r="M162" i="131"/>
  <c r="J162" i="131"/>
  <c r="G162" i="131"/>
  <c r="P161" i="131"/>
  <c r="M161" i="131"/>
  <c r="J161" i="131"/>
  <c r="G161" i="131"/>
  <c r="P160" i="131"/>
  <c r="J160" i="131"/>
  <c r="G160" i="131"/>
  <c r="P159" i="131"/>
  <c r="J159" i="131"/>
  <c r="G159" i="131"/>
  <c r="P158" i="131"/>
  <c r="J158" i="131"/>
  <c r="G158" i="131"/>
  <c r="P157" i="131"/>
  <c r="M157" i="131"/>
  <c r="J157" i="131"/>
  <c r="G157" i="131"/>
  <c r="P156" i="131"/>
  <c r="M156" i="131"/>
  <c r="J156" i="131"/>
  <c r="G156" i="131"/>
  <c r="P155" i="131"/>
  <c r="M155" i="131"/>
  <c r="J155" i="131"/>
  <c r="G155" i="131"/>
  <c r="P154" i="131"/>
  <c r="M154" i="131"/>
  <c r="J154" i="131"/>
  <c r="G154" i="131"/>
  <c r="P153" i="131"/>
  <c r="M153" i="131"/>
  <c r="J153" i="131"/>
  <c r="G153" i="131"/>
  <c r="P152" i="131"/>
  <c r="M152" i="131"/>
  <c r="J152" i="131"/>
  <c r="G152" i="131"/>
  <c r="P151" i="131"/>
  <c r="M151" i="131"/>
  <c r="J151" i="131"/>
  <c r="G151" i="131"/>
  <c r="P150" i="131"/>
  <c r="M150" i="131"/>
  <c r="J150" i="131"/>
  <c r="G150" i="131"/>
  <c r="P149" i="131"/>
  <c r="M149" i="131"/>
  <c r="J149" i="131"/>
  <c r="G149" i="131"/>
  <c r="P148" i="131"/>
  <c r="M148" i="131"/>
  <c r="J148" i="131"/>
  <c r="G148" i="131"/>
  <c r="P147" i="131"/>
  <c r="M147" i="131"/>
  <c r="J147" i="131"/>
  <c r="G147" i="131"/>
  <c r="P146" i="131"/>
  <c r="M146" i="131"/>
  <c r="J146" i="131"/>
  <c r="G146" i="131"/>
  <c r="P145" i="131"/>
  <c r="M145" i="131"/>
  <c r="J145" i="131"/>
  <c r="G145" i="131"/>
  <c r="P144" i="131"/>
  <c r="M144" i="131"/>
  <c r="J144" i="131"/>
  <c r="G144" i="131"/>
  <c r="P143" i="131"/>
  <c r="M143" i="131"/>
  <c r="J143" i="131"/>
  <c r="G143" i="131"/>
  <c r="P142" i="131"/>
  <c r="M142" i="131"/>
  <c r="J142" i="131"/>
  <c r="G142" i="131"/>
  <c r="P141" i="131"/>
  <c r="M141" i="131"/>
  <c r="J141" i="131"/>
  <c r="G141" i="131"/>
  <c r="P140" i="131"/>
  <c r="M140" i="131"/>
  <c r="J140" i="131"/>
  <c r="G140" i="131"/>
  <c r="P139" i="131"/>
  <c r="M139" i="131"/>
  <c r="J139" i="131"/>
  <c r="G139" i="131"/>
  <c r="P138" i="131"/>
  <c r="M138" i="131"/>
  <c r="J138" i="131"/>
  <c r="G138" i="131"/>
  <c r="P137" i="131"/>
  <c r="M137" i="131"/>
  <c r="J137" i="131"/>
  <c r="G137" i="131"/>
  <c r="P136" i="131"/>
  <c r="M136" i="131"/>
  <c r="J136" i="131"/>
  <c r="G136" i="131"/>
  <c r="P135" i="131"/>
  <c r="M135" i="131"/>
  <c r="J135" i="131"/>
  <c r="G135" i="131"/>
  <c r="P134" i="131"/>
  <c r="M134" i="131"/>
  <c r="J134" i="131"/>
  <c r="G134" i="131"/>
  <c r="P133" i="131"/>
  <c r="M133" i="131"/>
  <c r="J133" i="131"/>
  <c r="G133" i="131"/>
  <c r="P132" i="131"/>
  <c r="M132" i="131"/>
  <c r="J132" i="131"/>
  <c r="G132" i="131"/>
  <c r="P131" i="131"/>
  <c r="M131" i="131"/>
  <c r="J131" i="131"/>
  <c r="G131" i="131"/>
  <c r="P130" i="131"/>
  <c r="M130" i="131"/>
  <c r="J130" i="131"/>
  <c r="G130" i="131"/>
  <c r="P129" i="131"/>
  <c r="M129" i="131"/>
  <c r="J129" i="131"/>
  <c r="G129" i="131"/>
  <c r="P128" i="131"/>
  <c r="M128" i="131"/>
  <c r="J128" i="131"/>
  <c r="G128" i="131"/>
  <c r="P127" i="131"/>
  <c r="M127" i="131"/>
  <c r="J127" i="131"/>
  <c r="G127" i="131"/>
  <c r="P126" i="131"/>
  <c r="M126" i="131"/>
  <c r="J126" i="131"/>
  <c r="G126" i="131"/>
  <c r="P125" i="131"/>
  <c r="M125" i="131"/>
  <c r="J125" i="131"/>
  <c r="G125" i="131"/>
  <c r="P124" i="131"/>
  <c r="M124" i="131"/>
  <c r="J124" i="131"/>
  <c r="G124" i="131"/>
  <c r="P123" i="131"/>
  <c r="M123" i="131"/>
  <c r="J123" i="131"/>
  <c r="G123" i="131"/>
  <c r="P122" i="131"/>
  <c r="M122" i="131"/>
  <c r="J122" i="131"/>
  <c r="G122" i="131"/>
  <c r="P121" i="131"/>
  <c r="M121" i="131"/>
  <c r="J121" i="131"/>
  <c r="G121" i="131"/>
  <c r="P120" i="131"/>
  <c r="M120" i="131"/>
  <c r="J120" i="131"/>
  <c r="G120" i="131"/>
  <c r="P119" i="131"/>
  <c r="M119" i="131"/>
  <c r="J119" i="131"/>
  <c r="G119" i="131"/>
  <c r="P118" i="131"/>
  <c r="M118" i="131"/>
  <c r="J118" i="131"/>
  <c r="G118" i="131"/>
  <c r="P117" i="131"/>
  <c r="M117" i="131"/>
  <c r="J117" i="131"/>
  <c r="G117" i="131"/>
  <c r="P116" i="131"/>
  <c r="M116" i="131"/>
  <c r="J116" i="131"/>
  <c r="G116" i="131"/>
  <c r="P115" i="131"/>
  <c r="M115" i="131"/>
  <c r="J115" i="131"/>
  <c r="G115" i="131"/>
  <c r="P114" i="131"/>
  <c r="M114" i="131"/>
  <c r="J114" i="131"/>
  <c r="G114" i="131"/>
  <c r="P113" i="131"/>
  <c r="M113" i="131"/>
  <c r="J113" i="131"/>
  <c r="G113" i="131"/>
  <c r="P112" i="131"/>
  <c r="M112" i="131"/>
  <c r="J112" i="131"/>
  <c r="G112" i="131"/>
  <c r="P111" i="131"/>
  <c r="M111" i="131"/>
  <c r="J111" i="131"/>
  <c r="G111" i="131"/>
  <c r="P110" i="131"/>
  <c r="M110" i="131"/>
  <c r="J110" i="131"/>
  <c r="G110" i="131"/>
  <c r="P109" i="131"/>
  <c r="M109" i="131"/>
  <c r="J109" i="131"/>
  <c r="G109" i="131"/>
  <c r="P108" i="131"/>
  <c r="M108" i="131"/>
  <c r="J108" i="131"/>
  <c r="G108" i="131"/>
  <c r="P107" i="131"/>
  <c r="M107" i="131"/>
  <c r="G107" i="131"/>
  <c r="P106" i="131"/>
  <c r="M106" i="131"/>
  <c r="G106" i="131"/>
  <c r="P105" i="131"/>
  <c r="M105" i="131"/>
  <c r="G105" i="131"/>
  <c r="P104" i="131"/>
  <c r="M104" i="131"/>
  <c r="G104" i="131"/>
  <c r="P103" i="131"/>
  <c r="M103" i="131"/>
  <c r="G103" i="131"/>
  <c r="P102" i="131"/>
  <c r="M102" i="131"/>
  <c r="J102" i="131"/>
  <c r="G102" i="131"/>
  <c r="P101" i="131"/>
  <c r="M101" i="131"/>
  <c r="J101" i="131"/>
  <c r="G101" i="131"/>
  <c r="P100" i="131"/>
  <c r="M100" i="131"/>
  <c r="J100" i="131"/>
  <c r="G100" i="131"/>
  <c r="P99" i="131"/>
  <c r="M99" i="131"/>
  <c r="J99" i="131"/>
  <c r="G99" i="131"/>
  <c r="P98" i="131"/>
  <c r="M98" i="131"/>
  <c r="J98" i="131"/>
  <c r="G98" i="131"/>
  <c r="P97" i="131"/>
  <c r="M97" i="131"/>
  <c r="J97" i="131"/>
  <c r="G97" i="131"/>
  <c r="P96" i="131"/>
  <c r="M96" i="131"/>
  <c r="J96" i="131"/>
  <c r="G96" i="131"/>
  <c r="P95" i="131"/>
  <c r="M95" i="131"/>
  <c r="J95" i="131"/>
  <c r="G95" i="131"/>
  <c r="P94" i="131"/>
  <c r="M94" i="131"/>
  <c r="J94" i="131"/>
  <c r="G94" i="131"/>
  <c r="P93" i="131"/>
  <c r="M93" i="131"/>
  <c r="J93" i="131"/>
  <c r="G93" i="131"/>
  <c r="P92" i="131"/>
  <c r="M92" i="131"/>
  <c r="J92" i="131"/>
  <c r="G92" i="131"/>
  <c r="P91" i="131"/>
  <c r="M91" i="131"/>
  <c r="J91" i="131"/>
  <c r="G91" i="131"/>
  <c r="P90" i="131"/>
  <c r="M90" i="131"/>
  <c r="J90" i="131"/>
  <c r="G90" i="131"/>
  <c r="P89" i="131"/>
  <c r="M89" i="131"/>
  <c r="J89" i="131"/>
  <c r="G89" i="131"/>
  <c r="P88" i="131"/>
  <c r="M88" i="131"/>
  <c r="J88" i="131"/>
  <c r="G88" i="131"/>
  <c r="P87" i="131"/>
  <c r="M87" i="131"/>
  <c r="J87" i="131"/>
  <c r="G87" i="131"/>
  <c r="P86" i="131"/>
  <c r="M86" i="131"/>
  <c r="J86" i="131"/>
  <c r="G86" i="131"/>
  <c r="P85" i="131"/>
  <c r="M85" i="131"/>
  <c r="J85" i="131"/>
  <c r="G85" i="131"/>
  <c r="P84" i="131"/>
  <c r="M84" i="131"/>
  <c r="J84" i="131"/>
  <c r="G84" i="131"/>
  <c r="P83" i="131"/>
  <c r="M83" i="131"/>
  <c r="J83" i="131"/>
  <c r="G83" i="131"/>
  <c r="P82" i="131"/>
  <c r="M82" i="131"/>
  <c r="J82" i="131"/>
  <c r="G82" i="131"/>
  <c r="P81" i="131"/>
  <c r="M81" i="131"/>
  <c r="J81" i="131"/>
  <c r="G81" i="131"/>
  <c r="P80" i="131"/>
  <c r="M80" i="131"/>
  <c r="J80" i="131"/>
  <c r="G80" i="131"/>
  <c r="P79" i="131"/>
  <c r="M79" i="131"/>
  <c r="J79" i="131"/>
  <c r="G79" i="131"/>
  <c r="P78" i="131"/>
  <c r="M78" i="131"/>
  <c r="J78" i="131"/>
  <c r="G78" i="131"/>
  <c r="P77" i="131"/>
  <c r="M77" i="131"/>
  <c r="J77" i="131"/>
  <c r="G77" i="131"/>
  <c r="P76" i="131"/>
  <c r="M76" i="131"/>
  <c r="J76" i="131"/>
  <c r="G76" i="131"/>
  <c r="P75" i="131"/>
  <c r="M75" i="131"/>
  <c r="J75" i="131"/>
  <c r="G75" i="131"/>
  <c r="P74" i="131"/>
  <c r="M74" i="131"/>
  <c r="J74" i="131"/>
  <c r="G74" i="131"/>
  <c r="P73" i="131"/>
  <c r="M73" i="131"/>
  <c r="J73" i="131"/>
  <c r="G73" i="131"/>
  <c r="P72" i="131"/>
  <c r="M72" i="131"/>
  <c r="J72" i="131"/>
  <c r="G72" i="131"/>
  <c r="P71" i="131"/>
  <c r="M71" i="131"/>
  <c r="J71" i="131"/>
  <c r="G71" i="131"/>
  <c r="P70" i="131"/>
  <c r="M70" i="131"/>
  <c r="J70" i="131"/>
  <c r="G70" i="131"/>
  <c r="P69" i="131"/>
  <c r="M69" i="131"/>
  <c r="J69" i="131"/>
  <c r="G69" i="131"/>
  <c r="P68" i="131"/>
  <c r="M68" i="131"/>
  <c r="J68" i="131"/>
  <c r="G68" i="131"/>
  <c r="P67" i="131"/>
  <c r="M67" i="131"/>
  <c r="J67" i="131"/>
  <c r="G67" i="131"/>
  <c r="P66" i="131"/>
  <c r="M66" i="131"/>
  <c r="J66" i="131"/>
  <c r="G66" i="131"/>
  <c r="P65" i="131"/>
  <c r="M65" i="131"/>
  <c r="J65" i="131"/>
  <c r="G65" i="131"/>
  <c r="P64" i="131"/>
  <c r="M64" i="131"/>
  <c r="J64" i="131"/>
  <c r="G64" i="131"/>
  <c r="P63" i="131"/>
  <c r="M63" i="131"/>
  <c r="J63" i="131"/>
  <c r="G63" i="131"/>
  <c r="P62" i="131"/>
  <c r="M62" i="131"/>
  <c r="J62" i="131"/>
  <c r="G62" i="131"/>
  <c r="P61" i="131"/>
  <c r="M61" i="131"/>
  <c r="J61" i="131"/>
  <c r="G61" i="131"/>
  <c r="P60" i="131"/>
  <c r="M60" i="131"/>
  <c r="J60" i="131"/>
  <c r="G60" i="131"/>
  <c r="P59" i="131"/>
  <c r="M59" i="131"/>
  <c r="J59" i="131"/>
  <c r="G59" i="131"/>
  <c r="P58" i="131"/>
  <c r="M58" i="131"/>
  <c r="J58" i="131"/>
  <c r="G58" i="131"/>
  <c r="P57" i="131"/>
  <c r="M57" i="131"/>
  <c r="J57" i="131"/>
  <c r="G57" i="131"/>
  <c r="P56" i="131"/>
  <c r="M56" i="131"/>
  <c r="J56" i="131"/>
  <c r="G56" i="131"/>
  <c r="P55" i="131"/>
  <c r="M55" i="131"/>
  <c r="J55" i="131"/>
  <c r="G55" i="131"/>
  <c r="P54" i="131"/>
  <c r="M54" i="131"/>
  <c r="J54" i="131"/>
  <c r="G54" i="131"/>
  <c r="P53" i="131"/>
  <c r="M53" i="131"/>
  <c r="J53" i="131"/>
  <c r="G53" i="131"/>
  <c r="P52" i="131"/>
  <c r="M52" i="131"/>
  <c r="J52" i="131"/>
  <c r="G52" i="131"/>
  <c r="P51" i="131"/>
  <c r="M51" i="131"/>
  <c r="J51" i="131"/>
  <c r="G51" i="131"/>
  <c r="P50" i="131"/>
  <c r="M50" i="131"/>
  <c r="J50" i="131"/>
  <c r="G50" i="131"/>
  <c r="P49" i="131"/>
  <c r="M49" i="131"/>
  <c r="J49" i="131"/>
  <c r="G49" i="131"/>
  <c r="P48" i="131"/>
  <c r="M48" i="131"/>
  <c r="J48" i="131"/>
  <c r="G48" i="131"/>
  <c r="P47" i="131"/>
  <c r="M47" i="131"/>
  <c r="J47" i="131"/>
  <c r="G47" i="131"/>
  <c r="P46" i="131"/>
  <c r="M46" i="131"/>
  <c r="J46" i="131"/>
  <c r="G46" i="131"/>
  <c r="P45" i="131"/>
  <c r="M45" i="131"/>
  <c r="J45" i="131"/>
  <c r="G45" i="131"/>
  <c r="P44" i="131"/>
  <c r="M44" i="131"/>
  <c r="J44" i="131"/>
  <c r="G44" i="131"/>
  <c r="P43" i="131"/>
  <c r="M43" i="131"/>
  <c r="J43" i="131"/>
  <c r="G43" i="131"/>
  <c r="P42" i="131"/>
  <c r="M42" i="131"/>
  <c r="J42" i="131"/>
  <c r="G42" i="131"/>
  <c r="P41" i="131"/>
  <c r="M41" i="131"/>
  <c r="J41" i="131"/>
  <c r="G41" i="131"/>
  <c r="P40" i="131"/>
  <c r="M40" i="131"/>
  <c r="J40" i="131"/>
  <c r="G40" i="131"/>
  <c r="P39" i="131"/>
  <c r="M39" i="131"/>
  <c r="J39" i="131"/>
  <c r="G39" i="131"/>
  <c r="P38" i="131"/>
  <c r="M38" i="131"/>
  <c r="J38" i="131"/>
  <c r="G38" i="131"/>
  <c r="P37" i="131"/>
  <c r="M37" i="131"/>
  <c r="J37" i="131"/>
  <c r="G37" i="131"/>
  <c r="P36" i="131"/>
  <c r="M36" i="131"/>
  <c r="J36" i="131"/>
  <c r="G36" i="131"/>
  <c r="P35" i="131"/>
  <c r="M35" i="131"/>
  <c r="J35" i="131"/>
  <c r="G35" i="131"/>
  <c r="P34" i="131"/>
  <c r="M34" i="131"/>
  <c r="J34" i="131"/>
  <c r="G34" i="131"/>
  <c r="P33" i="131"/>
  <c r="M33" i="131"/>
  <c r="J33" i="131"/>
  <c r="G33" i="131"/>
  <c r="P32" i="131"/>
  <c r="M32" i="131"/>
  <c r="J32" i="131"/>
  <c r="G32" i="131"/>
  <c r="P31" i="131"/>
  <c r="M31" i="131"/>
  <c r="J31" i="131"/>
  <c r="G31" i="131"/>
  <c r="P30" i="131"/>
  <c r="M30" i="131"/>
  <c r="J30" i="131"/>
  <c r="G30" i="131"/>
  <c r="P29" i="131"/>
  <c r="M29" i="131"/>
  <c r="J29" i="131"/>
  <c r="G29" i="131"/>
  <c r="P28" i="131"/>
  <c r="M28" i="131"/>
  <c r="J28" i="131"/>
  <c r="G28" i="131"/>
  <c r="P27" i="131"/>
  <c r="M27" i="131"/>
  <c r="J27" i="131"/>
  <c r="G27" i="131"/>
  <c r="P26" i="131"/>
  <c r="M26" i="131"/>
  <c r="J26" i="131"/>
  <c r="G26" i="131"/>
  <c r="P25" i="131"/>
  <c r="M25" i="131"/>
  <c r="J25" i="131"/>
  <c r="G25" i="131"/>
  <c r="P24" i="131"/>
  <c r="M24" i="131"/>
  <c r="J24" i="131"/>
  <c r="G24" i="131"/>
  <c r="P23" i="131"/>
  <c r="M23" i="131"/>
  <c r="J23" i="131"/>
  <c r="G23" i="131"/>
  <c r="P22" i="131"/>
  <c r="M22" i="131"/>
  <c r="J22" i="131"/>
  <c r="G22" i="131"/>
  <c r="P21" i="131"/>
  <c r="M21" i="131"/>
  <c r="J21" i="131"/>
  <c r="G21" i="131"/>
  <c r="P20" i="131"/>
  <c r="M20" i="131"/>
  <c r="J20" i="131"/>
  <c r="G20" i="131"/>
  <c r="M210" i="130"/>
  <c r="M209" i="130"/>
  <c r="J190" i="130"/>
  <c r="J189" i="130"/>
  <c r="J188" i="130"/>
  <c r="J107" i="130"/>
  <c r="M228" i="130"/>
  <c r="J228" i="130"/>
  <c r="G228" i="130"/>
  <c r="M227" i="130"/>
  <c r="J227" i="130"/>
  <c r="G227" i="130"/>
  <c r="M226" i="130"/>
  <c r="J226" i="130"/>
  <c r="G226" i="130"/>
  <c r="M225" i="130"/>
  <c r="J225" i="130"/>
  <c r="G225" i="130"/>
  <c r="M224" i="130"/>
  <c r="J224" i="130"/>
  <c r="G224" i="130"/>
  <c r="M223" i="130"/>
  <c r="J223" i="130"/>
  <c r="G223" i="130"/>
  <c r="M222" i="130"/>
  <c r="J222" i="130"/>
  <c r="G222" i="130"/>
  <c r="M221" i="130"/>
  <c r="J221" i="130"/>
  <c r="G221" i="130"/>
  <c r="P220" i="130"/>
  <c r="M220" i="130"/>
  <c r="J220" i="130"/>
  <c r="G220" i="130"/>
  <c r="P219" i="130"/>
  <c r="M219" i="130"/>
  <c r="J219" i="130"/>
  <c r="G219" i="130"/>
  <c r="P218" i="130"/>
  <c r="M218" i="130"/>
  <c r="J218" i="130"/>
  <c r="G218" i="130"/>
  <c r="P217" i="130"/>
  <c r="M217" i="130"/>
  <c r="J217" i="130"/>
  <c r="G217" i="130"/>
  <c r="P216" i="130"/>
  <c r="M216" i="130"/>
  <c r="J216" i="130"/>
  <c r="G216" i="130"/>
  <c r="P215" i="130"/>
  <c r="M215" i="130"/>
  <c r="J215" i="130"/>
  <c r="G215" i="130"/>
  <c r="P214" i="130"/>
  <c r="M214" i="130"/>
  <c r="J214" i="130"/>
  <c r="G214" i="130"/>
  <c r="P213" i="130"/>
  <c r="M213" i="130"/>
  <c r="J213" i="130"/>
  <c r="G213" i="130"/>
  <c r="P212" i="130"/>
  <c r="M212" i="130"/>
  <c r="J212" i="130"/>
  <c r="G212" i="130"/>
  <c r="P211" i="130"/>
  <c r="M211" i="130"/>
  <c r="J211" i="130"/>
  <c r="G211" i="130"/>
  <c r="P210" i="130"/>
  <c r="J210" i="130"/>
  <c r="G210" i="130"/>
  <c r="P209" i="130"/>
  <c r="J209" i="130"/>
  <c r="G209" i="130"/>
  <c r="P208" i="130"/>
  <c r="J208" i="130"/>
  <c r="G208" i="130"/>
  <c r="P207" i="130"/>
  <c r="J207" i="130"/>
  <c r="G207" i="130"/>
  <c r="P206" i="130"/>
  <c r="M206" i="130"/>
  <c r="J206" i="130"/>
  <c r="G206" i="130"/>
  <c r="P205" i="130"/>
  <c r="M205" i="130"/>
  <c r="J205" i="130"/>
  <c r="G205" i="130"/>
  <c r="P204" i="130"/>
  <c r="M204" i="130"/>
  <c r="J204" i="130"/>
  <c r="G204" i="130"/>
  <c r="P203" i="130"/>
  <c r="M203" i="130"/>
  <c r="J203" i="130"/>
  <c r="G203" i="130"/>
  <c r="P202" i="130"/>
  <c r="M202" i="130"/>
  <c r="J202" i="130"/>
  <c r="G202" i="130"/>
  <c r="P201" i="130"/>
  <c r="M201" i="130"/>
  <c r="J201" i="130"/>
  <c r="G201" i="130"/>
  <c r="P200" i="130"/>
  <c r="M200" i="130"/>
  <c r="J200" i="130"/>
  <c r="G200" i="130"/>
  <c r="P199" i="130"/>
  <c r="M199" i="130"/>
  <c r="J199" i="130"/>
  <c r="G199" i="130"/>
  <c r="P198" i="130"/>
  <c r="M198" i="130"/>
  <c r="J198" i="130"/>
  <c r="G198" i="130"/>
  <c r="P197" i="130"/>
  <c r="M197" i="130"/>
  <c r="J197" i="130"/>
  <c r="G197" i="130"/>
  <c r="P196" i="130"/>
  <c r="M196" i="130"/>
  <c r="J196" i="130"/>
  <c r="G196" i="130"/>
  <c r="P195" i="130"/>
  <c r="M195" i="130"/>
  <c r="J195" i="130"/>
  <c r="G195" i="130"/>
  <c r="P194" i="130"/>
  <c r="M194" i="130"/>
  <c r="J194" i="130"/>
  <c r="G194" i="130"/>
  <c r="P193" i="130"/>
  <c r="M193" i="130"/>
  <c r="J193" i="130"/>
  <c r="G193" i="130"/>
  <c r="P192" i="130"/>
  <c r="M192" i="130"/>
  <c r="J192" i="130"/>
  <c r="G192" i="130"/>
  <c r="P191" i="130"/>
  <c r="M191" i="130"/>
  <c r="J191" i="130"/>
  <c r="G191" i="130"/>
  <c r="P190" i="130"/>
  <c r="M190" i="130"/>
  <c r="G190" i="130"/>
  <c r="P189" i="130"/>
  <c r="M189" i="130"/>
  <c r="G189" i="130"/>
  <c r="P188" i="130"/>
  <c r="M188" i="130"/>
  <c r="G188" i="130"/>
  <c r="P187" i="130"/>
  <c r="M187" i="130"/>
  <c r="G187" i="130"/>
  <c r="P186" i="130"/>
  <c r="M186" i="130"/>
  <c r="G186" i="130"/>
  <c r="P185" i="130"/>
  <c r="M185" i="130"/>
  <c r="J185" i="130"/>
  <c r="G185" i="130"/>
  <c r="P184" i="130"/>
  <c r="M184" i="130"/>
  <c r="J184" i="130"/>
  <c r="G184" i="130"/>
  <c r="P183" i="130"/>
  <c r="M183" i="130"/>
  <c r="J183" i="130"/>
  <c r="G183" i="130"/>
  <c r="P182" i="130"/>
  <c r="M182" i="130"/>
  <c r="J182" i="130"/>
  <c r="G182" i="130"/>
  <c r="P181" i="130"/>
  <c r="M181" i="130"/>
  <c r="J181" i="130"/>
  <c r="G181" i="130"/>
  <c r="P180" i="130"/>
  <c r="M180" i="130"/>
  <c r="J180" i="130"/>
  <c r="G180" i="130"/>
  <c r="P179" i="130"/>
  <c r="M179" i="130"/>
  <c r="J179" i="130"/>
  <c r="G179" i="130"/>
  <c r="P178" i="130"/>
  <c r="M178" i="130"/>
  <c r="J178" i="130"/>
  <c r="G178" i="130"/>
  <c r="P177" i="130"/>
  <c r="M177" i="130"/>
  <c r="J177" i="130"/>
  <c r="G177" i="130"/>
  <c r="P176" i="130"/>
  <c r="M176" i="130"/>
  <c r="J176" i="130"/>
  <c r="G176" i="130"/>
  <c r="M175" i="130"/>
  <c r="J175" i="130"/>
  <c r="G175" i="130"/>
  <c r="M174" i="130"/>
  <c r="J174" i="130"/>
  <c r="G174" i="130"/>
  <c r="M173" i="130"/>
  <c r="J173" i="130"/>
  <c r="G173" i="130"/>
  <c r="M172" i="130"/>
  <c r="J172" i="130"/>
  <c r="G172" i="130"/>
  <c r="P171" i="130"/>
  <c r="M171" i="130"/>
  <c r="J171" i="130"/>
  <c r="G171" i="130"/>
  <c r="P170" i="130"/>
  <c r="M170" i="130"/>
  <c r="J170" i="130"/>
  <c r="G170" i="130"/>
  <c r="P169" i="130"/>
  <c r="M169" i="130"/>
  <c r="J169" i="130"/>
  <c r="G169" i="130"/>
  <c r="P168" i="130"/>
  <c r="M168" i="130"/>
  <c r="J168" i="130"/>
  <c r="G168" i="130"/>
  <c r="P167" i="130"/>
  <c r="M167" i="130"/>
  <c r="J167" i="130"/>
  <c r="G167" i="130"/>
  <c r="P166" i="130"/>
  <c r="M166" i="130"/>
  <c r="J166" i="130"/>
  <c r="G166" i="130"/>
  <c r="P165" i="130"/>
  <c r="M165" i="130"/>
  <c r="J165" i="130"/>
  <c r="G165" i="130"/>
  <c r="P164" i="130"/>
  <c r="M164" i="130"/>
  <c r="J164" i="130"/>
  <c r="G164" i="130"/>
  <c r="P163" i="130"/>
  <c r="M163" i="130"/>
  <c r="J163" i="130"/>
  <c r="G163" i="130"/>
  <c r="P162" i="130"/>
  <c r="M162" i="130"/>
  <c r="J162" i="130"/>
  <c r="G162" i="130"/>
  <c r="P161" i="130"/>
  <c r="M161" i="130"/>
  <c r="J161" i="130"/>
  <c r="G161" i="130"/>
  <c r="P160" i="130"/>
  <c r="J160" i="130"/>
  <c r="G160" i="130"/>
  <c r="P159" i="130"/>
  <c r="M159" i="130"/>
  <c r="J159" i="130"/>
  <c r="G159" i="130"/>
  <c r="P158" i="130"/>
  <c r="M158" i="130"/>
  <c r="J158" i="130"/>
  <c r="G158" i="130"/>
  <c r="P157" i="130"/>
  <c r="M157" i="130"/>
  <c r="J157" i="130"/>
  <c r="G157" i="130"/>
  <c r="P156" i="130"/>
  <c r="M156" i="130"/>
  <c r="J156" i="130"/>
  <c r="G156" i="130"/>
  <c r="P155" i="130"/>
  <c r="M155" i="130"/>
  <c r="J155" i="130"/>
  <c r="G155" i="130"/>
  <c r="P154" i="130"/>
  <c r="M154" i="130"/>
  <c r="J154" i="130"/>
  <c r="G154" i="130"/>
  <c r="P153" i="130"/>
  <c r="M153" i="130"/>
  <c r="J153" i="130"/>
  <c r="G153" i="130"/>
  <c r="P152" i="130"/>
  <c r="M152" i="130"/>
  <c r="J152" i="130"/>
  <c r="G152" i="130"/>
  <c r="P151" i="130"/>
  <c r="M151" i="130"/>
  <c r="J151" i="130"/>
  <c r="G151" i="130"/>
  <c r="P150" i="130"/>
  <c r="M150" i="130"/>
  <c r="J150" i="130"/>
  <c r="G150" i="130"/>
  <c r="P149" i="130"/>
  <c r="M149" i="130"/>
  <c r="J149" i="130"/>
  <c r="G149" i="130"/>
  <c r="P148" i="130"/>
  <c r="M148" i="130"/>
  <c r="J148" i="130"/>
  <c r="G148" i="130"/>
  <c r="P147" i="130"/>
  <c r="M147" i="130"/>
  <c r="J147" i="130"/>
  <c r="G147" i="130"/>
  <c r="P146" i="130"/>
  <c r="M146" i="130"/>
  <c r="J146" i="130"/>
  <c r="G146" i="130"/>
  <c r="P145" i="130"/>
  <c r="M145" i="130"/>
  <c r="J145" i="130"/>
  <c r="G145" i="130"/>
  <c r="P144" i="130"/>
  <c r="M144" i="130"/>
  <c r="J144" i="130"/>
  <c r="G144" i="130"/>
  <c r="P143" i="130"/>
  <c r="M143" i="130"/>
  <c r="J143" i="130"/>
  <c r="G143" i="130"/>
  <c r="P142" i="130"/>
  <c r="M142" i="130"/>
  <c r="J142" i="130"/>
  <c r="G142" i="130"/>
  <c r="P141" i="130"/>
  <c r="M141" i="130"/>
  <c r="J141" i="130"/>
  <c r="G141" i="130"/>
  <c r="P140" i="130"/>
  <c r="M140" i="130"/>
  <c r="J140" i="130"/>
  <c r="G140" i="130"/>
  <c r="P139" i="130"/>
  <c r="M139" i="130"/>
  <c r="J139" i="130"/>
  <c r="G139" i="130"/>
  <c r="P138" i="130"/>
  <c r="M138" i="130"/>
  <c r="J138" i="130"/>
  <c r="G138" i="130"/>
  <c r="P137" i="130"/>
  <c r="M137" i="130"/>
  <c r="J137" i="130"/>
  <c r="G137" i="130"/>
  <c r="P136" i="130"/>
  <c r="M136" i="130"/>
  <c r="J136" i="130"/>
  <c r="G136" i="130"/>
  <c r="P135" i="130"/>
  <c r="M135" i="130"/>
  <c r="J135" i="130"/>
  <c r="G135" i="130"/>
  <c r="P134" i="130"/>
  <c r="M134" i="130"/>
  <c r="J134" i="130"/>
  <c r="G134" i="130"/>
  <c r="P133" i="130"/>
  <c r="M133" i="130"/>
  <c r="J133" i="130"/>
  <c r="G133" i="130"/>
  <c r="P132" i="130"/>
  <c r="M132" i="130"/>
  <c r="J132" i="130"/>
  <c r="G132" i="130"/>
  <c r="P131" i="130"/>
  <c r="M131" i="130"/>
  <c r="J131" i="130"/>
  <c r="G131" i="130"/>
  <c r="P130" i="130"/>
  <c r="M130" i="130"/>
  <c r="J130" i="130"/>
  <c r="G130" i="130"/>
  <c r="P129" i="130"/>
  <c r="M129" i="130"/>
  <c r="J129" i="130"/>
  <c r="G129" i="130"/>
  <c r="P128" i="130"/>
  <c r="M128" i="130"/>
  <c r="J128" i="130"/>
  <c r="G128" i="130"/>
  <c r="P127" i="130"/>
  <c r="M127" i="130"/>
  <c r="J127" i="130"/>
  <c r="G127" i="130"/>
  <c r="P126" i="130"/>
  <c r="M126" i="130"/>
  <c r="J126" i="130"/>
  <c r="G126" i="130"/>
  <c r="P125" i="130"/>
  <c r="M125" i="130"/>
  <c r="J125" i="130"/>
  <c r="G125" i="130"/>
  <c r="P124" i="130"/>
  <c r="M124" i="130"/>
  <c r="J124" i="130"/>
  <c r="G124" i="130"/>
  <c r="P123" i="130"/>
  <c r="M123" i="130"/>
  <c r="J123" i="130"/>
  <c r="G123" i="130"/>
  <c r="P122" i="130"/>
  <c r="M122" i="130"/>
  <c r="J122" i="130"/>
  <c r="G122" i="130"/>
  <c r="P121" i="130"/>
  <c r="M121" i="130"/>
  <c r="J121" i="130"/>
  <c r="G121" i="130"/>
  <c r="P120" i="130"/>
  <c r="M120" i="130"/>
  <c r="J120" i="130"/>
  <c r="G120" i="130"/>
  <c r="P119" i="130"/>
  <c r="M119" i="130"/>
  <c r="J119" i="130"/>
  <c r="G119" i="130"/>
  <c r="P118" i="130"/>
  <c r="M118" i="130"/>
  <c r="J118" i="130"/>
  <c r="G118" i="130"/>
  <c r="P117" i="130"/>
  <c r="M117" i="130"/>
  <c r="J117" i="130"/>
  <c r="G117" i="130"/>
  <c r="P116" i="130"/>
  <c r="M116" i="130"/>
  <c r="J116" i="130"/>
  <c r="G116" i="130"/>
  <c r="P115" i="130"/>
  <c r="M115" i="130"/>
  <c r="J115" i="130"/>
  <c r="G115" i="130"/>
  <c r="P114" i="130"/>
  <c r="M114" i="130"/>
  <c r="J114" i="130"/>
  <c r="G114" i="130"/>
  <c r="P113" i="130"/>
  <c r="M113" i="130"/>
  <c r="J113" i="130"/>
  <c r="G113" i="130"/>
  <c r="P112" i="130"/>
  <c r="M112" i="130"/>
  <c r="J112" i="130"/>
  <c r="G112" i="130"/>
  <c r="P111" i="130"/>
  <c r="M111" i="130"/>
  <c r="J111" i="130"/>
  <c r="G111" i="130"/>
  <c r="P110" i="130"/>
  <c r="M110" i="130"/>
  <c r="J110" i="130"/>
  <c r="G110" i="130"/>
  <c r="P109" i="130"/>
  <c r="M109" i="130"/>
  <c r="J109" i="130"/>
  <c r="G109" i="130"/>
  <c r="P108" i="130"/>
  <c r="M108" i="130"/>
  <c r="J108" i="130"/>
  <c r="G108" i="130"/>
  <c r="P107" i="130"/>
  <c r="M107" i="130"/>
  <c r="G107" i="130"/>
  <c r="P106" i="130"/>
  <c r="M106" i="130"/>
  <c r="G106" i="130"/>
  <c r="P105" i="130"/>
  <c r="M105" i="130"/>
  <c r="G105" i="130"/>
  <c r="P104" i="130"/>
  <c r="M104" i="130"/>
  <c r="J104" i="130"/>
  <c r="G104" i="130"/>
  <c r="P103" i="130"/>
  <c r="M103" i="130"/>
  <c r="J103" i="130"/>
  <c r="G103" i="130"/>
  <c r="P102" i="130"/>
  <c r="M102" i="130"/>
  <c r="J102" i="130"/>
  <c r="G102" i="130"/>
  <c r="P101" i="130"/>
  <c r="M101" i="130"/>
  <c r="J101" i="130"/>
  <c r="G101" i="130"/>
  <c r="P100" i="130"/>
  <c r="M100" i="130"/>
  <c r="J100" i="130"/>
  <c r="G100" i="130"/>
  <c r="P99" i="130"/>
  <c r="M99" i="130"/>
  <c r="J99" i="130"/>
  <c r="G99" i="130"/>
  <c r="P98" i="130"/>
  <c r="M98" i="130"/>
  <c r="J98" i="130"/>
  <c r="G98" i="130"/>
  <c r="P97" i="130"/>
  <c r="M97" i="130"/>
  <c r="J97" i="130"/>
  <c r="G97" i="130"/>
  <c r="P96" i="130"/>
  <c r="M96" i="130"/>
  <c r="J96" i="130"/>
  <c r="G96" i="130"/>
  <c r="P95" i="130"/>
  <c r="M95" i="130"/>
  <c r="J95" i="130"/>
  <c r="G95" i="130"/>
  <c r="P94" i="130"/>
  <c r="M94" i="130"/>
  <c r="J94" i="130"/>
  <c r="G94" i="130"/>
  <c r="P93" i="130"/>
  <c r="M93" i="130"/>
  <c r="J93" i="130"/>
  <c r="G93" i="130"/>
  <c r="P92" i="130"/>
  <c r="M92" i="130"/>
  <c r="J92" i="130"/>
  <c r="G92" i="130"/>
  <c r="P91" i="130"/>
  <c r="M91" i="130"/>
  <c r="J91" i="130"/>
  <c r="G91" i="130"/>
  <c r="P90" i="130"/>
  <c r="M90" i="130"/>
  <c r="J90" i="130"/>
  <c r="G90" i="130"/>
  <c r="P89" i="130"/>
  <c r="M89" i="130"/>
  <c r="J89" i="130"/>
  <c r="G89" i="130"/>
  <c r="P88" i="130"/>
  <c r="M88" i="130"/>
  <c r="J88" i="130"/>
  <c r="G88" i="130"/>
  <c r="P87" i="130"/>
  <c r="M87" i="130"/>
  <c r="J87" i="130"/>
  <c r="G87" i="130"/>
  <c r="P86" i="130"/>
  <c r="M86" i="130"/>
  <c r="J86" i="130"/>
  <c r="G86" i="130"/>
  <c r="P85" i="130"/>
  <c r="M85" i="130"/>
  <c r="J85" i="130"/>
  <c r="G85" i="130"/>
  <c r="P84" i="130"/>
  <c r="M84" i="130"/>
  <c r="J84" i="130"/>
  <c r="G84" i="130"/>
  <c r="P83" i="130"/>
  <c r="M83" i="130"/>
  <c r="J83" i="130"/>
  <c r="G83" i="130"/>
  <c r="P82" i="130"/>
  <c r="M82" i="130"/>
  <c r="J82" i="130"/>
  <c r="G82" i="130"/>
  <c r="P81" i="130"/>
  <c r="M81" i="130"/>
  <c r="J81" i="130"/>
  <c r="G81" i="130"/>
  <c r="P80" i="130"/>
  <c r="M80" i="130"/>
  <c r="J80" i="130"/>
  <c r="G80" i="130"/>
  <c r="P79" i="130"/>
  <c r="M79" i="130"/>
  <c r="J79" i="130"/>
  <c r="G79" i="130"/>
  <c r="P78" i="130"/>
  <c r="M78" i="130"/>
  <c r="J78" i="130"/>
  <c r="G78" i="130"/>
  <c r="P77" i="130"/>
  <c r="M77" i="130"/>
  <c r="J77" i="130"/>
  <c r="G77" i="130"/>
  <c r="P76" i="130"/>
  <c r="M76" i="130"/>
  <c r="J76" i="130"/>
  <c r="G76" i="130"/>
  <c r="P75" i="130"/>
  <c r="M75" i="130"/>
  <c r="J75" i="130"/>
  <c r="G75" i="130"/>
  <c r="P74" i="130"/>
  <c r="M74" i="130"/>
  <c r="J74" i="130"/>
  <c r="G74" i="130"/>
  <c r="P73" i="130"/>
  <c r="M73" i="130"/>
  <c r="J73" i="130"/>
  <c r="G73" i="130"/>
  <c r="P72" i="130"/>
  <c r="M72" i="130"/>
  <c r="J72" i="130"/>
  <c r="G72" i="130"/>
  <c r="P71" i="130"/>
  <c r="M71" i="130"/>
  <c r="J71" i="130"/>
  <c r="G71" i="130"/>
  <c r="P70" i="130"/>
  <c r="M70" i="130"/>
  <c r="J70" i="130"/>
  <c r="G70" i="130"/>
  <c r="P69" i="130"/>
  <c r="M69" i="130"/>
  <c r="J69" i="130"/>
  <c r="G69" i="130"/>
  <c r="P68" i="130"/>
  <c r="M68" i="130"/>
  <c r="J68" i="130"/>
  <c r="G68" i="130"/>
  <c r="P67" i="130"/>
  <c r="M67" i="130"/>
  <c r="J67" i="130"/>
  <c r="G67" i="130"/>
  <c r="P66" i="130"/>
  <c r="M66" i="130"/>
  <c r="J66" i="130"/>
  <c r="G66" i="130"/>
  <c r="P65" i="130"/>
  <c r="M65" i="130"/>
  <c r="J65" i="130"/>
  <c r="G65" i="130"/>
  <c r="P64" i="130"/>
  <c r="M64" i="130"/>
  <c r="J64" i="130"/>
  <c r="G64" i="130"/>
  <c r="P63" i="130"/>
  <c r="M63" i="130"/>
  <c r="J63" i="130"/>
  <c r="G63" i="130"/>
  <c r="P62" i="130"/>
  <c r="M62" i="130"/>
  <c r="J62" i="130"/>
  <c r="G62" i="130"/>
  <c r="P61" i="130"/>
  <c r="M61" i="130"/>
  <c r="J61" i="130"/>
  <c r="G61" i="130"/>
  <c r="P60" i="130"/>
  <c r="M60" i="130"/>
  <c r="J60" i="130"/>
  <c r="G60" i="130"/>
  <c r="P59" i="130"/>
  <c r="M59" i="130"/>
  <c r="J59" i="130"/>
  <c r="G59" i="130"/>
  <c r="P58" i="130"/>
  <c r="M58" i="130"/>
  <c r="J58" i="130"/>
  <c r="G58" i="130"/>
  <c r="P57" i="130"/>
  <c r="M57" i="130"/>
  <c r="J57" i="130"/>
  <c r="G57" i="130"/>
  <c r="P56" i="130"/>
  <c r="M56" i="130"/>
  <c r="J56" i="130"/>
  <c r="G56" i="130"/>
  <c r="P55" i="130"/>
  <c r="M55" i="130"/>
  <c r="J55" i="130"/>
  <c r="G55" i="130"/>
  <c r="P54" i="130"/>
  <c r="M54" i="130"/>
  <c r="J54" i="130"/>
  <c r="G54" i="130"/>
  <c r="P53" i="130"/>
  <c r="M53" i="130"/>
  <c r="J53" i="130"/>
  <c r="G53" i="130"/>
  <c r="P52" i="130"/>
  <c r="M52" i="130"/>
  <c r="J52" i="130"/>
  <c r="G52" i="130"/>
  <c r="P51" i="130"/>
  <c r="M51" i="130"/>
  <c r="J51" i="130"/>
  <c r="G51" i="130"/>
  <c r="P50" i="130"/>
  <c r="M50" i="130"/>
  <c r="J50" i="130"/>
  <c r="G50" i="130"/>
  <c r="P49" i="130"/>
  <c r="M49" i="130"/>
  <c r="J49" i="130"/>
  <c r="G49" i="130"/>
  <c r="P48" i="130"/>
  <c r="M48" i="130"/>
  <c r="J48" i="130"/>
  <c r="G48" i="130"/>
  <c r="P47" i="130"/>
  <c r="M47" i="130"/>
  <c r="J47" i="130"/>
  <c r="G47" i="130"/>
  <c r="P46" i="130"/>
  <c r="M46" i="130"/>
  <c r="J46" i="130"/>
  <c r="G46" i="130"/>
  <c r="P45" i="130"/>
  <c r="M45" i="130"/>
  <c r="J45" i="130"/>
  <c r="G45" i="130"/>
  <c r="P44" i="130"/>
  <c r="M44" i="130"/>
  <c r="J44" i="130"/>
  <c r="G44" i="130"/>
  <c r="P43" i="130"/>
  <c r="M43" i="130"/>
  <c r="J43" i="130"/>
  <c r="G43" i="130"/>
  <c r="P42" i="130"/>
  <c r="M42" i="130"/>
  <c r="J42" i="130"/>
  <c r="G42" i="130"/>
  <c r="P41" i="130"/>
  <c r="M41" i="130"/>
  <c r="J41" i="130"/>
  <c r="G41" i="130"/>
  <c r="P40" i="130"/>
  <c r="M40" i="130"/>
  <c r="J40" i="130"/>
  <c r="G40" i="130"/>
  <c r="P39" i="130"/>
  <c r="M39" i="130"/>
  <c r="J39" i="130"/>
  <c r="G39" i="130"/>
  <c r="P38" i="130"/>
  <c r="M38" i="130"/>
  <c r="J38" i="130"/>
  <c r="G38" i="130"/>
  <c r="P37" i="130"/>
  <c r="M37" i="130"/>
  <c r="J37" i="130"/>
  <c r="G37" i="130"/>
  <c r="P36" i="130"/>
  <c r="M36" i="130"/>
  <c r="J36" i="130"/>
  <c r="G36" i="130"/>
  <c r="P35" i="130"/>
  <c r="M35" i="130"/>
  <c r="J35" i="130"/>
  <c r="G35" i="130"/>
  <c r="P34" i="130"/>
  <c r="M34" i="130"/>
  <c r="J34" i="130"/>
  <c r="G34" i="130"/>
  <c r="P33" i="130"/>
  <c r="M33" i="130"/>
  <c r="J33" i="130"/>
  <c r="G33" i="130"/>
  <c r="P32" i="130"/>
  <c r="M32" i="130"/>
  <c r="J32" i="130"/>
  <c r="G32" i="130"/>
  <c r="P31" i="130"/>
  <c r="M31" i="130"/>
  <c r="J31" i="130"/>
  <c r="G31" i="130"/>
  <c r="P30" i="130"/>
  <c r="M30" i="130"/>
  <c r="J30" i="130"/>
  <c r="G30" i="130"/>
  <c r="P29" i="130"/>
  <c r="M29" i="130"/>
  <c r="J29" i="130"/>
  <c r="G29" i="130"/>
  <c r="P28" i="130"/>
  <c r="M28" i="130"/>
  <c r="J28" i="130"/>
  <c r="G28" i="130"/>
  <c r="P27" i="130"/>
  <c r="M27" i="130"/>
  <c r="J27" i="130"/>
  <c r="G27" i="130"/>
  <c r="P26" i="130"/>
  <c r="M26" i="130"/>
  <c r="J26" i="130"/>
  <c r="G26" i="130"/>
  <c r="P25" i="130"/>
  <c r="M25" i="130"/>
  <c r="J25" i="130"/>
  <c r="G25" i="130"/>
  <c r="P24" i="130"/>
  <c r="M24" i="130"/>
  <c r="J24" i="130"/>
  <c r="G24" i="130"/>
  <c r="P23" i="130"/>
  <c r="M23" i="130"/>
  <c r="J23" i="130"/>
  <c r="G23" i="130"/>
  <c r="P22" i="130"/>
  <c r="M22" i="130"/>
  <c r="J22" i="130"/>
  <c r="G22" i="130"/>
  <c r="P21" i="130"/>
  <c r="M21" i="130"/>
  <c r="J21" i="130"/>
  <c r="G21" i="130"/>
  <c r="P20" i="130"/>
  <c r="M20" i="130"/>
  <c r="J20" i="130"/>
  <c r="G20" i="130"/>
  <c r="M210" i="118"/>
  <c r="M209" i="118"/>
  <c r="M160" i="118"/>
  <c r="J190" i="118"/>
  <c r="J189" i="118"/>
  <c r="J188" i="118"/>
  <c r="J107" i="118"/>
  <c r="M228" i="118"/>
  <c r="J228" i="118"/>
  <c r="G228" i="118"/>
  <c r="M227" i="118"/>
  <c r="J227" i="118"/>
  <c r="G227" i="118"/>
  <c r="M226" i="118"/>
  <c r="J226" i="118"/>
  <c r="G226" i="118"/>
  <c r="M225" i="118"/>
  <c r="J225" i="118"/>
  <c r="G225" i="118"/>
  <c r="M224" i="118"/>
  <c r="J224" i="118"/>
  <c r="G224" i="118"/>
  <c r="M223" i="118"/>
  <c r="J223" i="118"/>
  <c r="G223" i="118"/>
  <c r="M222" i="118"/>
  <c r="J222" i="118"/>
  <c r="G222" i="118"/>
  <c r="M221" i="118"/>
  <c r="J221" i="118"/>
  <c r="G221" i="118"/>
  <c r="P220" i="118"/>
  <c r="M220" i="118"/>
  <c r="J220" i="118"/>
  <c r="G220" i="118"/>
  <c r="P219" i="118"/>
  <c r="M219" i="118"/>
  <c r="J219" i="118"/>
  <c r="G219" i="118"/>
  <c r="P218" i="118"/>
  <c r="M218" i="118"/>
  <c r="J218" i="118"/>
  <c r="G218" i="118"/>
  <c r="P217" i="118"/>
  <c r="M217" i="118"/>
  <c r="J217" i="118"/>
  <c r="G217" i="118"/>
  <c r="P216" i="118"/>
  <c r="M216" i="118"/>
  <c r="J216" i="118"/>
  <c r="G216" i="118"/>
  <c r="P215" i="118"/>
  <c r="M215" i="118"/>
  <c r="J215" i="118"/>
  <c r="G215" i="118"/>
  <c r="P214" i="118"/>
  <c r="M214" i="118"/>
  <c r="J214" i="118"/>
  <c r="G214" i="118"/>
  <c r="P213" i="118"/>
  <c r="M213" i="118"/>
  <c r="J213" i="118"/>
  <c r="G213" i="118"/>
  <c r="P212" i="118"/>
  <c r="M212" i="118"/>
  <c r="J212" i="118"/>
  <c r="G212" i="118"/>
  <c r="P211" i="118"/>
  <c r="M211" i="118"/>
  <c r="J211" i="118"/>
  <c r="G211" i="118"/>
  <c r="P210" i="118"/>
  <c r="J210" i="118"/>
  <c r="G210" i="118"/>
  <c r="P209" i="118"/>
  <c r="J209" i="118"/>
  <c r="G209" i="118"/>
  <c r="P208" i="118"/>
  <c r="J208" i="118"/>
  <c r="G208" i="118"/>
  <c r="P207" i="118"/>
  <c r="J207" i="118"/>
  <c r="G207" i="118"/>
  <c r="P206" i="118"/>
  <c r="M206" i="118"/>
  <c r="J206" i="118"/>
  <c r="G206" i="118"/>
  <c r="P205" i="118"/>
  <c r="M205" i="118"/>
  <c r="J205" i="118"/>
  <c r="G205" i="118"/>
  <c r="P204" i="118"/>
  <c r="M204" i="118"/>
  <c r="J204" i="118"/>
  <c r="G204" i="118"/>
  <c r="P203" i="118"/>
  <c r="M203" i="118"/>
  <c r="J203" i="118"/>
  <c r="G203" i="118"/>
  <c r="P202" i="118"/>
  <c r="M202" i="118"/>
  <c r="J202" i="118"/>
  <c r="G202" i="118"/>
  <c r="P201" i="118"/>
  <c r="M201" i="118"/>
  <c r="J201" i="118"/>
  <c r="G201" i="118"/>
  <c r="P200" i="118"/>
  <c r="M200" i="118"/>
  <c r="J200" i="118"/>
  <c r="G200" i="118"/>
  <c r="P199" i="118"/>
  <c r="M199" i="118"/>
  <c r="J199" i="118"/>
  <c r="G199" i="118"/>
  <c r="P198" i="118"/>
  <c r="M198" i="118"/>
  <c r="J198" i="118"/>
  <c r="G198" i="118"/>
  <c r="P197" i="118"/>
  <c r="M197" i="118"/>
  <c r="J197" i="118"/>
  <c r="G197" i="118"/>
  <c r="P196" i="118"/>
  <c r="M196" i="118"/>
  <c r="J196" i="118"/>
  <c r="G196" i="118"/>
  <c r="P195" i="118"/>
  <c r="M195" i="118"/>
  <c r="J195" i="118"/>
  <c r="G195" i="118"/>
  <c r="P194" i="118"/>
  <c r="M194" i="118"/>
  <c r="J194" i="118"/>
  <c r="G194" i="118"/>
  <c r="P193" i="118"/>
  <c r="M193" i="118"/>
  <c r="J193" i="118"/>
  <c r="G193" i="118"/>
  <c r="P192" i="118"/>
  <c r="M192" i="118"/>
  <c r="J192" i="118"/>
  <c r="G192" i="118"/>
  <c r="P191" i="118"/>
  <c r="M191" i="118"/>
  <c r="J191" i="118"/>
  <c r="G191" i="118"/>
  <c r="P190" i="118"/>
  <c r="M190" i="118"/>
  <c r="G190" i="118"/>
  <c r="P189" i="118"/>
  <c r="M189" i="118"/>
  <c r="G189" i="118"/>
  <c r="P188" i="118"/>
  <c r="M188" i="118"/>
  <c r="G188" i="118"/>
  <c r="P187" i="118"/>
  <c r="M187" i="118"/>
  <c r="G187" i="118"/>
  <c r="P186" i="118"/>
  <c r="M186" i="118"/>
  <c r="G186" i="118"/>
  <c r="P185" i="118"/>
  <c r="M185" i="118"/>
  <c r="J185" i="118"/>
  <c r="G185" i="118"/>
  <c r="P184" i="118"/>
  <c r="M184" i="118"/>
  <c r="J184" i="118"/>
  <c r="G184" i="118"/>
  <c r="P183" i="118"/>
  <c r="M183" i="118"/>
  <c r="J183" i="118"/>
  <c r="G183" i="118"/>
  <c r="P182" i="118"/>
  <c r="M182" i="118"/>
  <c r="J182" i="118"/>
  <c r="G182" i="118"/>
  <c r="P181" i="118"/>
  <c r="M181" i="118"/>
  <c r="J181" i="118"/>
  <c r="G181" i="118"/>
  <c r="P180" i="118"/>
  <c r="M180" i="118"/>
  <c r="J180" i="118"/>
  <c r="G180" i="118"/>
  <c r="P179" i="118"/>
  <c r="M179" i="118"/>
  <c r="J179" i="118"/>
  <c r="G179" i="118"/>
  <c r="P178" i="118"/>
  <c r="M178" i="118"/>
  <c r="J178" i="118"/>
  <c r="G178" i="118"/>
  <c r="P177" i="118"/>
  <c r="M177" i="118"/>
  <c r="J177" i="118"/>
  <c r="G177" i="118"/>
  <c r="P176" i="118"/>
  <c r="M176" i="118"/>
  <c r="J176" i="118"/>
  <c r="G176" i="118"/>
  <c r="M175" i="118"/>
  <c r="J175" i="118"/>
  <c r="G175" i="118"/>
  <c r="M174" i="118"/>
  <c r="J174" i="118"/>
  <c r="G174" i="118"/>
  <c r="M173" i="118"/>
  <c r="J173" i="118"/>
  <c r="G173" i="118"/>
  <c r="M172" i="118"/>
  <c r="J172" i="118"/>
  <c r="G172" i="118"/>
  <c r="P171" i="118"/>
  <c r="M171" i="118"/>
  <c r="J171" i="118"/>
  <c r="G171" i="118"/>
  <c r="P170" i="118"/>
  <c r="M170" i="118"/>
  <c r="J170" i="118"/>
  <c r="G170" i="118"/>
  <c r="P169" i="118"/>
  <c r="M169" i="118"/>
  <c r="J169" i="118"/>
  <c r="G169" i="118"/>
  <c r="P168" i="118"/>
  <c r="M168" i="118"/>
  <c r="J168" i="118"/>
  <c r="G168" i="118"/>
  <c r="P167" i="118"/>
  <c r="M167" i="118"/>
  <c r="J167" i="118"/>
  <c r="G167" i="118"/>
  <c r="P166" i="118"/>
  <c r="M166" i="118"/>
  <c r="J166" i="118"/>
  <c r="G166" i="118"/>
  <c r="P165" i="118"/>
  <c r="M165" i="118"/>
  <c r="J165" i="118"/>
  <c r="G165" i="118"/>
  <c r="P164" i="118"/>
  <c r="M164" i="118"/>
  <c r="J164" i="118"/>
  <c r="G164" i="118"/>
  <c r="P163" i="118"/>
  <c r="M163" i="118"/>
  <c r="J163" i="118"/>
  <c r="G163" i="118"/>
  <c r="P162" i="118"/>
  <c r="M162" i="118"/>
  <c r="J162" i="118"/>
  <c r="G162" i="118"/>
  <c r="P161" i="118"/>
  <c r="M161" i="118"/>
  <c r="J161" i="118"/>
  <c r="G161" i="118"/>
  <c r="P160" i="118"/>
  <c r="J160" i="118"/>
  <c r="G160" i="118"/>
  <c r="P159" i="118"/>
  <c r="M159" i="118"/>
  <c r="J159" i="118"/>
  <c r="G159" i="118"/>
  <c r="P158" i="118"/>
  <c r="M158" i="118"/>
  <c r="J158" i="118"/>
  <c r="G158" i="118"/>
  <c r="P157" i="118"/>
  <c r="M157" i="118"/>
  <c r="J157" i="118"/>
  <c r="G157" i="118"/>
  <c r="P156" i="118"/>
  <c r="M156" i="118"/>
  <c r="J156" i="118"/>
  <c r="G156" i="118"/>
  <c r="P155" i="118"/>
  <c r="M155" i="118"/>
  <c r="J155" i="118"/>
  <c r="G155" i="118"/>
  <c r="P154" i="118"/>
  <c r="M154" i="118"/>
  <c r="J154" i="118"/>
  <c r="G154" i="118"/>
  <c r="P153" i="118"/>
  <c r="M153" i="118"/>
  <c r="J153" i="118"/>
  <c r="G153" i="118"/>
  <c r="P152" i="118"/>
  <c r="M152" i="118"/>
  <c r="J152" i="118"/>
  <c r="G152" i="118"/>
  <c r="P151" i="118"/>
  <c r="M151" i="118"/>
  <c r="J151" i="118"/>
  <c r="G151" i="118"/>
  <c r="P150" i="118"/>
  <c r="M150" i="118"/>
  <c r="J150" i="118"/>
  <c r="G150" i="118"/>
  <c r="P149" i="118"/>
  <c r="M149" i="118"/>
  <c r="J149" i="118"/>
  <c r="G149" i="118"/>
  <c r="P148" i="118"/>
  <c r="M148" i="118"/>
  <c r="J148" i="118"/>
  <c r="G148" i="118"/>
  <c r="P147" i="118"/>
  <c r="M147" i="118"/>
  <c r="J147" i="118"/>
  <c r="G147" i="118"/>
  <c r="P146" i="118"/>
  <c r="M146" i="118"/>
  <c r="J146" i="118"/>
  <c r="G146" i="118"/>
  <c r="P145" i="118"/>
  <c r="M145" i="118"/>
  <c r="J145" i="118"/>
  <c r="G145" i="118"/>
  <c r="P144" i="118"/>
  <c r="M144" i="118"/>
  <c r="J144" i="118"/>
  <c r="G144" i="118"/>
  <c r="P143" i="118"/>
  <c r="M143" i="118"/>
  <c r="J143" i="118"/>
  <c r="G143" i="118"/>
  <c r="P142" i="118"/>
  <c r="M142" i="118"/>
  <c r="J142" i="118"/>
  <c r="G142" i="118"/>
  <c r="P141" i="118"/>
  <c r="M141" i="118"/>
  <c r="J141" i="118"/>
  <c r="G141" i="118"/>
  <c r="P140" i="118"/>
  <c r="M140" i="118"/>
  <c r="J140" i="118"/>
  <c r="G140" i="118"/>
  <c r="P139" i="118"/>
  <c r="M139" i="118"/>
  <c r="J139" i="118"/>
  <c r="G139" i="118"/>
  <c r="P138" i="118"/>
  <c r="M138" i="118"/>
  <c r="J138" i="118"/>
  <c r="G138" i="118"/>
  <c r="P137" i="118"/>
  <c r="M137" i="118"/>
  <c r="J137" i="118"/>
  <c r="G137" i="118"/>
  <c r="P136" i="118"/>
  <c r="M136" i="118"/>
  <c r="J136" i="118"/>
  <c r="G136" i="118"/>
  <c r="P135" i="118"/>
  <c r="M135" i="118"/>
  <c r="J135" i="118"/>
  <c r="G135" i="118"/>
  <c r="P134" i="118"/>
  <c r="M134" i="118"/>
  <c r="J134" i="118"/>
  <c r="G134" i="118"/>
  <c r="P133" i="118"/>
  <c r="M133" i="118"/>
  <c r="J133" i="118"/>
  <c r="G133" i="118"/>
  <c r="P132" i="118"/>
  <c r="M132" i="118"/>
  <c r="J132" i="118"/>
  <c r="G132" i="118"/>
  <c r="P131" i="118"/>
  <c r="M131" i="118"/>
  <c r="J131" i="118"/>
  <c r="G131" i="118"/>
  <c r="P130" i="118"/>
  <c r="M130" i="118"/>
  <c r="J130" i="118"/>
  <c r="G130" i="118"/>
  <c r="P129" i="118"/>
  <c r="M129" i="118"/>
  <c r="J129" i="118"/>
  <c r="G129" i="118"/>
  <c r="P128" i="118"/>
  <c r="M128" i="118"/>
  <c r="J128" i="118"/>
  <c r="G128" i="118"/>
  <c r="P127" i="118"/>
  <c r="M127" i="118"/>
  <c r="J127" i="118"/>
  <c r="G127" i="118"/>
  <c r="P126" i="118"/>
  <c r="M126" i="118"/>
  <c r="J126" i="118"/>
  <c r="G126" i="118"/>
  <c r="P125" i="118"/>
  <c r="M125" i="118"/>
  <c r="J125" i="118"/>
  <c r="G125" i="118"/>
  <c r="P124" i="118"/>
  <c r="M124" i="118"/>
  <c r="J124" i="118"/>
  <c r="G124" i="118"/>
  <c r="P123" i="118"/>
  <c r="M123" i="118"/>
  <c r="J123" i="118"/>
  <c r="G123" i="118"/>
  <c r="P122" i="118"/>
  <c r="M122" i="118"/>
  <c r="J122" i="118"/>
  <c r="G122" i="118"/>
  <c r="P121" i="118"/>
  <c r="M121" i="118"/>
  <c r="J121" i="118"/>
  <c r="G121" i="118"/>
  <c r="P120" i="118"/>
  <c r="M120" i="118"/>
  <c r="J120" i="118"/>
  <c r="G120" i="118"/>
  <c r="P119" i="118"/>
  <c r="M119" i="118"/>
  <c r="J119" i="118"/>
  <c r="G119" i="118"/>
  <c r="P118" i="118"/>
  <c r="M118" i="118"/>
  <c r="J118" i="118"/>
  <c r="G118" i="118"/>
  <c r="P117" i="118"/>
  <c r="M117" i="118"/>
  <c r="J117" i="118"/>
  <c r="G117" i="118"/>
  <c r="P116" i="118"/>
  <c r="M116" i="118"/>
  <c r="J116" i="118"/>
  <c r="G116" i="118"/>
  <c r="P115" i="118"/>
  <c r="M115" i="118"/>
  <c r="J115" i="118"/>
  <c r="G115" i="118"/>
  <c r="P114" i="118"/>
  <c r="M114" i="118"/>
  <c r="J114" i="118"/>
  <c r="G114" i="118"/>
  <c r="P113" i="118"/>
  <c r="M113" i="118"/>
  <c r="J113" i="118"/>
  <c r="G113" i="118"/>
  <c r="P112" i="118"/>
  <c r="M112" i="118"/>
  <c r="J112" i="118"/>
  <c r="G112" i="118"/>
  <c r="P111" i="118"/>
  <c r="M111" i="118"/>
  <c r="J111" i="118"/>
  <c r="G111" i="118"/>
  <c r="P110" i="118"/>
  <c r="M110" i="118"/>
  <c r="J110" i="118"/>
  <c r="G110" i="118"/>
  <c r="P109" i="118"/>
  <c r="M109" i="118"/>
  <c r="J109" i="118"/>
  <c r="G109" i="118"/>
  <c r="P108" i="118"/>
  <c r="M108" i="118"/>
  <c r="J108" i="118"/>
  <c r="G108" i="118"/>
  <c r="P107" i="118"/>
  <c r="M107" i="118"/>
  <c r="G107" i="118"/>
  <c r="P106" i="118"/>
  <c r="M106" i="118"/>
  <c r="G106" i="118"/>
  <c r="P105" i="118"/>
  <c r="M105" i="118"/>
  <c r="G105" i="118"/>
  <c r="P104" i="118"/>
  <c r="M104" i="118"/>
  <c r="J104" i="118"/>
  <c r="G104" i="118"/>
  <c r="P103" i="118"/>
  <c r="M103" i="118"/>
  <c r="J103" i="118"/>
  <c r="G103" i="118"/>
  <c r="P102" i="118"/>
  <c r="M102" i="118"/>
  <c r="J102" i="118"/>
  <c r="G102" i="118"/>
  <c r="P101" i="118"/>
  <c r="M101" i="118"/>
  <c r="J101" i="118"/>
  <c r="G101" i="118"/>
  <c r="P100" i="118"/>
  <c r="M100" i="118"/>
  <c r="J100" i="118"/>
  <c r="G100" i="118"/>
  <c r="P99" i="118"/>
  <c r="M99" i="118"/>
  <c r="J99" i="118"/>
  <c r="G99" i="118"/>
  <c r="P98" i="118"/>
  <c r="M98" i="118"/>
  <c r="J98" i="118"/>
  <c r="G98" i="118"/>
  <c r="P97" i="118"/>
  <c r="M97" i="118"/>
  <c r="J97" i="118"/>
  <c r="G97" i="118"/>
  <c r="P96" i="118"/>
  <c r="M96" i="118"/>
  <c r="J96" i="118"/>
  <c r="G96" i="118"/>
  <c r="P95" i="118"/>
  <c r="M95" i="118"/>
  <c r="J95" i="118"/>
  <c r="G95" i="118"/>
  <c r="P94" i="118"/>
  <c r="M94" i="118"/>
  <c r="J94" i="118"/>
  <c r="G94" i="118"/>
  <c r="P93" i="118"/>
  <c r="M93" i="118"/>
  <c r="J93" i="118"/>
  <c r="G93" i="118"/>
  <c r="P92" i="118"/>
  <c r="M92" i="118"/>
  <c r="J92" i="118"/>
  <c r="G92" i="118"/>
  <c r="P91" i="118"/>
  <c r="M91" i="118"/>
  <c r="J91" i="118"/>
  <c r="G91" i="118"/>
  <c r="P90" i="118"/>
  <c r="M90" i="118"/>
  <c r="J90" i="118"/>
  <c r="G90" i="118"/>
  <c r="P89" i="118"/>
  <c r="M89" i="118"/>
  <c r="J89" i="118"/>
  <c r="G89" i="118"/>
  <c r="P88" i="118"/>
  <c r="M88" i="118"/>
  <c r="J88" i="118"/>
  <c r="G88" i="118"/>
  <c r="P87" i="118"/>
  <c r="M87" i="118"/>
  <c r="J87" i="118"/>
  <c r="G87" i="118"/>
  <c r="P86" i="118"/>
  <c r="M86" i="118"/>
  <c r="J86" i="118"/>
  <c r="G86" i="118"/>
  <c r="P85" i="118"/>
  <c r="M85" i="118"/>
  <c r="J85" i="118"/>
  <c r="G85" i="118"/>
  <c r="P84" i="118"/>
  <c r="M84" i="118"/>
  <c r="J84" i="118"/>
  <c r="G84" i="118"/>
  <c r="P83" i="118"/>
  <c r="M83" i="118"/>
  <c r="J83" i="118"/>
  <c r="G83" i="118"/>
  <c r="P82" i="118"/>
  <c r="M82" i="118"/>
  <c r="J82" i="118"/>
  <c r="G82" i="118"/>
  <c r="P81" i="118"/>
  <c r="M81" i="118"/>
  <c r="J81" i="118"/>
  <c r="G81" i="118"/>
  <c r="P80" i="118"/>
  <c r="M80" i="118"/>
  <c r="J80" i="118"/>
  <c r="G80" i="118"/>
  <c r="P79" i="118"/>
  <c r="M79" i="118"/>
  <c r="J79" i="118"/>
  <c r="G79" i="118"/>
  <c r="P78" i="118"/>
  <c r="M78" i="118"/>
  <c r="J78" i="118"/>
  <c r="G78" i="118"/>
  <c r="P77" i="118"/>
  <c r="M77" i="118"/>
  <c r="J77" i="118"/>
  <c r="G77" i="118"/>
  <c r="P76" i="118"/>
  <c r="M76" i="118"/>
  <c r="J76" i="118"/>
  <c r="G76" i="118"/>
  <c r="P75" i="118"/>
  <c r="M75" i="118"/>
  <c r="J75" i="118"/>
  <c r="G75" i="118"/>
  <c r="P74" i="118"/>
  <c r="M74" i="118"/>
  <c r="J74" i="118"/>
  <c r="G74" i="118"/>
  <c r="P73" i="118"/>
  <c r="M73" i="118"/>
  <c r="J73" i="118"/>
  <c r="G73" i="118"/>
  <c r="P72" i="118"/>
  <c r="M72" i="118"/>
  <c r="J72" i="118"/>
  <c r="G72" i="118"/>
  <c r="P71" i="118"/>
  <c r="M71" i="118"/>
  <c r="J71" i="118"/>
  <c r="G71" i="118"/>
  <c r="P70" i="118"/>
  <c r="M70" i="118"/>
  <c r="J70" i="118"/>
  <c r="G70" i="118"/>
  <c r="P69" i="118"/>
  <c r="M69" i="118"/>
  <c r="J69" i="118"/>
  <c r="G69" i="118"/>
  <c r="P68" i="118"/>
  <c r="M68" i="118"/>
  <c r="J68" i="118"/>
  <c r="G68" i="118"/>
  <c r="P67" i="118"/>
  <c r="M67" i="118"/>
  <c r="J67" i="118"/>
  <c r="G67" i="118"/>
  <c r="P66" i="118"/>
  <c r="M66" i="118"/>
  <c r="J66" i="118"/>
  <c r="G66" i="118"/>
  <c r="P65" i="118"/>
  <c r="M65" i="118"/>
  <c r="J65" i="118"/>
  <c r="G65" i="118"/>
  <c r="P64" i="118"/>
  <c r="M64" i="118"/>
  <c r="J64" i="118"/>
  <c r="G64" i="118"/>
  <c r="P63" i="118"/>
  <c r="M63" i="118"/>
  <c r="J63" i="118"/>
  <c r="G63" i="118"/>
  <c r="P62" i="118"/>
  <c r="M62" i="118"/>
  <c r="J62" i="118"/>
  <c r="G62" i="118"/>
  <c r="P61" i="118"/>
  <c r="M61" i="118"/>
  <c r="J61" i="118"/>
  <c r="G61" i="118"/>
  <c r="P60" i="118"/>
  <c r="M60" i="118"/>
  <c r="J60" i="118"/>
  <c r="G60" i="118"/>
  <c r="P59" i="118"/>
  <c r="M59" i="118"/>
  <c r="J59" i="118"/>
  <c r="G59" i="118"/>
  <c r="P58" i="118"/>
  <c r="M58" i="118"/>
  <c r="J58" i="118"/>
  <c r="G58" i="118"/>
  <c r="P57" i="118"/>
  <c r="M57" i="118"/>
  <c r="J57" i="118"/>
  <c r="G57" i="118"/>
  <c r="P56" i="118"/>
  <c r="M56" i="118"/>
  <c r="J56" i="118"/>
  <c r="G56" i="118"/>
  <c r="P55" i="118"/>
  <c r="M55" i="118"/>
  <c r="J55" i="118"/>
  <c r="G55" i="118"/>
  <c r="P54" i="118"/>
  <c r="M54" i="118"/>
  <c r="J54" i="118"/>
  <c r="G54" i="118"/>
  <c r="P53" i="118"/>
  <c r="M53" i="118"/>
  <c r="J53" i="118"/>
  <c r="G53" i="118"/>
  <c r="P52" i="118"/>
  <c r="M52" i="118"/>
  <c r="J52" i="118"/>
  <c r="G52" i="118"/>
  <c r="P51" i="118"/>
  <c r="M51" i="118"/>
  <c r="J51" i="118"/>
  <c r="G51" i="118"/>
  <c r="P50" i="118"/>
  <c r="M50" i="118"/>
  <c r="J50" i="118"/>
  <c r="G50" i="118"/>
  <c r="P49" i="118"/>
  <c r="M49" i="118"/>
  <c r="J49" i="118"/>
  <c r="G49" i="118"/>
  <c r="P48" i="118"/>
  <c r="M48" i="118"/>
  <c r="J48" i="118"/>
  <c r="G48" i="118"/>
  <c r="P47" i="118"/>
  <c r="M47" i="118"/>
  <c r="J47" i="118"/>
  <c r="G47" i="118"/>
  <c r="P46" i="118"/>
  <c r="M46" i="118"/>
  <c r="J46" i="118"/>
  <c r="G46" i="118"/>
  <c r="P45" i="118"/>
  <c r="M45" i="118"/>
  <c r="J45" i="118"/>
  <c r="G45" i="118"/>
  <c r="P44" i="118"/>
  <c r="M44" i="118"/>
  <c r="J44" i="118"/>
  <c r="G44" i="118"/>
  <c r="P43" i="118"/>
  <c r="M43" i="118"/>
  <c r="J43" i="118"/>
  <c r="G43" i="118"/>
  <c r="P42" i="118"/>
  <c r="M42" i="118"/>
  <c r="J42" i="118"/>
  <c r="G42" i="118"/>
  <c r="P41" i="118"/>
  <c r="M41" i="118"/>
  <c r="J41" i="118"/>
  <c r="G41" i="118"/>
  <c r="P40" i="118"/>
  <c r="M40" i="118"/>
  <c r="J40" i="118"/>
  <c r="G40" i="118"/>
  <c r="P39" i="118"/>
  <c r="M39" i="118"/>
  <c r="J39" i="118"/>
  <c r="G39" i="118"/>
  <c r="P38" i="118"/>
  <c r="M38" i="118"/>
  <c r="J38" i="118"/>
  <c r="G38" i="118"/>
  <c r="P37" i="118"/>
  <c r="M37" i="118"/>
  <c r="J37" i="118"/>
  <c r="G37" i="118"/>
  <c r="P36" i="118"/>
  <c r="M36" i="118"/>
  <c r="J36" i="118"/>
  <c r="G36" i="118"/>
  <c r="P35" i="118"/>
  <c r="M35" i="118"/>
  <c r="J35" i="118"/>
  <c r="G35" i="118"/>
  <c r="P34" i="118"/>
  <c r="M34" i="118"/>
  <c r="J34" i="118"/>
  <c r="G34" i="118"/>
  <c r="P33" i="118"/>
  <c r="M33" i="118"/>
  <c r="J33" i="118"/>
  <c r="G33" i="118"/>
  <c r="P32" i="118"/>
  <c r="M32" i="118"/>
  <c r="J32" i="118"/>
  <c r="G32" i="118"/>
  <c r="P31" i="118"/>
  <c r="M31" i="118"/>
  <c r="J31" i="118"/>
  <c r="G31" i="118"/>
  <c r="P30" i="118"/>
  <c r="M30" i="118"/>
  <c r="J30" i="118"/>
  <c r="G30" i="118"/>
  <c r="P29" i="118"/>
  <c r="M29" i="118"/>
  <c r="J29" i="118"/>
  <c r="G29" i="118"/>
  <c r="P28" i="118"/>
  <c r="M28" i="118"/>
  <c r="J28" i="118"/>
  <c r="G28" i="118"/>
  <c r="P27" i="118"/>
  <c r="M27" i="118"/>
  <c r="J27" i="118"/>
  <c r="G27" i="118"/>
  <c r="P26" i="118"/>
  <c r="M26" i="118"/>
  <c r="J26" i="118"/>
  <c r="G26" i="118"/>
  <c r="P25" i="118"/>
  <c r="M25" i="118"/>
  <c r="J25" i="118"/>
  <c r="G25" i="118"/>
  <c r="P24" i="118"/>
  <c r="M24" i="118"/>
  <c r="J24" i="118"/>
  <c r="G24" i="118"/>
  <c r="P23" i="118"/>
  <c r="M23" i="118"/>
  <c r="J23" i="118"/>
  <c r="G23" i="118"/>
  <c r="P22" i="118"/>
  <c r="M22" i="118"/>
  <c r="J22" i="118"/>
  <c r="G22" i="118"/>
  <c r="P21" i="118"/>
  <c r="M21" i="118"/>
  <c r="J21" i="118"/>
  <c r="G21" i="118"/>
  <c r="P20" i="118"/>
  <c r="M20" i="118"/>
  <c r="J20" i="118"/>
  <c r="G20" i="118"/>
  <c r="P171" i="132" l="1"/>
  <c r="M219" i="132"/>
  <c r="M218" i="132"/>
  <c r="M217" i="132"/>
  <c r="M216" i="132"/>
  <c r="M215" i="132"/>
  <c r="M214" i="132"/>
  <c r="M213" i="132"/>
  <c r="M212" i="132"/>
  <c r="M211" i="132"/>
  <c r="M169" i="132"/>
  <c r="M168" i="132"/>
  <c r="M167" i="132"/>
  <c r="M166" i="132"/>
  <c r="M165" i="132"/>
  <c r="M164" i="132"/>
  <c r="M163" i="132"/>
  <c r="M162" i="132"/>
  <c r="M161" i="132"/>
  <c r="J197" i="132"/>
  <c r="J196" i="132"/>
  <c r="J195" i="132"/>
  <c r="J194" i="132"/>
  <c r="J193" i="132"/>
  <c r="J192" i="132"/>
  <c r="J191" i="132"/>
  <c r="J122" i="132"/>
  <c r="J121" i="132"/>
  <c r="J120" i="132"/>
  <c r="J119" i="132"/>
  <c r="J118" i="132"/>
  <c r="J117" i="132"/>
  <c r="J116" i="132"/>
  <c r="J115" i="132"/>
  <c r="J114" i="132"/>
  <c r="J113" i="132"/>
  <c r="J112" i="132"/>
  <c r="J111" i="132"/>
  <c r="J110" i="132"/>
  <c r="J109" i="132"/>
  <c r="J108" i="132"/>
  <c r="D13" i="106" l="1"/>
  <c r="D12" i="106"/>
  <c r="M228" i="132"/>
  <c r="J228" i="132"/>
  <c r="G228" i="132"/>
  <c r="P227" i="132"/>
  <c r="M227" i="132"/>
  <c r="J227" i="132"/>
  <c r="G227" i="132"/>
  <c r="P226" i="132"/>
  <c r="M226" i="132"/>
  <c r="J226" i="132"/>
  <c r="G226" i="132"/>
  <c r="P225" i="132"/>
  <c r="M225" i="132"/>
  <c r="J225" i="132"/>
  <c r="G225" i="132"/>
  <c r="P224" i="132"/>
  <c r="J224" i="132"/>
  <c r="G224" i="132"/>
  <c r="P223" i="132"/>
  <c r="J223" i="132"/>
  <c r="G223" i="132"/>
  <c r="P222" i="132"/>
  <c r="J222" i="132"/>
  <c r="G222" i="132"/>
  <c r="P221" i="132"/>
  <c r="J221" i="132"/>
  <c r="G221" i="132"/>
  <c r="P220" i="132"/>
  <c r="J220" i="132"/>
  <c r="G220" i="132"/>
  <c r="P219" i="132"/>
  <c r="J219" i="132"/>
  <c r="G219" i="132"/>
  <c r="P218" i="132"/>
  <c r="J218" i="132"/>
  <c r="G218" i="132"/>
  <c r="P217" i="132"/>
  <c r="J217" i="132"/>
  <c r="G217" i="132"/>
  <c r="P216" i="132"/>
  <c r="J216" i="132"/>
  <c r="G216" i="132"/>
  <c r="P215" i="132"/>
  <c r="J215" i="132"/>
  <c r="G215" i="132"/>
  <c r="P214" i="132"/>
  <c r="J214" i="132"/>
  <c r="G214" i="132"/>
  <c r="P213" i="132"/>
  <c r="J213" i="132"/>
  <c r="G213" i="132"/>
  <c r="P212" i="132"/>
  <c r="J212" i="132"/>
  <c r="G212" i="132"/>
  <c r="P211" i="132"/>
  <c r="J211" i="132"/>
  <c r="G211" i="132"/>
  <c r="P210" i="132"/>
  <c r="M210" i="132"/>
  <c r="J210" i="132"/>
  <c r="G210" i="132"/>
  <c r="P209" i="132"/>
  <c r="M209" i="132"/>
  <c r="J209" i="132"/>
  <c r="G209" i="132"/>
  <c r="P208" i="132"/>
  <c r="M208" i="132"/>
  <c r="J208" i="132"/>
  <c r="G208" i="132"/>
  <c r="P207" i="132"/>
  <c r="M207" i="132"/>
  <c r="J207" i="132"/>
  <c r="G207" i="132"/>
  <c r="P206" i="132"/>
  <c r="M206" i="132"/>
  <c r="J206" i="132"/>
  <c r="G206" i="132"/>
  <c r="P205" i="132"/>
  <c r="M205" i="132"/>
  <c r="J205" i="132"/>
  <c r="G205" i="132"/>
  <c r="P204" i="132"/>
  <c r="M204" i="132"/>
  <c r="J204" i="132"/>
  <c r="G204" i="132"/>
  <c r="P203" i="132"/>
  <c r="M203" i="132"/>
  <c r="J203" i="132"/>
  <c r="G203" i="132"/>
  <c r="P202" i="132"/>
  <c r="M202" i="132"/>
  <c r="J202" i="132"/>
  <c r="G202" i="132"/>
  <c r="P201" i="132"/>
  <c r="M201" i="132"/>
  <c r="G201" i="132"/>
  <c r="P200" i="132"/>
  <c r="M200" i="132"/>
  <c r="G200" i="132"/>
  <c r="P199" i="132"/>
  <c r="M199" i="132"/>
  <c r="G199" i="132"/>
  <c r="P198" i="132"/>
  <c r="M198" i="132"/>
  <c r="G198" i="132"/>
  <c r="P197" i="132"/>
  <c r="M197" i="132"/>
  <c r="G197" i="132"/>
  <c r="P196" i="132"/>
  <c r="M196" i="132"/>
  <c r="G196" i="132"/>
  <c r="P195" i="132"/>
  <c r="M195" i="132"/>
  <c r="G195" i="132"/>
  <c r="P194" i="132"/>
  <c r="M194" i="132"/>
  <c r="G194" i="132"/>
  <c r="P193" i="132"/>
  <c r="M193" i="132"/>
  <c r="G193" i="132"/>
  <c r="P192" i="132"/>
  <c r="M192" i="132"/>
  <c r="G192" i="132"/>
  <c r="P191" i="132"/>
  <c r="M191" i="132"/>
  <c r="G191" i="132"/>
  <c r="P190" i="132"/>
  <c r="M190" i="132"/>
  <c r="J190" i="132"/>
  <c r="G190" i="132"/>
  <c r="P189" i="132"/>
  <c r="M189" i="132"/>
  <c r="J189" i="132"/>
  <c r="G189" i="132"/>
  <c r="P188" i="132"/>
  <c r="M188" i="132"/>
  <c r="J188" i="132"/>
  <c r="G188" i="132"/>
  <c r="P187" i="132"/>
  <c r="M187" i="132"/>
  <c r="J187" i="132"/>
  <c r="G187" i="132"/>
  <c r="P186" i="132"/>
  <c r="M186" i="132"/>
  <c r="J186" i="132"/>
  <c r="G186" i="132"/>
  <c r="P185" i="132"/>
  <c r="M185" i="132"/>
  <c r="J185" i="132"/>
  <c r="G185" i="132"/>
  <c r="P184" i="132"/>
  <c r="M184" i="132"/>
  <c r="J184" i="132"/>
  <c r="G184" i="132"/>
  <c r="P183" i="132"/>
  <c r="M183" i="132"/>
  <c r="J183" i="132"/>
  <c r="G183" i="132"/>
  <c r="P182" i="132"/>
  <c r="M182" i="132"/>
  <c r="J182" i="132"/>
  <c r="G182" i="132"/>
  <c r="P181" i="132"/>
  <c r="M181" i="132"/>
  <c r="J181" i="132"/>
  <c r="G181" i="132"/>
  <c r="P180" i="132"/>
  <c r="M180" i="132"/>
  <c r="J180" i="132"/>
  <c r="G180" i="132"/>
  <c r="P179" i="132"/>
  <c r="M179" i="132"/>
  <c r="J179" i="132"/>
  <c r="G179" i="132"/>
  <c r="P178" i="132"/>
  <c r="M178" i="132"/>
  <c r="J178" i="132"/>
  <c r="G178" i="132"/>
  <c r="P177" i="132"/>
  <c r="M177" i="132"/>
  <c r="J177" i="132"/>
  <c r="G177" i="132"/>
  <c r="P176" i="132"/>
  <c r="M176" i="132"/>
  <c r="J176" i="132"/>
  <c r="G176" i="132"/>
  <c r="P175" i="132"/>
  <c r="M175" i="132"/>
  <c r="J175" i="132"/>
  <c r="G175" i="132"/>
  <c r="P174" i="132"/>
  <c r="M174" i="132"/>
  <c r="J174" i="132"/>
  <c r="G174" i="132"/>
  <c r="P173" i="132"/>
  <c r="M173" i="132"/>
  <c r="J173" i="132"/>
  <c r="G173" i="132"/>
  <c r="P172" i="132"/>
  <c r="M172" i="132"/>
  <c r="J172" i="132"/>
  <c r="G172" i="132"/>
  <c r="J171" i="132"/>
  <c r="G171" i="132"/>
  <c r="J170" i="132"/>
  <c r="G170" i="132"/>
  <c r="J169" i="132"/>
  <c r="G169" i="132"/>
  <c r="P168" i="132"/>
  <c r="J168" i="132"/>
  <c r="G168" i="132"/>
  <c r="P167" i="132"/>
  <c r="J167" i="132"/>
  <c r="G167" i="132"/>
  <c r="P166" i="132"/>
  <c r="J166" i="132"/>
  <c r="G166" i="132"/>
  <c r="P165" i="132"/>
  <c r="J165" i="132"/>
  <c r="G165" i="132"/>
  <c r="P164" i="132"/>
  <c r="J164" i="132"/>
  <c r="G164" i="132"/>
  <c r="P163" i="132"/>
  <c r="J163" i="132"/>
  <c r="G163" i="132"/>
  <c r="P162" i="132"/>
  <c r="J162" i="132"/>
  <c r="G162" i="132"/>
  <c r="P161" i="132"/>
  <c r="J161" i="132"/>
  <c r="G161" i="132"/>
  <c r="P160" i="132"/>
  <c r="M160" i="132"/>
  <c r="J160" i="132"/>
  <c r="G160" i="132"/>
  <c r="P159" i="132"/>
  <c r="M159" i="132"/>
  <c r="J159" i="132"/>
  <c r="G159" i="132"/>
  <c r="P158" i="132"/>
  <c r="M158" i="132"/>
  <c r="J158" i="132"/>
  <c r="G158" i="132"/>
  <c r="P157" i="132"/>
  <c r="M157" i="132"/>
  <c r="J157" i="132"/>
  <c r="G157" i="132"/>
  <c r="P156" i="132"/>
  <c r="M156" i="132"/>
  <c r="J156" i="132"/>
  <c r="G156" i="132"/>
  <c r="P155" i="132"/>
  <c r="M155" i="132"/>
  <c r="J155" i="132"/>
  <c r="G155" i="132"/>
  <c r="P154" i="132"/>
  <c r="M154" i="132"/>
  <c r="J154" i="132"/>
  <c r="G154" i="132"/>
  <c r="P153" i="132"/>
  <c r="M153" i="132"/>
  <c r="J153" i="132"/>
  <c r="G153" i="132"/>
  <c r="P152" i="132"/>
  <c r="M152" i="132"/>
  <c r="J152" i="132"/>
  <c r="G152" i="132"/>
  <c r="P151" i="132"/>
  <c r="M151" i="132"/>
  <c r="J151" i="132"/>
  <c r="G151" i="132"/>
  <c r="P150" i="132"/>
  <c r="M150" i="132"/>
  <c r="J150" i="132"/>
  <c r="G150" i="132"/>
  <c r="P149" i="132"/>
  <c r="M149" i="132"/>
  <c r="J149" i="132"/>
  <c r="G149" i="132"/>
  <c r="P148" i="132"/>
  <c r="M148" i="132"/>
  <c r="J148" i="132"/>
  <c r="G148" i="132"/>
  <c r="P147" i="132"/>
  <c r="M147" i="132"/>
  <c r="J147" i="132"/>
  <c r="G147" i="132"/>
  <c r="P146" i="132"/>
  <c r="M146" i="132"/>
  <c r="J146" i="132"/>
  <c r="G146" i="132"/>
  <c r="P145" i="132"/>
  <c r="M145" i="132"/>
  <c r="J145" i="132"/>
  <c r="G145" i="132"/>
  <c r="P144" i="132"/>
  <c r="M144" i="132"/>
  <c r="J144" i="132"/>
  <c r="G144" i="132"/>
  <c r="P143" i="132"/>
  <c r="M143" i="132"/>
  <c r="J143" i="132"/>
  <c r="G143" i="132"/>
  <c r="P142" i="132"/>
  <c r="M142" i="132"/>
  <c r="J142" i="132"/>
  <c r="G142" i="132"/>
  <c r="P141" i="132"/>
  <c r="M141" i="132"/>
  <c r="J141" i="132"/>
  <c r="G141" i="132"/>
  <c r="P140" i="132"/>
  <c r="M140" i="132"/>
  <c r="J140" i="132"/>
  <c r="G140" i="132"/>
  <c r="P139" i="132"/>
  <c r="M139" i="132"/>
  <c r="J139" i="132"/>
  <c r="G139" i="132"/>
  <c r="P138" i="132"/>
  <c r="M138" i="132"/>
  <c r="J138" i="132"/>
  <c r="G138" i="132"/>
  <c r="P137" i="132"/>
  <c r="M137" i="132"/>
  <c r="J137" i="132"/>
  <c r="G137" i="132"/>
  <c r="P136" i="132"/>
  <c r="M136" i="132"/>
  <c r="J136" i="132"/>
  <c r="G136" i="132"/>
  <c r="P135" i="132"/>
  <c r="M135" i="132"/>
  <c r="J135" i="132"/>
  <c r="G135" i="132"/>
  <c r="P134" i="132"/>
  <c r="M134" i="132"/>
  <c r="J134" i="132"/>
  <c r="G134" i="132"/>
  <c r="P133" i="132"/>
  <c r="M133" i="132"/>
  <c r="J133" i="132"/>
  <c r="G133" i="132"/>
  <c r="P132" i="132"/>
  <c r="M132" i="132"/>
  <c r="J132" i="132"/>
  <c r="G132" i="132"/>
  <c r="P131" i="132"/>
  <c r="M131" i="132"/>
  <c r="J131" i="132"/>
  <c r="G131" i="132"/>
  <c r="P130" i="132"/>
  <c r="M130" i="132"/>
  <c r="J130" i="132"/>
  <c r="G130" i="132"/>
  <c r="P129" i="132"/>
  <c r="M129" i="132"/>
  <c r="J129" i="132"/>
  <c r="G129" i="132"/>
  <c r="P128" i="132"/>
  <c r="M128" i="132"/>
  <c r="J128" i="132"/>
  <c r="G128" i="132"/>
  <c r="P127" i="132"/>
  <c r="M127" i="132"/>
  <c r="G127" i="132"/>
  <c r="P126" i="132"/>
  <c r="M126" i="132"/>
  <c r="G126" i="132"/>
  <c r="P125" i="132"/>
  <c r="M125" i="132"/>
  <c r="G125" i="132"/>
  <c r="P124" i="132"/>
  <c r="M124" i="132"/>
  <c r="G124" i="132"/>
  <c r="P123" i="132"/>
  <c r="M123" i="132"/>
  <c r="G123" i="132"/>
  <c r="P122" i="132"/>
  <c r="M122" i="132"/>
  <c r="G122" i="132"/>
  <c r="P121" i="132"/>
  <c r="M121" i="132"/>
  <c r="G121" i="132"/>
  <c r="P120" i="132"/>
  <c r="M120" i="132"/>
  <c r="G120" i="132"/>
  <c r="P119" i="132"/>
  <c r="M119" i="132"/>
  <c r="G119" i="132"/>
  <c r="P118" i="132"/>
  <c r="M118" i="132"/>
  <c r="G118" i="132"/>
  <c r="P117" i="132"/>
  <c r="M117" i="132"/>
  <c r="G117" i="132"/>
  <c r="P116" i="132"/>
  <c r="M116" i="132"/>
  <c r="G116" i="132"/>
  <c r="P115" i="132"/>
  <c r="M115" i="132"/>
  <c r="G115" i="132"/>
  <c r="P114" i="132"/>
  <c r="M114" i="132"/>
  <c r="G114" i="132"/>
  <c r="P113" i="132"/>
  <c r="M113" i="132"/>
  <c r="G113" i="132"/>
  <c r="P112" i="132"/>
  <c r="M112" i="132"/>
  <c r="G112" i="132"/>
  <c r="P111" i="132"/>
  <c r="M111" i="132"/>
  <c r="G111" i="132"/>
  <c r="P110" i="132"/>
  <c r="M110" i="132"/>
  <c r="G110" i="132"/>
  <c r="P109" i="132"/>
  <c r="M109" i="132"/>
  <c r="G109" i="132"/>
  <c r="P108" i="132"/>
  <c r="M108" i="132"/>
  <c r="G108" i="132"/>
  <c r="P107" i="132"/>
  <c r="M107" i="132"/>
  <c r="J107" i="132"/>
  <c r="G107" i="132"/>
  <c r="P106" i="132"/>
  <c r="M106" i="132"/>
  <c r="J106" i="132"/>
  <c r="G106" i="132"/>
  <c r="P105" i="132"/>
  <c r="M105" i="132"/>
  <c r="J105" i="132"/>
  <c r="G105" i="132"/>
  <c r="P104" i="132"/>
  <c r="M104" i="132"/>
  <c r="J104" i="132"/>
  <c r="G104" i="132"/>
  <c r="P103" i="132"/>
  <c r="M103" i="132"/>
  <c r="J103" i="132"/>
  <c r="G103" i="132"/>
  <c r="P102" i="132"/>
  <c r="M102" i="132"/>
  <c r="J102" i="132"/>
  <c r="G102" i="132"/>
  <c r="P101" i="132"/>
  <c r="M101" i="132"/>
  <c r="J101" i="132"/>
  <c r="G101" i="132"/>
  <c r="P100" i="132"/>
  <c r="M100" i="132"/>
  <c r="J100" i="132"/>
  <c r="G100" i="132"/>
  <c r="P99" i="132"/>
  <c r="M99" i="132"/>
  <c r="J99" i="132"/>
  <c r="G99" i="132"/>
  <c r="P98" i="132"/>
  <c r="M98" i="132"/>
  <c r="J98" i="132"/>
  <c r="G98" i="132"/>
  <c r="P97" i="132"/>
  <c r="M97" i="132"/>
  <c r="J97" i="132"/>
  <c r="G97" i="132"/>
  <c r="P96" i="132"/>
  <c r="M96" i="132"/>
  <c r="J96" i="132"/>
  <c r="G96" i="132"/>
  <c r="P95" i="132"/>
  <c r="M95" i="132"/>
  <c r="J95" i="132"/>
  <c r="G95" i="132"/>
  <c r="P94" i="132"/>
  <c r="M94" i="132"/>
  <c r="J94" i="132"/>
  <c r="G94" i="132"/>
  <c r="P93" i="132"/>
  <c r="M93" i="132"/>
  <c r="J93" i="132"/>
  <c r="G93" i="132"/>
  <c r="P92" i="132"/>
  <c r="M92" i="132"/>
  <c r="J92" i="132"/>
  <c r="G92" i="132"/>
  <c r="P91" i="132"/>
  <c r="M91" i="132"/>
  <c r="J91" i="132"/>
  <c r="G91" i="132"/>
  <c r="P90" i="132"/>
  <c r="M90" i="132"/>
  <c r="J90" i="132"/>
  <c r="G90" i="132"/>
  <c r="P89" i="132"/>
  <c r="M89" i="132"/>
  <c r="J89" i="132"/>
  <c r="G89" i="132"/>
  <c r="P88" i="132"/>
  <c r="M88" i="132"/>
  <c r="J88" i="132"/>
  <c r="G88" i="132"/>
  <c r="P87" i="132"/>
  <c r="M87" i="132"/>
  <c r="J87" i="132"/>
  <c r="G87" i="132"/>
  <c r="P86" i="132"/>
  <c r="M86" i="132"/>
  <c r="J86" i="132"/>
  <c r="G86" i="132"/>
  <c r="P85" i="132"/>
  <c r="M85" i="132"/>
  <c r="J85" i="132"/>
  <c r="G85" i="132"/>
  <c r="P84" i="132"/>
  <c r="M84" i="132"/>
  <c r="J84" i="132"/>
  <c r="G84" i="132"/>
  <c r="P83" i="132"/>
  <c r="M83" i="132"/>
  <c r="J83" i="132"/>
  <c r="G83" i="132"/>
  <c r="P82" i="132"/>
  <c r="M82" i="132"/>
  <c r="J82" i="132"/>
  <c r="G82" i="132"/>
  <c r="P81" i="132"/>
  <c r="M81" i="132"/>
  <c r="J81" i="132"/>
  <c r="G81" i="132"/>
  <c r="P80" i="132"/>
  <c r="M80" i="132"/>
  <c r="J80" i="132"/>
  <c r="G80" i="132"/>
  <c r="P79" i="132"/>
  <c r="M79" i="132"/>
  <c r="J79" i="132"/>
  <c r="G79" i="132"/>
  <c r="P78" i="132"/>
  <c r="M78" i="132"/>
  <c r="J78" i="132"/>
  <c r="G78" i="132"/>
  <c r="P77" i="132"/>
  <c r="M77" i="132"/>
  <c r="J77" i="132"/>
  <c r="G77" i="132"/>
  <c r="P76" i="132"/>
  <c r="M76" i="132"/>
  <c r="J76" i="132"/>
  <c r="G76" i="132"/>
  <c r="P75" i="132"/>
  <c r="M75" i="132"/>
  <c r="J75" i="132"/>
  <c r="G75" i="132"/>
  <c r="P74" i="132"/>
  <c r="M74" i="132"/>
  <c r="J74" i="132"/>
  <c r="G74" i="132"/>
  <c r="P73" i="132"/>
  <c r="M73" i="132"/>
  <c r="J73" i="132"/>
  <c r="G73" i="132"/>
  <c r="P72" i="132"/>
  <c r="M72" i="132"/>
  <c r="J72" i="132"/>
  <c r="G72" i="132"/>
  <c r="P71" i="132"/>
  <c r="M71" i="132"/>
  <c r="J71" i="132"/>
  <c r="G71" i="132"/>
  <c r="P70" i="132"/>
  <c r="M70" i="132"/>
  <c r="J70" i="132"/>
  <c r="G70" i="132"/>
  <c r="P69" i="132"/>
  <c r="M69" i="132"/>
  <c r="J69" i="132"/>
  <c r="G69" i="132"/>
  <c r="P68" i="132"/>
  <c r="M68" i="132"/>
  <c r="J68" i="132"/>
  <c r="G68" i="132"/>
  <c r="P67" i="132"/>
  <c r="M67" i="132"/>
  <c r="J67" i="132"/>
  <c r="G67" i="132"/>
  <c r="P66" i="132"/>
  <c r="M66" i="132"/>
  <c r="J66" i="132"/>
  <c r="G66" i="132"/>
  <c r="P65" i="132"/>
  <c r="M65" i="132"/>
  <c r="J65" i="132"/>
  <c r="G65" i="132"/>
  <c r="P64" i="132"/>
  <c r="M64" i="132"/>
  <c r="J64" i="132"/>
  <c r="G64" i="132"/>
  <c r="P63" i="132"/>
  <c r="M63" i="132"/>
  <c r="J63" i="132"/>
  <c r="G63" i="132"/>
  <c r="P62" i="132"/>
  <c r="M62" i="132"/>
  <c r="J62" i="132"/>
  <c r="G62" i="132"/>
  <c r="P61" i="132"/>
  <c r="M61" i="132"/>
  <c r="J61" i="132"/>
  <c r="G61" i="132"/>
  <c r="P60" i="132"/>
  <c r="M60" i="132"/>
  <c r="J60" i="132"/>
  <c r="G60" i="132"/>
  <c r="P59" i="132"/>
  <c r="M59" i="132"/>
  <c r="J59" i="132"/>
  <c r="G59" i="132"/>
  <c r="P58" i="132"/>
  <c r="M58" i="132"/>
  <c r="J58" i="132"/>
  <c r="G58" i="132"/>
  <c r="P57" i="132"/>
  <c r="M57" i="132"/>
  <c r="J57" i="132"/>
  <c r="G57" i="132"/>
  <c r="P56" i="132"/>
  <c r="M56" i="132"/>
  <c r="J56" i="132"/>
  <c r="G56" i="132"/>
  <c r="P55" i="132"/>
  <c r="M55" i="132"/>
  <c r="J55" i="132"/>
  <c r="G55" i="132"/>
  <c r="P54" i="132"/>
  <c r="M54" i="132"/>
  <c r="J54" i="132"/>
  <c r="G54" i="132"/>
  <c r="P53" i="132"/>
  <c r="M53" i="132"/>
  <c r="J53" i="132"/>
  <c r="G53" i="132"/>
  <c r="P52" i="132"/>
  <c r="M52" i="132"/>
  <c r="J52" i="132"/>
  <c r="G52" i="132"/>
  <c r="P51" i="132"/>
  <c r="M51" i="132"/>
  <c r="J51" i="132"/>
  <c r="G51" i="132"/>
  <c r="P50" i="132"/>
  <c r="M50" i="132"/>
  <c r="J50" i="132"/>
  <c r="G50" i="132"/>
  <c r="P49" i="132"/>
  <c r="M49" i="132"/>
  <c r="J49" i="132"/>
  <c r="G49" i="132"/>
  <c r="P48" i="132"/>
  <c r="M48" i="132"/>
  <c r="J48" i="132"/>
  <c r="G48" i="132"/>
  <c r="P47" i="132"/>
  <c r="M47" i="132"/>
  <c r="J47" i="132"/>
  <c r="G47" i="132"/>
  <c r="P46" i="132"/>
  <c r="M46" i="132"/>
  <c r="J46" i="132"/>
  <c r="G46" i="132"/>
  <c r="P45" i="132"/>
  <c r="M45" i="132"/>
  <c r="J45" i="132"/>
  <c r="G45" i="132"/>
  <c r="P44" i="132"/>
  <c r="M44" i="132"/>
  <c r="J44" i="132"/>
  <c r="G44" i="132"/>
  <c r="P43" i="132"/>
  <c r="M43" i="132"/>
  <c r="J43" i="132"/>
  <c r="G43" i="132"/>
  <c r="P42" i="132"/>
  <c r="M42" i="132"/>
  <c r="J42" i="132"/>
  <c r="G42" i="132"/>
  <c r="P41" i="132"/>
  <c r="M41" i="132"/>
  <c r="J41" i="132"/>
  <c r="G41" i="132"/>
  <c r="P40" i="132"/>
  <c r="M40" i="132"/>
  <c r="J40" i="132"/>
  <c r="G40" i="132"/>
  <c r="P39" i="132"/>
  <c r="M39" i="132"/>
  <c r="J39" i="132"/>
  <c r="G39" i="132"/>
  <c r="P38" i="132"/>
  <c r="M38" i="132"/>
  <c r="J38" i="132"/>
  <c r="G38" i="132"/>
  <c r="P37" i="132"/>
  <c r="M37" i="132"/>
  <c r="J37" i="132"/>
  <c r="G37" i="132"/>
  <c r="P36" i="132"/>
  <c r="M36" i="132"/>
  <c r="J36" i="132"/>
  <c r="G36" i="132"/>
  <c r="P35" i="132"/>
  <c r="M35" i="132"/>
  <c r="J35" i="132"/>
  <c r="G35" i="132"/>
  <c r="P34" i="132"/>
  <c r="M34" i="132"/>
  <c r="J34" i="132"/>
  <c r="G34" i="132"/>
  <c r="P33" i="132"/>
  <c r="M33" i="132"/>
  <c r="J33" i="132"/>
  <c r="G33" i="132"/>
  <c r="P32" i="132"/>
  <c r="M32" i="132"/>
  <c r="J32" i="132"/>
  <c r="G32" i="132"/>
  <c r="P31" i="132"/>
  <c r="M31" i="132"/>
  <c r="J31" i="132"/>
  <c r="G31" i="132"/>
  <c r="P30" i="132"/>
  <c r="M30" i="132"/>
  <c r="J30" i="132"/>
  <c r="G30" i="132"/>
  <c r="P29" i="132"/>
  <c r="M29" i="132"/>
  <c r="J29" i="132"/>
  <c r="G29" i="132"/>
  <c r="P28" i="132"/>
  <c r="M28" i="132"/>
  <c r="J28" i="132"/>
  <c r="G28" i="132"/>
  <c r="P27" i="132"/>
  <c r="M27" i="132"/>
  <c r="J27" i="132"/>
  <c r="G27" i="132"/>
  <c r="P26" i="132"/>
  <c r="M26" i="132"/>
  <c r="J26" i="132"/>
  <c r="G26" i="132"/>
  <c r="P25" i="132"/>
  <c r="M25" i="132"/>
  <c r="J25" i="132"/>
  <c r="G25" i="132"/>
  <c r="P24" i="132"/>
  <c r="M24" i="132"/>
  <c r="J24" i="132"/>
  <c r="G24" i="132"/>
  <c r="P23" i="132"/>
  <c r="M23" i="132"/>
  <c r="J23" i="132"/>
  <c r="G23" i="132"/>
  <c r="P22" i="132"/>
  <c r="M22" i="132"/>
  <c r="J22" i="132"/>
  <c r="G22" i="132"/>
  <c r="P21" i="132"/>
  <c r="M21" i="132"/>
  <c r="J21" i="132"/>
  <c r="G21" i="132"/>
  <c r="P20" i="132"/>
  <c r="M20" i="132"/>
  <c r="J20" i="132"/>
  <c r="G20" i="132"/>
  <c r="M162" i="106" l="1"/>
  <c r="M161" i="106"/>
  <c r="J109" i="106"/>
  <c r="J108" i="106"/>
  <c r="M228" i="106"/>
  <c r="J228" i="106"/>
  <c r="G228" i="106"/>
  <c r="M227" i="106"/>
  <c r="J227" i="106"/>
  <c r="G227" i="106"/>
  <c r="M226" i="106"/>
  <c r="J226" i="106"/>
  <c r="G226" i="106"/>
  <c r="M225" i="106"/>
  <c r="J225" i="106"/>
  <c r="G225" i="106"/>
  <c r="M224" i="106"/>
  <c r="J224" i="106"/>
  <c r="G224" i="106"/>
  <c r="M223" i="106"/>
  <c r="J223" i="106"/>
  <c r="G223" i="106"/>
  <c r="M222" i="106"/>
  <c r="J222" i="106"/>
  <c r="G222" i="106"/>
  <c r="P221" i="106"/>
  <c r="M221" i="106"/>
  <c r="J221" i="106"/>
  <c r="G221" i="106"/>
  <c r="P220" i="106"/>
  <c r="M220" i="106"/>
  <c r="J220" i="106"/>
  <c r="G220" i="106"/>
  <c r="P219" i="106"/>
  <c r="M219" i="106"/>
  <c r="J219" i="106"/>
  <c r="G219" i="106"/>
  <c r="P218" i="106"/>
  <c r="M218" i="106"/>
  <c r="J218" i="106"/>
  <c r="G218" i="106"/>
  <c r="P217" i="106"/>
  <c r="M217" i="106"/>
  <c r="J217" i="106"/>
  <c r="G217" i="106"/>
  <c r="P216" i="106"/>
  <c r="M216" i="106"/>
  <c r="J216" i="106"/>
  <c r="G216" i="106"/>
  <c r="P215" i="106"/>
  <c r="M215" i="106"/>
  <c r="J215" i="106"/>
  <c r="G215" i="106"/>
  <c r="P214" i="106"/>
  <c r="M214" i="106"/>
  <c r="J214" i="106"/>
  <c r="G214" i="106"/>
  <c r="P213" i="106"/>
  <c r="M213" i="106"/>
  <c r="J213" i="106"/>
  <c r="G213" i="106"/>
  <c r="P212" i="106"/>
  <c r="M212" i="106"/>
  <c r="J212" i="106"/>
  <c r="G212" i="106"/>
  <c r="P211" i="106"/>
  <c r="J211" i="106"/>
  <c r="G211" i="106"/>
  <c r="P210" i="106"/>
  <c r="M210" i="106"/>
  <c r="J210" i="106"/>
  <c r="G210" i="106"/>
  <c r="P209" i="106"/>
  <c r="M209" i="106"/>
  <c r="J209" i="106"/>
  <c r="G209" i="106"/>
  <c r="P208" i="106"/>
  <c r="M208" i="106"/>
  <c r="J208" i="106"/>
  <c r="G208" i="106"/>
  <c r="P207" i="106"/>
  <c r="M207" i="106"/>
  <c r="J207" i="106"/>
  <c r="G207" i="106"/>
  <c r="P206" i="106"/>
  <c r="M206" i="106"/>
  <c r="J206" i="106"/>
  <c r="G206" i="106"/>
  <c r="P205" i="106"/>
  <c r="M205" i="106"/>
  <c r="J205" i="106"/>
  <c r="G205" i="106"/>
  <c r="P204" i="106"/>
  <c r="M204" i="106"/>
  <c r="J204" i="106"/>
  <c r="G204" i="106"/>
  <c r="P203" i="106"/>
  <c r="M203" i="106"/>
  <c r="J203" i="106"/>
  <c r="G203" i="106"/>
  <c r="P202" i="106"/>
  <c r="M202" i="106"/>
  <c r="J202" i="106"/>
  <c r="G202" i="106"/>
  <c r="P201" i="106"/>
  <c r="M201" i="106"/>
  <c r="J201" i="106"/>
  <c r="G201" i="106"/>
  <c r="P200" i="106"/>
  <c r="M200" i="106"/>
  <c r="J200" i="106"/>
  <c r="G200" i="106"/>
  <c r="P199" i="106"/>
  <c r="M199" i="106"/>
  <c r="J199" i="106"/>
  <c r="G199" i="106"/>
  <c r="P198" i="106"/>
  <c r="M198" i="106"/>
  <c r="J198" i="106"/>
  <c r="G198" i="106"/>
  <c r="P197" i="106"/>
  <c r="M197" i="106"/>
  <c r="J197" i="106"/>
  <c r="G197" i="106"/>
  <c r="P196" i="106"/>
  <c r="M196" i="106"/>
  <c r="J196" i="106"/>
  <c r="G196" i="106"/>
  <c r="P195" i="106"/>
  <c r="M195" i="106"/>
  <c r="J195" i="106"/>
  <c r="G195" i="106"/>
  <c r="P194" i="106"/>
  <c r="M194" i="106"/>
  <c r="J194" i="106"/>
  <c r="G194" i="106"/>
  <c r="P193" i="106"/>
  <c r="M193" i="106"/>
  <c r="J193" i="106"/>
  <c r="G193" i="106"/>
  <c r="P192" i="106"/>
  <c r="M192" i="106"/>
  <c r="J192" i="106"/>
  <c r="G192" i="106"/>
  <c r="P191" i="106"/>
  <c r="M191" i="106"/>
  <c r="G191" i="106"/>
  <c r="P190" i="106"/>
  <c r="M190" i="106"/>
  <c r="G190" i="106"/>
  <c r="P189" i="106"/>
  <c r="M189" i="106"/>
  <c r="G189" i="106"/>
  <c r="P188" i="106"/>
  <c r="M188" i="106"/>
  <c r="J188" i="106"/>
  <c r="G188" i="106"/>
  <c r="P187" i="106"/>
  <c r="M187" i="106"/>
  <c r="J187" i="106"/>
  <c r="G187" i="106"/>
  <c r="P186" i="106"/>
  <c r="M186" i="106"/>
  <c r="J186" i="106"/>
  <c r="G186" i="106"/>
  <c r="P185" i="106"/>
  <c r="M185" i="106"/>
  <c r="J185" i="106"/>
  <c r="G185" i="106"/>
  <c r="P184" i="106"/>
  <c r="M184" i="106"/>
  <c r="J184" i="106"/>
  <c r="G184" i="106"/>
  <c r="P183" i="106"/>
  <c r="M183" i="106"/>
  <c r="J183" i="106"/>
  <c r="G183" i="106"/>
  <c r="P182" i="106"/>
  <c r="M182" i="106"/>
  <c r="J182" i="106"/>
  <c r="G182" i="106"/>
  <c r="P181" i="106"/>
  <c r="M181" i="106"/>
  <c r="J181" i="106"/>
  <c r="G181" i="106"/>
  <c r="P180" i="106"/>
  <c r="M180" i="106"/>
  <c r="J180" i="106"/>
  <c r="G180" i="106"/>
  <c r="P179" i="106"/>
  <c r="M179" i="106"/>
  <c r="J179" i="106"/>
  <c r="G179" i="106"/>
  <c r="P178" i="106"/>
  <c r="M178" i="106"/>
  <c r="J178" i="106"/>
  <c r="G178" i="106"/>
  <c r="P177" i="106"/>
  <c r="M177" i="106"/>
  <c r="J177" i="106"/>
  <c r="G177" i="106"/>
  <c r="P176" i="106"/>
  <c r="M176" i="106"/>
  <c r="J176" i="106"/>
  <c r="G176" i="106"/>
  <c r="P175" i="106"/>
  <c r="M175" i="106"/>
  <c r="J175" i="106"/>
  <c r="G175" i="106"/>
  <c r="M174" i="106"/>
  <c r="J174" i="106"/>
  <c r="G174" i="106"/>
  <c r="M173" i="106"/>
  <c r="J173" i="106"/>
  <c r="G173" i="106"/>
  <c r="M172" i="106"/>
  <c r="J172" i="106"/>
  <c r="G172" i="106"/>
  <c r="M171" i="106"/>
  <c r="J171" i="106"/>
  <c r="G171" i="106"/>
  <c r="P170" i="106"/>
  <c r="M170" i="106"/>
  <c r="J170" i="106"/>
  <c r="G170" i="106"/>
  <c r="P169" i="106"/>
  <c r="M169" i="106"/>
  <c r="J169" i="106"/>
  <c r="G169" i="106"/>
  <c r="P168" i="106"/>
  <c r="M168" i="106"/>
  <c r="J168" i="106"/>
  <c r="G168" i="106"/>
  <c r="P167" i="106"/>
  <c r="M167" i="106"/>
  <c r="J167" i="106"/>
  <c r="G167" i="106"/>
  <c r="P166" i="106"/>
  <c r="M166" i="106"/>
  <c r="J166" i="106"/>
  <c r="G166" i="106"/>
  <c r="P165" i="106"/>
  <c r="M165" i="106"/>
  <c r="J165" i="106"/>
  <c r="G165" i="106"/>
  <c r="P164" i="106"/>
  <c r="M164" i="106"/>
  <c r="J164" i="106"/>
  <c r="G164" i="106"/>
  <c r="P163" i="106"/>
  <c r="J163" i="106"/>
  <c r="G163" i="106"/>
  <c r="P162" i="106"/>
  <c r="J162" i="106"/>
  <c r="G162" i="106"/>
  <c r="P161" i="106"/>
  <c r="J161" i="106"/>
  <c r="G161" i="106"/>
  <c r="P160" i="106"/>
  <c r="M160" i="106"/>
  <c r="J160" i="106"/>
  <c r="G160" i="106"/>
  <c r="P159" i="106"/>
  <c r="M159" i="106"/>
  <c r="J159" i="106"/>
  <c r="G159" i="106"/>
  <c r="P158" i="106"/>
  <c r="M158" i="106"/>
  <c r="J158" i="106"/>
  <c r="G158" i="106"/>
  <c r="P157" i="106"/>
  <c r="M157" i="106"/>
  <c r="J157" i="106"/>
  <c r="G157" i="106"/>
  <c r="P156" i="106"/>
  <c r="M156" i="106"/>
  <c r="J156" i="106"/>
  <c r="G156" i="106"/>
  <c r="P155" i="106"/>
  <c r="M155" i="106"/>
  <c r="J155" i="106"/>
  <c r="G155" i="106"/>
  <c r="P154" i="106"/>
  <c r="M154" i="106"/>
  <c r="J154" i="106"/>
  <c r="G154" i="106"/>
  <c r="P153" i="106"/>
  <c r="M153" i="106"/>
  <c r="J153" i="106"/>
  <c r="G153" i="106"/>
  <c r="P152" i="106"/>
  <c r="M152" i="106"/>
  <c r="J152" i="106"/>
  <c r="G152" i="106"/>
  <c r="P151" i="106"/>
  <c r="M151" i="106"/>
  <c r="J151" i="106"/>
  <c r="G151" i="106"/>
  <c r="P150" i="106"/>
  <c r="M150" i="106"/>
  <c r="J150" i="106"/>
  <c r="G150" i="106"/>
  <c r="P149" i="106"/>
  <c r="M149" i="106"/>
  <c r="J149" i="106"/>
  <c r="G149" i="106"/>
  <c r="P148" i="106"/>
  <c r="M148" i="106"/>
  <c r="J148" i="106"/>
  <c r="G148" i="106"/>
  <c r="P147" i="106"/>
  <c r="M147" i="106"/>
  <c r="J147" i="106"/>
  <c r="G147" i="106"/>
  <c r="P146" i="106"/>
  <c r="M146" i="106"/>
  <c r="J146" i="106"/>
  <c r="G146" i="106"/>
  <c r="P145" i="106"/>
  <c r="M145" i="106"/>
  <c r="J145" i="106"/>
  <c r="G145" i="106"/>
  <c r="P144" i="106"/>
  <c r="M144" i="106"/>
  <c r="J144" i="106"/>
  <c r="G144" i="106"/>
  <c r="P143" i="106"/>
  <c r="M143" i="106"/>
  <c r="J143" i="106"/>
  <c r="G143" i="106"/>
  <c r="P142" i="106"/>
  <c r="M142" i="106"/>
  <c r="J142" i="106"/>
  <c r="G142" i="106"/>
  <c r="P141" i="106"/>
  <c r="M141" i="106"/>
  <c r="J141" i="106"/>
  <c r="G141" i="106"/>
  <c r="P140" i="106"/>
  <c r="M140" i="106"/>
  <c r="J140" i="106"/>
  <c r="G140" i="106"/>
  <c r="P139" i="106"/>
  <c r="M139" i="106"/>
  <c r="J139" i="106"/>
  <c r="G139" i="106"/>
  <c r="P138" i="106"/>
  <c r="M138" i="106"/>
  <c r="J138" i="106"/>
  <c r="G138" i="106"/>
  <c r="P137" i="106"/>
  <c r="M137" i="106"/>
  <c r="J137" i="106"/>
  <c r="G137" i="106"/>
  <c r="P136" i="106"/>
  <c r="M136" i="106"/>
  <c r="J136" i="106"/>
  <c r="G136" i="106"/>
  <c r="P135" i="106"/>
  <c r="M135" i="106"/>
  <c r="J135" i="106"/>
  <c r="G135" i="106"/>
  <c r="P134" i="106"/>
  <c r="M134" i="106"/>
  <c r="J134" i="106"/>
  <c r="G134" i="106"/>
  <c r="P133" i="106"/>
  <c r="M133" i="106"/>
  <c r="J133" i="106"/>
  <c r="G133" i="106"/>
  <c r="P132" i="106"/>
  <c r="M132" i="106"/>
  <c r="J132" i="106"/>
  <c r="G132" i="106"/>
  <c r="P131" i="106"/>
  <c r="M131" i="106"/>
  <c r="J131" i="106"/>
  <c r="G131" i="106"/>
  <c r="P130" i="106"/>
  <c r="M130" i="106"/>
  <c r="J130" i="106"/>
  <c r="G130" i="106"/>
  <c r="P129" i="106"/>
  <c r="M129" i="106"/>
  <c r="J129" i="106"/>
  <c r="G129" i="106"/>
  <c r="P128" i="106"/>
  <c r="M128" i="106"/>
  <c r="J128" i="106"/>
  <c r="G128" i="106"/>
  <c r="P127" i="106"/>
  <c r="M127" i="106"/>
  <c r="J127" i="106"/>
  <c r="G127" i="106"/>
  <c r="P126" i="106"/>
  <c r="M126" i="106"/>
  <c r="J126" i="106"/>
  <c r="G126" i="106"/>
  <c r="P125" i="106"/>
  <c r="M125" i="106"/>
  <c r="J125" i="106"/>
  <c r="G125" i="106"/>
  <c r="P124" i="106"/>
  <c r="M124" i="106"/>
  <c r="J124" i="106"/>
  <c r="G124" i="106"/>
  <c r="P123" i="106"/>
  <c r="M123" i="106"/>
  <c r="J123" i="106"/>
  <c r="G123" i="106"/>
  <c r="P122" i="106"/>
  <c r="M122" i="106"/>
  <c r="J122" i="106"/>
  <c r="G122" i="106"/>
  <c r="P121" i="106"/>
  <c r="M121" i="106"/>
  <c r="J121" i="106"/>
  <c r="G121" i="106"/>
  <c r="P120" i="106"/>
  <c r="M120" i="106"/>
  <c r="J120" i="106"/>
  <c r="G120" i="106"/>
  <c r="P119" i="106"/>
  <c r="M119" i="106"/>
  <c r="J119" i="106"/>
  <c r="G119" i="106"/>
  <c r="P118" i="106"/>
  <c r="M118" i="106"/>
  <c r="J118" i="106"/>
  <c r="G118" i="106"/>
  <c r="P117" i="106"/>
  <c r="M117" i="106"/>
  <c r="J117" i="106"/>
  <c r="G117" i="106"/>
  <c r="P116" i="106"/>
  <c r="M116" i="106"/>
  <c r="J116" i="106"/>
  <c r="G116" i="106"/>
  <c r="P115" i="106"/>
  <c r="M115" i="106"/>
  <c r="J115" i="106"/>
  <c r="G115" i="106"/>
  <c r="P114" i="106"/>
  <c r="M114" i="106"/>
  <c r="J114" i="106"/>
  <c r="G114" i="106"/>
  <c r="P113" i="106"/>
  <c r="M113" i="106"/>
  <c r="J113" i="106"/>
  <c r="G113" i="106"/>
  <c r="P112" i="106"/>
  <c r="M112" i="106"/>
  <c r="G112" i="106"/>
  <c r="P111" i="106"/>
  <c r="M111" i="106"/>
  <c r="G111" i="106"/>
  <c r="P110" i="106"/>
  <c r="M110" i="106"/>
  <c r="G110" i="106"/>
  <c r="P109" i="106"/>
  <c r="M109" i="106"/>
  <c r="G109" i="106"/>
  <c r="P108" i="106"/>
  <c r="M108" i="106"/>
  <c r="G108" i="106"/>
  <c r="P107" i="106"/>
  <c r="M107" i="106"/>
  <c r="J107" i="106"/>
  <c r="G107" i="106"/>
  <c r="P106" i="106"/>
  <c r="M106" i="106"/>
  <c r="J106" i="106"/>
  <c r="G106" i="106"/>
  <c r="P105" i="106"/>
  <c r="M105" i="106"/>
  <c r="J105" i="106"/>
  <c r="G105" i="106"/>
  <c r="P104" i="106"/>
  <c r="M104" i="106"/>
  <c r="J104" i="106"/>
  <c r="G104" i="106"/>
  <c r="P103" i="106"/>
  <c r="M103" i="106"/>
  <c r="J103" i="106"/>
  <c r="G103" i="106"/>
  <c r="P102" i="106"/>
  <c r="M102" i="106"/>
  <c r="J102" i="106"/>
  <c r="G102" i="106"/>
  <c r="P101" i="106"/>
  <c r="M101" i="106"/>
  <c r="J101" i="106"/>
  <c r="G101" i="106"/>
  <c r="P100" i="106"/>
  <c r="M100" i="106"/>
  <c r="J100" i="106"/>
  <c r="G100" i="106"/>
  <c r="P99" i="106"/>
  <c r="M99" i="106"/>
  <c r="J99" i="106"/>
  <c r="G99" i="106"/>
  <c r="P98" i="106"/>
  <c r="M98" i="106"/>
  <c r="J98" i="106"/>
  <c r="G98" i="106"/>
  <c r="P97" i="106"/>
  <c r="M97" i="106"/>
  <c r="J97" i="106"/>
  <c r="G97" i="106"/>
  <c r="P96" i="106"/>
  <c r="M96" i="106"/>
  <c r="J96" i="106"/>
  <c r="G96" i="106"/>
  <c r="P95" i="106"/>
  <c r="M95" i="106"/>
  <c r="J95" i="106"/>
  <c r="G95" i="106"/>
  <c r="P94" i="106"/>
  <c r="M94" i="106"/>
  <c r="J94" i="106"/>
  <c r="G94" i="106"/>
  <c r="P93" i="106"/>
  <c r="M93" i="106"/>
  <c r="J93" i="106"/>
  <c r="G93" i="106"/>
  <c r="P92" i="106"/>
  <c r="M92" i="106"/>
  <c r="J92" i="106"/>
  <c r="G92" i="106"/>
  <c r="P91" i="106"/>
  <c r="M91" i="106"/>
  <c r="J91" i="106"/>
  <c r="G91" i="106"/>
  <c r="P90" i="106"/>
  <c r="M90" i="106"/>
  <c r="J90" i="106"/>
  <c r="G90" i="106"/>
  <c r="P89" i="106"/>
  <c r="M89" i="106"/>
  <c r="J89" i="106"/>
  <c r="G89" i="106"/>
  <c r="P88" i="106"/>
  <c r="M88" i="106"/>
  <c r="J88" i="106"/>
  <c r="G88" i="106"/>
  <c r="P87" i="106"/>
  <c r="M87" i="106"/>
  <c r="J87" i="106"/>
  <c r="G87" i="106"/>
  <c r="P86" i="106"/>
  <c r="M86" i="106"/>
  <c r="J86" i="106"/>
  <c r="G86" i="106"/>
  <c r="P85" i="106"/>
  <c r="M85" i="106"/>
  <c r="J85" i="106"/>
  <c r="G85" i="106"/>
  <c r="P84" i="106"/>
  <c r="M84" i="106"/>
  <c r="J84" i="106"/>
  <c r="G84" i="106"/>
  <c r="P83" i="106"/>
  <c r="M83" i="106"/>
  <c r="J83" i="106"/>
  <c r="G83" i="106"/>
  <c r="P82" i="106"/>
  <c r="M82" i="106"/>
  <c r="J82" i="106"/>
  <c r="G82" i="106"/>
  <c r="P81" i="106"/>
  <c r="M81" i="106"/>
  <c r="J81" i="106"/>
  <c r="G81" i="106"/>
  <c r="P80" i="106"/>
  <c r="M80" i="106"/>
  <c r="J80" i="106"/>
  <c r="G80" i="106"/>
  <c r="P79" i="106"/>
  <c r="M79" i="106"/>
  <c r="J79" i="106"/>
  <c r="G79" i="106"/>
  <c r="P78" i="106"/>
  <c r="M78" i="106"/>
  <c r="J78" i="106"/>
  <c r="G78" i="106"/>
  <c r="P77" i="106"/>
  <c r="M77" i="106"/>
  <c r="J77" i="106"/>
  <c r="G77" i="106"/>
  <c r="P76" i="106"/>
  <c r="M76" i="106"/>
  <c r="J76" i="106"/>
  <c r="G76" i="106"/>
  <c r="P75" i="106"/>
  <c r="M75" i="106"/>
  <c r="J75" i="106"/>
  <c r="G75" i="106"/>
  <c r="P74" i="106"/>
  <c r="M74" i="106"/>
  <c r="J74" i="106"/>
  <c r="G74" i="106"/>
  <c r="P73" i="106"/>
  <c r="M73" i="106"/>
  <c r="J73" i="106"/>
  <c r="G73" i="106"/>
  <c r="P72" i="106"/>
  <c r="M72" i="106"/>
  <c r="J72" i="106"/>
  <c r="G72" i="106"/>
  <c r="P71" i="106"/>
  <c r="M71" i="106"/>
  <c r="J71" i="106"/>
  <c r="G71" i="106"/>
  <c r="P70" i="106"/>
  <c r="M70" i="106"/>
  <c r="J70" i="106"/>
  <c r="G70" i="106"/>
  <c r="P69" i="106"/>
  <c r="M69" i="106"/>
  <c r="J69" i="106"/>
  <c r="G69" i="106"/>
  <c r="P68" i="106"/>
  <c r="M68" i="106"/>
  <c r="J68" i="106"/>
  <c r="G68" i="106"/>
  <c r="P67" i="106"/>
  <c r="M67" i="106"/>
  <c r="J67" i="106"/>
  <c r="G67" i="106"/>
  <c r="P66" i="106"/>
  <c r="M66" i="106"/>
  <c r="J66" i="106"/>
  <c r="G66" i="106"/>
  <c r="P65" i="106"/>
  <c r="M65" i="106"/>
  <c r="J65" i="106"/>
  <c r="G65" i="106"/>
  <c r="P64" i="106"/>
  <c r="M64" i="106"/>
  <c r="J64" i="106"/>
  <c r="G64" i="106"/>
  <c r="P63" i="106"/>
  <c r="M63" i="106"/>
  <c r="J63" i="106"/>
  <c r="G63" i="106"/>
  <c r="P62" i="106"/>
  <c r="M62" i="106"/>
  <c r="J62" i="106"/>
  <c r="G62" i="106"/>
  <c r="P61" i="106"/>
  <c r="M61" i="106"/>
  <c r="J61" i="106"/>
  <c r="G61" i="106"/>
  <c r="P60" i="106"/>
  <c r="M60" i="106"/>
  <c r="J60" i="106"/>
  <c r="G60" i="106"/>
  <c r="P59" i="106"/>
  <c r="M59" i="106"/>
  <c r="J59" i="106"/>
  <c r="G59" i="106"/>
  <c r="P58" i="106"/>
  <c r="M58" i="106"/>
  <c r="J58" i="106"/>
  <c r="G58" i="106"/>
  <c r="P57" i="106"/>
  <c r="M57" i="106"/>
  <c r="J57" i="106"/>
  <c r="G57" i="106"/>
  <c r="P56" i="106"/>
  <c r="M56" i="106"/>
  <c r="J56" i="106"/>
  <c r="G56" i="106"/>
  <c r="P55" i="106"/>
  <c r="M55" i="106"/>
  <c r="J55" i="106"/>
  <c r="G55" i="106"/>
  <c r="P54" i="106"/>
  <c r="M54" i="106"/>
  <c r="J54" i="106"/>
  <c r="G54" i="106"/>
  <c r="P53" i="106"/>
  <c r="M53" i="106"/>
  <c r="J53" i="106"/>
  <c r="G53" i="106"/>
  <c r="P52" i="106"/>
  <c r="M52" i="106"/>
  <c r="J52" i="106"/>
  <c r="G52" i="106"/>
  <c r="P51" i="106"/>
  <c r="M51" i="106"/>
  <c r="J51" i="106"/>
  <c r="G51" i="106"/>
  <c r="P50" i="106"/>
  <c r="M50" i="106"/>
  <c r="J50" i="106"/>
  <c r="G50" i="106"/>
  <c r="P49" i="106"/>
  <c r="M49" i="106"/>
  <c r="J49" i="106"/>
  <c r="G49" i="106"/>
  <c r="P48" i="106"/>
  <c r="M48" i="106"/>
  <c r="J48" i="106"/>
  <c r="G48" i="106"/>
  <c r="P47" i="106"/>
  <c r="M47" i="106"/>
  <c r="J47" i="106"/>
  <c r="G47" i="106"/>
  <c r="P46" i="106"/>
  <c r="M46" i="106"/>
  <c r="J46" i="106"/>
  <c r="G46" i="106"/>
  <c r="P45" i="106"/>
  <c r="M45" i="106"/>
  <c r="J45" i="106"/>
  <c r="G45" i="106"/>
  <c r="P44" i="106"/>
  <c r="M44" i="106"/>
  <c r="J44" i="106"/>
  <c r="G44" i="106"/>
  <c r="P43" i="106"/>
  <c r="M43" i="106"/>
  <c r="J43" i="106"/>
  <c r="G43" i="106"/>
  <c r="P42" i="106"/>
  <c r="M42" i="106"/>
  <c r="J42" i="106"/>
  <c r="G42" i="106"/>
  <c r="P41" i="106"/>
  <c r="M41" i="106"/>
  <c r="J41" i="106"/>
  <c r="G41" i="106"/>
  <c r="P40" i="106"/>
  <c r="M40" i="106"/>
  <c r="J40" i="106"/>
  <c r="G40" i="106"/>
  <c r="P39" i="106"/>
  <c r="M39" i="106"/>
  <c r="J39" i="106"/>
  <c r="G39" i="106"/>
  <c r="P38" i="106"/>
  <c r="M38" i="106"/>
  <c r="J38" i="106"/>
  <c r="G38" i="106"/>
  <c r="P37" i="106"/>
  <c r="M37" i="106"/>
  <c r="J37" i="106"/>
  <c r="G37" i="106"/>
  <c r="P36" i="106"/>
  <c r="M36" i="106"/>
  <c r="J36" i="106"/>
  <c r="G36" i="106"/>
  <c r="P35" i="106"/>
  <c r="M35" i="106"/>
  <c r="J35" i="106"/>
  <c r="G35" i="106"/>
  <c r="P34" i="106"/>
  <c r="M34" i="106"/>
  <c r="J34" i="106"/>
  <c r="G34" i="106"/>
  <c r="P33" i="106"/>
  <c r="M33" i="106"/>
  <c r="J33" i="106"/>
  <c r="G33" i="106"/>
  <c r="P32" i="106"/>
  <c r="M32" i="106"/>
  <c r="J32" i="106"/>
  <c r="G32" i="106"/>
  <c r="P31" i="106"/>
  <c r="M31" i="106"/>
  <c r="J31" i="106"/>
  <c r="G31" i="106"/>
  <c r="P30" i="106"/>
  <c r="M30" i="106"/>
  <c r="J30" i="106"/>
  <c r="G30" i="106"/>
  <c r="P29" i="106"/>
  <c r="M29" i="106"/>
  <c r="J29" i="106"/>
  <c r="G29" i="106"/>
  <c r="P28" i="106"/>
  <c r="M28" i="106"/>
  <c r="J28" i="106"/>
  <c r="G28" i="106"/>
  <c r="P27" i="106"/>
  <c r="M27" i="106"/>
  <c r="J27" i="106"/>
  <c r="G27" i="106"/>
  <c r="P26" i="106"/>
  <c r="M26" i="106"/>
  <c r="J26" i="106"/>
  <c r="G26" i="106"/>
  <c r="P25" i="106"/>
  <c r="M25" i="106"/>
  <c r="J25" i="106"/>
  <c r="G25" i="106"/>
  <c r="P24" i="106"/>
  <c r="M24" i="106"/>
  <c r="J24" i="106"/>
  <c r="G24" i="106"/>
  <c r="P23" i="106"/>
  <c r="M23" i="106"/>
  <c r="J23" i="106"/>
  <c r="G23" i="106"/>
  <c r="P22" i="106"/>
  <c r="M22" i="106"/>
  <c r="J22" i="106"/>
  <c r="G22" i="106"/>
  <c r="P21" i="106"/>
  <c r="M21" i="106"/>
  <c r="J21" i="106"/>
  <c r="G21" i="106"/>
  <c r="P20" i="106"/>
  <c r="M20" i="106"/>
  <c r="J20" i="106"/>
  <c r="G20" i="106"/>
  <c r="P172" i="139"/>
  <c r="M216" i="139"/>
  <c r="M215" i="139"/>
  <c r="M214" i="139"/>
  <c r="M213" i="139"/>
  <c r="M212" i="139"/>
  <c r="M211" i="139"/>
  <c r="M162" i="139"/>
  <c r="J194" i="139"/>
  <c r="J193" i="139"/>
  <c r="J192" i="139"/>
  <c r="J191" i="139"/>
  <c r="J107" i="139"/>
  <c r="J106" i="139"/>
  <c r="D184" i="139"/>
  <c r="D183" i="139"/>
  <c r="D182" i="139"/>
  <c r="D181" i="139"/>
  <c r="D180" i="139"/>
  <c r="D179" i="139"/>
  <c r="D178" i="139"/>
  <c r="D177" i="139"/>
  <c r="D106" i="139"/>
  <c r="D105" i="139"/>
  <c r="D104" i="139"/>
  <c r="D103" i="139"/>
  <c r="D102" i="139"/>
  <c r="D101" i="139"/>
  <c r="D100" i="139"/>
  <c r="D99" i="139"/>
  <c r="D29" i="139"/>
  <c r="D28" i="139"/>
  <c r="D27" i="139"/>
  <c r="D26" i="139"/>
  <c r="D25" i="139"/>
  <c r="D24" i="139"/>
  <c r="D23" i="139"/>
  <c r="D22" i="139"/>
  <c r="D21" i="139"/>
  <c r="D13" i="131" l="1"/>
  <c r="D12" i="131"/>
  <c r="D13" i="130"/>
  <c r="D12" i="130"/>
  <c r="D13" i="118"/>
  <c r="D12" i="118"/>
  <c r="D13" i="132"/>
  <c r="D12" i="132"/>
  <c r="P219" i="139"/>
  <c r="P218" i="139"/>
  <c r="P217" i="139"/>
  <c r="P216" i="139"/>
  <c r="P215" i="139"/>
  <c r="P214" i="139"/>
  <c r="P213" i="139"/>
  <c r="P212" i="139"/>
  <c r="P211" i="139"/>
  <c r="P210" i="139"/>
  <c r="P209" i="139"/>
  <c r="P208" i="139"/>
  <c r="P207" i="139"/>
  <c r="P206" i="139"/>
  <c r="P205" i="139"/>
  <c r="P204" i="139"/>
  <c r="P203" i="139"/>
  <c r="P202" i="139"/>
  <c r="P201" i="139"/>
  <c r="P200" i="139"/>
  <c r="P199" i="139"/>
  <c r="P198" i="139"/>
  <c r="P197" i="139"/>
  <c r="P196" i="139"/>
  <c r="P195" i="139"/>
  <c r="P194" i="139"/>
  <c r="P193" i="139"/>
  <c r="P192" i="139"/>
  <c r="P191" i="139"/>
  <c r="P190" i="139"/>
  <c r="P189" i="139"/>
  <c r="P188" i="139"/>
  <c r="P187" i="139"/>
  <c r="P186" i="139"/>
  <c r="P185" i="139"/>
  <c r="P184" i="139"/>
  <c r="P183" i="139"/>
  <c r="P182" i="139"/>
  <c r="P181" i="139"/>
  <c r="P180" i="139"/>
  <c r="P179" i="139"/>
  <c r="P178" i="139"/>
  <c r="P177" i="139"/>
  <c r="P176" i="139"/>
  <c r="P175" i="139"/>
  <c r="P174" i="139"/>
  <c r="P167" i="139"/>
  <c r="P166" i="139"/>
  <c r="P165" i="139"/>
  <c r="P164" i="139"/>
  <c r="P163" i="139"/>
  <c r="P162" i="139"/>
  <c r="P161" i="139"/>
  <c r="P160" i="139"/>
  <c r="P159" i="139"/>
  <c r="P158" i="139"/>
  <c r="P157" i="139"/>
  <c r="P156" i="139"/>
  <c r="P155" i="139"/>
  <c r="P154" i="139"/>
  <c r="P153" i="139"/>
  <c r="P152" i="139"/>
  <c r="P151" i="139"/>
  <c r="P150" i="139"/>
  <c r="P149" i="139"/>
  <c r="P148" i="139"/>
  <c r="P147" i="139"/>
  <c r="P146" i="139"/>
  <c r="P145" i="139"/>
  <c r="P144" i="139"/>
  <c r="P143" i="139"/>
  <c r="P142" i="139"/>
  <c r="P141" i="139"/>
  <c r="P140" i="139"/>
  <c r="P139" i="139"/>
  <c r="P138" i="139"/>
  <c r="P137" i="139"/>
  <c r="P136" i="139"/>
  <c r="P135" i="139"/>
  <c r="P134" i="139"/>
  <c r="P133" i="139"/>
  <c r="P132" i="139"/>
  <c r="P131" i="139"/>
  <c r="P130" i="139"/>
  <c r="P129" i="139"/>
  <c r="P128" i="139"/>
  <c r="P127" i="139"/>
  <c r="P126" i="139"/>
  <c r="P125" i="139"/>
  <c r="P124" i="139"/>
  <c r="P123" i="139"/>
  <c r="P122" i="139"/>
  <c r="P121" i="139"/>
  <c r="M228" i="139"/>
  <c r="M227" i="139"/>
  <c r="M226" i="139"/>
  <c r="M225" i="139"/>
  <c r="M224" i="139"/>
  <c r="M223" i="139"/>
  <c r="M222" i="139"/>
  <c r="M221" i="139"/>
  <c r="M220" i="139"/>
  <c r="M219" i="139"/>
  <c r="M218" i="139"/>
  <c r="M217" i="139"/>
  <c r="M209" i="139"/>
  <c r="M208" i="139"/>
  <c r="M207" i="139"/>
  <c r="M206" i="139"/>
  <c r="M205" i="139"/>
  <c r="M204" i="139"/>
  <c r="M203" i="139"/>
  <c r="M202" i="139"/>
  <c r="M201" i="139"/>
  <c r="M200" i="139"/>
  <c r="M199" i="139"/>
  <c r="M198" i="139"/>
  <c r="M197" i="139"/>
  <c r="M196" i="139"/>
  <c r="M195" i="139"/>
  <c r="M194" i="139"/>
  <c r="M193" i="139"/>
  <c r="M192" i="139"/>
  <c r="M191" i="139"/>
  <c r="M190" i="139"/>
  <c r="M189" i="139"/>
  <c r="M188" i="139"/>
  <c r="M187" i="139"/>
  <c r="M186" i="139"/>
  <c r="M185" i="139"/>
  <c r="M184" i="139"/>
  <c r="M183" i="139"/>
  <c r="M182" i="139"/>
  <c r="M181" i="139"/>
  <c r="M180" i="139"/>
  <c r="M179" i="139"/>
  <c r="M178" i="139"/>
  <c r="M177" i="139"/>
  <c r="M176" i="139"/>
  <c r="M175" i="139"/>
  <c r="M174" i="139"/>
  <c r="M173" i="139"/>
  <c r="M172" i="139"/>
  <c r="M171" i="139"/>
  <c r="M170" i="139"/>
  <c r="M169" i="139"/>
  <c r="M168" i="139"/>
  <c r="M167" i="139"/>
  <c r="M166" i="139"/>
  <c r="M165" i="139"/>
  <c r="M164" i="139"/>
  <c r="M160" i="139"/>
  <c r="M159" i="139"/>
  <c r="M158" i="139"/>
  <c r="M157" i="139"/>
  <c r="M156" i="139"/>
  <c r="M155" i="139"/>
  <c r="M154" i="139"/>
  <c r="M153" i="139"/>
  <c r="M152" i="139"/>
  <c r="M151" i="139"/>
  <c r="M150" i="139"/>
  <c r="M149" i="139"/>
  <c r="M148" i="139"/>
  <c r="M147" i="139"/>
  <c r="M146" i="139"/>
  <c r="M145" i="139"/>
  <c r="M144" i="139"/>
  <c r="M143" i="139"/>
  <c r="M142" i="139"/>
  <c r="M141" i="139"/>
  <c r="M140" i="139"/>
  <c r="M139" i="139"/>
  <c r="M138" i="139"/>
  <c r="M137" i="139"/>
  <c r="M136" i="139"/>
  <c r="M135" i="139"/>
  <c r="M134" i="139"/>
  <c r="M133" i="139"/>
  <c r="M132" i="139"/>
  <c r="M131" i="139"/>
  <c r="M130" i="139"/>
  <c r="M129" i="139"/>
  <c r="M128" i="139"/>
  <c r="M127" i="139"/>
  <c r="M126" i="139"/>
  <c r="M125" i="139"/>
  <c r="M124" i="139"/>
  <c r="M123" i="139"/>
  <c r="M122" i="139"/>
  <c r="M121" i="139"/>
  <c r="M120" i="139"/>
  <c r="M119" i="139"/>
  <c r="M118" i="139"/>
  <c r="M117" i="139"/>
  <c r="M116" i="139"/>
  <c r="M115" i="139"/>
  <c r="M114" i="139"/>
  <c r="M113" i="139"/>
  <c r="M112" i="139"/>
  <c r="M111" i="139"/>
  <c r="J187" i="139"/>
  <c r="J186" i="139"/>
  <c r="J185" i="139"/>
  <c r="J184" i="139"/>
  <c r="J183" i="139"/>
  <c r="J182" i="139"/>
  <c r="J181" i="139"/>
  <c r="J180" i="139"/>
  <c r="J179" i="139"/>
  <c r="J178" i="139"/>
  <c r="J177" i="139"/>
  <c r="J176" i="139"/>
  <c r="J175" i="139"/>
  <c r="J174" i="139"/>
  <c r="J173" i="139"/>
  <c r="J172" i="139"/>
  <c r="J171" i="139"/>
  <c r="J170" i="139"/>
  <c r="J169" i="139"/>
  <c r="J168" i="139"/>
  <c r="J167" i="139"/>
  <c r="J166" i="139"/>
  <c r="J165" i="139"/>
  <c r="J164" i="139"/>
  <c r="J163" i="139"/>
  <c r="J162" i="139"/>
  <c r="J161" i="139"/>
  <c r="J160" i="139"/>
  <c r="J159" i="139"/>
  <c r="J158" i="139"/>
  <c r="J157" i="139"/>
  <c r="J156" i="139"/>
  <c r="J155" i="139"/>
  <c r="J154" i="139"/>
  <c r="J153" i="139"/>
  <c r="J152" i="139"/>
  <c r="J151" i="139"/>
  <c r="J150" i="139"/>
  <c r="J149" i="139"/>
  <c r="J148" i="139"/>
  <c r="J147" i="139"/>
  <c r="J146" i="139"/>
  <c r="J145" i="139"/>
  <c r="J144" i="139"/>
  <c r="J143" i="139"/>
  <c r="J228" i="139"/>
  <c r="J227" i="139"/>
  <c r="J226" i="139"/>
  <c r="J225" i="139"/>
  <c r="J224" i="139"/>
  <c r="J223" i="139"/>
  <c r="J222" i="139"/>
  <c r="J221" i="139"/>
  <c r="J220" i="139"/>
  <c r="J219" i="139"/>
  <c r="J218" i="139"/>
  <c r="J217" i="139"/>
  <c r="J216" i="139"/>
  <c r="J215" i="139"/>
  <c r="J214" i="139"/>
  <c r="J213" i="139"/>
  <c r="J212" i="139"/>
  <c r="J211" i="139"/>
  <c r="J210" i="139"/>
  <c r="J209" i="139"/>
  <c r="J208" i="139"/>
  <c r="J207" i="139"/>
  <c r="J206" i="139"/>
  <c r="J205" i="139"/>
  <c r="J204" i="139"/>
  <c r="J203" i="139"/>
  <c r="J202" i="139"/>
  <c r="J201" i="139"/>
  <c r="J200" i="139"/>
  <c r="J199" i="139"/>
  <c r="J198" i="139"/>
  <c r="J197" i="139"/>
  <c r="J196" i="139"/>
  <c r="J195" i="139"/>
  <c r="J105" i="139"/>
  <c r="J104" i="139"/>
  <c r="J103" i="139"/>
  <c r="J102" i="139"/>
  <c r="J101" i="139"/>
  <c r="J100" i="139"/>
  <c r="J99" i="139"/>
  <c r="J98" i="139"/>
  <c r="J97" i="139"/>
  <c r="J96" i="139"/>
  <c r="J95" i="139"/>
  <c r="J94" i="139"/>
  <c r="J93" i="139"/>
  <c r="J92" i="139"/>
  <c r="J91" i="139"/>
  <c r="J90" i="139"/>
  <c r="J89" i="139"/>
  <c r="J88" i="139"/>
  <c r="J87" i="139"/>
  <c r="J86" i="139"/>
  <c r="J85" i="139"/>
  <c r="J84" i="139"/>
  <c r="J83" i="139"/>
  <c r="J82" i="139"/>
  <c r="J81" i="139"/>
  <c r="J80" i="139"/>
  <c r="J79" i="139"/>
  <c r="J78" i="139"/>
  <c r="J77" i="139"/>
  <c r="J76" i="139"/>
  <c r="J75" i="139"/>
  <c r="J74" i="139"/>
  <c r="J73" i="139"/>
  <c r="J72" i="139"/>
  <c r="J71" i="139"/>
  <c r="J70" i="139"/>
  <c r="J69" i="139"/>
  <c r="J68" i="139"/>
  <c r="J67" i="139"/>
  <c r="J66" i="139"/>
  <c r="J65" i="139"/>
  <c r="J64" i="139"/>
  <c r="J63" i="139"/>
  <c r="J62" i="139"/>
  <c r="J61" i="139"/>
  <c r="J60" i="139"/>
  <c r="J59" i="139"/>
  <c r="J58" i="139"/>
  <c r="J57" i="139"/>
  <c r="J56" i="139"/>
  <c r="J55" i="139"/>
  <c r="J54" i="139"/>
  <c r="G228" i="139"/>
  <c r="G227" i="139"/>
  <c r="G226" i="139"/>
  <c r="G225" i="139"/>
  <c r="G224" i="139"/>
  <c r="G223" i="139"/>
  <c r="G222" i="139"/>
  <c r="G221" i="139"/>
  <c r="G220" i="139"/>
  <c r="G219" i="139"/>
  <c r="G218" i="139"/>
  <c r="G217" i="139"/>
  <c r="G216" i="139"/>
  <c r="G215" i="139"/>
  <c r="G214" i="139"/>
  <c r="G213" i="139"/>
  <c r="G212" i="139"/>
  <c r="G211" i="139"/>
  <c r="G210" i="139"/>
  <c r="G209" i="139"/>
  <c r="G208" i="139"/>
  <c r="G207" i="139"/>
  <c r="G206" i="139"/>
  <c r="G205" i="139"/>
  <c r="G204" i="139"/>
  <c r="G203" i="139"/>
  <c r="G202" i="139"/>
  <c r="G201" i="139"/>
  <c r="G200" i="139"/>
  <c r="G199" i="139"/>
  <c r="G198" i="139"/>
  <c r="G197" i="139"/>
  <c r="G196" i="139"/>
  <c r="G195" i="139"/>
  <c r="G194" i="139"/>
  <c r="G193" i="139"/>
  <c r="G192" i="139"/>
  <c r="G191" i="139"/>
  <c r="G190" i="139"/>
  <c r="G189" i="139"/>
  <c r="G188" i="139"/>
  <c r="G187" i="139"/>
  <c r="G186" i="139"/>
  <c r="G185" i="139"/>
  <c r="G184" i="139"/>
  <c r="G183" i="139"/>
  <c r="G182" i="139"/>
  <c r="G181" i="139"/>
  <c r="G180" i="139"/>
  <c r="G179" i="139"/>
  <c r="G178" i="139"/>
  <c r="G177" i="139"/>
  <c r="D228" i="139"/>
  <c r="D227" i="139"/>
  <c r="D226" i="139"/>
  <c r="D225" i="139"/>
  <c r="D224" i="139"/>
  <c r="D223" i="139"/>
  <c r="D222" i="139"/>
  <c r="D221" i="139"/>
  <c r="D220" i="139"/>
  <c r="D219" i="139"/>
  <c r="D218" i="139"/>
  <c r="D217" i="139"/>
  <c r="D216" i="139"/>
  <c r="D215" i="139"/>
  <c r="D214" i="139"/>
  <c r="D213" i="139"/>
  <c r="D212" i="139"/>
  <c r="D211" i="139"/>
  <c r="D210" i="139"/>
  <c r="D209" i="139"/>
  <c r="D208" i="139"/>
  <c r="D207" i="139"/>
  <c r="D206" i="139"/>
  <c r="D205" i="139"/>
  <c r="D204" i="139"/>
  <c r="D203" i="139"/>
  <c r="D202" i="139"/>
  <c r="D201" i="139"/>
  <c r="D200" i="139"/>
  <c r="D199" i="139"/>
  <c r="D198" i="139"/>
  <c r="D197" i="139"/>
  <c r="D196" i="139"/>
  <c r="D195" i="139"/>
  <c r="D194" i="139"/>
  <c r="D193" i="139"/>
  <c r="D176" i="139"/>
  <c r="D175" i="139"/>
  <c r="D174" i="139"/>
  <c r="D173" i="139"/>
  <c r="D172" i="139"/>
  <c r="D171" i="139"/>
  <c r="D170" i="139"/>
  <c r="D169" i="139"/>
  <c r="D168" i="139"/>
  <c r="D167" i="139"/>
  <c r="D166" i="139"/>
  <c r="D165" i="139"/>
  <c r="D164" i="139"/>
  <c r="D163" i="139"/>
  <c r="D162" i="139"/>
  <c r="D161" i="139"/>
  <c r="D160" i="139"/>
  <c r="D159" i="139"/>
  <c r="D158" i="139"/>
  <c r="D157" i="139"/>
  <c r="D156" i="139"/>
  <c r="D155" i="139"/>
  <c r="D154" i="139"/>
  <c r="D153" i="139"/>
  <c r="D152" i="139"/>
  <c r="D151" i="139"/>
  <c r="D150" i="139"/>
  <c r="D149" i="139"/>
  <c r="D148" i="139"/>
  <c r="D147" i="139"/>
  <c r="D146" i="139"/>
  <c r="D145" i="139"/>
  <c r="D144" i="139"/>
  <c r="D143" i="139"/>
  <c r="D142" i="139"/>
  <c r="D141" i="139"/>
  <c r="D140" i="139"/>
  <c r="D139" i="139"/>
  <c r="D138" i="139"/>
  <c r="D137" i="139"/>
  <c r="D136" i="139"/>
  <c r="D135" i="139"/>
  <c r="D134" i="139"/>
  <c r="D133" i="139"/>
  <c r="D132" i="139"/>
  <c r="D131" i="139"/>
  <c r="D130" i="139"/>
  <c r="D129" i="139"/>
  <c r="D128" i="139"/>
  <c r="D127" i="139"/>
  <c r="D126" i="139"/>
  <c r="D125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55" i="139"/>
  <c r="D54" i="139"/>
  <c r="D53" i="139"/>
  <c r="D52" i="139"/>
  <c r="D51" i="139"/>
  <c r="D50" i="139"/>
  <c r="D49" i="139"/>
  <c r="D48" i="139"/>
  <c r="D47" i="139"/>
  <c r="D20" i="139"/>
  <c r="G176" i="139"/>
  <c r="G175" i="139"/>
  <c r="G174" i="139"/>
  <c r="P173" i="139"/>
  <c r="G173" i="139"/>
  <c r="G172" i="139"/>
  <c r="G171" i="139"/>
  <c r="G170" i="139"/>
  <c r="G169" i="139"/>
  <c r="G168" i="139"/>
  <c r="G167" i="139"/>
  <c r="G166" i="139"/>
  <c r="G165" i="139"/>
  <c r="G164" i="139"/>
  <c r="M163" i="139"/>
  <c r="G163" i="139"/>
  <c r="G162" i="139"/>
  <c r="G161" i="139"/>
  <c r="G160" i="139"/>
  <c r="G159" i="139"/>
  <c r="G158" i="139"/>
  <c r="G157" i="139"/>
  <c r="G156" i="139"/>
  <c r="G155" i="139"/>
  <c r="G154" i="139"/>
  <c r="G153" i="139"/>
  <c r="G152" i="139"/>
  <c r="G151" i="139"/>
  <c r="G150" i="139"/>
  <c r="G149" i="139"/>
  <c r="G148" i="139"/>
  <c r="G147" i="139"/>
  <c r="G146" i="139"/>
  <c r="G145" i="139"/>
  <c r="G144" i="139"/>
  <c r="G143" i="139"/>
  <c r="J142" i="139"/>
  <c r="G142" i="139"/>
  <c r="J141" i="139"/>
  <c r="G141" i="139"/>
  <c r="J140" i="139"/>
  <c r="G140" i="139"/>
  <c r="J139" i="139"/>
  <c r="G139" i="139"/>
  <c r="J138" i="139"/>
  <c r="G138" i="139"/>
  <c r="J137" i="139"/>
  <c r="G137" i="139"/>
  <c r="J136" i="139"/>
  <c r="G136" i="139"/>
  <c r="J135" i="139"/>
  <c r="G135" i="139"/>
  <c r="J134" i="139"/>
  <c r="G134" i="139"/>
  <c r="J133" i="139"/>
  <c r="G133" i="139"/>
  <c r="J132" i="139"/>
  <c r="G132" i="139"/>
  <c r="J131" i="139"/>
  <c r="G131" i="139"/>
  <c r="J130" i="139"/>
  <c r="G130" i="139"/>
  <c r="J129" i="139"/>
  <c r="G129" i="139"/>
  <c r="J128" i="139"/>
  <c r="G128" i="139"/>
  <c r="J127" i="139"/>
  <c r="G127" i="139"/>
  <c r="J126" i="139"/>
  <c r="G126" i="139"/>
  <c r="J125" i="139"/>
  <c r="G125" i="139"/>
  <c r="J124" i="139"/>
  <c r="G124" i="139"/>
  <c r="D124" i="139"/>
  <c r="J123" i="139"/>
  <c r="G123" i="139"/>
  <c r="D123" i="139"/>
  <c r="J122" i="139"/>
  <c r="G122" i="139"/>
  <c r="D122" i="139"/>
  <c r="J121" i="139"/>
  <c r="G121" i="139"/>
  <c r="D121" i="139"/>
  <c r="P120" i="139"/>
  <c r="J120" i="139"/>
  <c r="G120" i="139"/>
  <c r="D120" i="139"/>
  <c r="P119" i="139"/>
  <c r="J119" i="139"/>
  <c r="G119" i="139"/>
  <c r="D119" i="139"/>
  <c r="P118" i="139"/>
  <c r="J118" i="139"/>
  <c r="G118" i="139"/>
  <c r="D118" i="139"/>
  <c r="P117" i="139"/>
  <c r="J117" i="139"/>
  <c r="G117" i="139"/>
  <c r="D117" i="139"/>
  <c r="P116" i="139"/>
  <c r="J116" i="139"/>
  <c r="G116" i="139"/>
  <c r="D116" i="139"/>
  <c r="P115" i="139"/>
  <c r="J115" i="139"/>
  <c r="G115" i="139"/>
  <c r="P114" i="139"/>
  <c r="J114" i="139"/>
  <c r="G114" i="139"/>
  <c r="P113" i="139"/>
  <c r="J113" i="139"/>
  <c r="G113" i="139"/>
  <c r="P112" i="139"/>
  <c r="J112" i="139"/>
  <c r="G112" i="139"/>
  <c r="P111" i="139"/>
  <c r="J111" i="139"/>
  <c r="G111" i="139"/>
  <c r="P110" i="139"/>
  <c r="M110" i="139"/>
  <c r="J110" i="139"/>
  <c r="G110" i="139"/>
  <c r="P109" i="139"/>
  <c r="M109" i="139"/>
  <c r="G109" i="139"/>
  <c r="P108" i="139"/>
  <c r="M108" i="139"/>
  <c r="G108" i="139"/>
  <c r="P107" i="139"/>
  <c r="M107" i="139"/>
  <c r="G107" i="139"/>
  <c r="P106" i="139"/>
  <c r="M106" i="139"/>
  <c r="G106" i="139"/>
  <c r="P105" i="139"/>
  <c r="M105" i="139"/>
  <c r="G105" i="139"/>
  <c r="P104" i="139"/>
  <c r="M104" i="139"/>
  <c r="G104" i="139"/>
  <c r="P103" i="139"/>
  <c r="M103" i="139"/>
  <c r="G103" i="139"/>
  <c r="P102" i="139"/>
  <c r="M102" i="139"/>
  <c r="G102" i="139"/>
  <c r="P101" i="139"/>
  <c r="M101" i="139"/>
  <c r="G101" i="139"/>
  <c r="P100" i="139"/>
  <c r="M100" i="139"/>
  <c r="G100" i="139"/>
  <c r="P99" i="139"/>
  <c r="M99" i="139"/>
  <c r="G99" i="139"/>
  <c r="P98" i="139"/>
  <c r="M98" i="139"/>
  <c r="G98" i="139"/>
  <c r="P97" i="139"/>
  <c r="M97" i="139"/>
  <c r="G97" i="139"/>
  <c r="P96" i="139"/>
  <c r="M96" i="139"/>
  <c r="G96" i="139"/>
  <c r="P95" i="139"/>
  <c r="M95" i="139"/>
  <c r="G95" i="139"/>
  <c r="P94" i="139"/>
  <c r="M94" i="139"/>
  <c r="G94" i="139"/>
  <c r="P93" i="139"/>
  <c r="M93" i="139"/>
  <c r="G93" i="139"/>
  <c r="P92" i="139"/>
  <c r="M92" i="139"/>
  <c r="G92" i="139"/>
  <c r="P91" i="139"/>
  <c r="M91" i="139"/>
  <c r="G91" i="139"/>
  <c r="P90" i="139"/>
  <c r="M90" i="139"/>
  <c r="G90" i="139"/>
  <c r="P89" i="139"/>
  <c r="M89" i="139"/>
  <c r="G89" i="139"/>
  <c r="P88" i="139"/>
  <c r="M88" i="139"/>
  <c r="G88" i="139"/>
  <c r="P87" i="139"/>
  <c r="M87" i="139"/>
  <c r="G87" i="139"/>
  <c r="P86" i="139"/>
  <c r="M86" i="139"/>
  <c r="G86" i="139"/>
  <c r="P85" i="139"/>
  <c r="M85" i="139"/>
  <c r="G85" i="139"/>
  <c r="P84" i="139"/>
  <c r="M84" i="139"/>
  <c r="G84" i="139"/>
  <c r="P83" i="139"/>
  <c r="M83" i="139"/>
  <c r="G83" i="139"/>
  <c r="P82" i="139"/>
  <c r="M82" i="139"/>
  <c r="G82" i="139"/>
  <c r="P81" i="139"/>
  <c r="M81" i="139"/>
  <c r="G81" i="139"/>
  <c r="P80" i="139"/>
  <c r="M80" i="139"/>
  <c r="G80" i="139"/>
  <c r="P79" i="139"/>
  <c r="M79" i="139"/>
  <c r="G79" i="139"/>
  <c r="P78" i="139"/>
  <c r="M78" i="139"/>
  <c r="G78" i="139"/>
  <c r="P77" i="139"/>
  <c r="M77" i="139"/>
  <c r="G77" i="139"/>
  <c r="P76" i="139"/>
  <c r="M76" i="139"/>
  <c r="G76" i="139"/>
  <c r="P75" i="139"/>
  <c r="M75" i="139"/>
  <c r="G75" i="139"/>
  <c r="P74" i="139"/>
  <c r="M74" i="139"/>
  <c r="G74" i="139"/>
  <c r="P73" i="139"/>
  <c r="M73" i="139"/>
  <c r="G73" i="139"/>
  <c r="P72" i="139"/>
  <c r="M72" i="139"/>
  <c r="G72" i="139"/>
  <c r="P71" i="139"/>
  <c r="M71" i="139"/>
  <c r="G71" i="139"/>
  <c r="P70" i="139"/>
  <c r="M70" i="139"/>
  <c r="G70" i="139"/>
  <c r="P69" i="139"/>
  <c r="M69" i="139"/>
  <c r="G69" i="139"/>
  <c r="P68" i="139"/>
  <c r="M68" i="139"/>
  <c r="G68" i="139"/>
  <c r="P67" i="139"/>
  <c r="M67" i="139"/>
  <c r="G67" i="139"/>
  <c r="P66" i="139"/>
  <c r="M66" i="139"/>
  <c r="G66" i="139"/>
  <c r="P65" i="139"/>
  <c r="M65" i="139"/>
  <c r="G65" i="139"/>
  <c r="P64" i="139"/>
  <c r="M64" i="139"/>
  <c r="G64" i="139"/>
  <c r="P63" i="139"/>
  <c r="M63" i="139"/>
  <c r="G63" i="139"/>
  <c r="P62" i="139"/>
  <c r="M62" i="139"/>
  <c r="G62" i="139"/>
  <c r="P61" i="139"/>
  <c r="M61" i="139"/>
  <c r="G61" i="139"/>
  <c r="P60" i="139"/>
  <c r="M60" i="139"/>
  <c r="G60" i="139"/>
  <c r="P59" i="139"/>
  <c r="M59" i="139"/>
  <c r="G59" i="139"/>
  <c r="P58" i="139"/>
  <c r="M58" i="139"/>
  <c r="G58" i="139"/>
  <c r="P57" i="139"/>
  <c r="M57" i="139"/>
  <c r="G57" i="139"/>
  <c r="P56" i="139"/>
  <c r="M56" i="139"/>
  <c r="G56" i="139"/>
  <c r="P55" i="139"/>
  <c r="M55" i="139"/>
  <c r="G55" i="139"/>
  <c r="P54" i="139"/>
  <c r="M54" i="139"/>
  <c r="G54" i="139"/>
  <c r="P53" i="139"/>
  <c r="M53" i="139"/>
  <c r="J53" i="139"/>
  <c r="G53" i="139"/>
  <c r="P52" i="139"/>
  <c r="M52" i="139"/>
  <c r="J52" i="139"/>
  <c r="G52" i="139"/>
  <c r="P51" i="139"/>
  <c r="M51" i="139"/>
  <c r="J51" i="139"/>
  <c r="G51" i="139"/>
  <c r="P50" i="139"/>
  <c r="M50" i="139"/>
  <c r="J50" i="139"/>
  <c r="G50" i="139"/>
  <c r="P49" i="139"/>
  <c r="M49" i="139"/>
  <c r="J49" i="139"/>
  <c r="G49" i="139"/>
  <c r="P48" i="139"/>
  <c r="M48" i="139"/>
  <c r="J48" i="139"/>
  <c r="G48" i="139"/>
  <c r="P47" i="139"/>
  <c r="M47" i="139"/>
  <c r="J47" i="139"/>
  <c r="G47" i="139"/>
  <c r="P46" i="139"/>
  <c r="M46" i="139"/>
  <c r="J46" i="139"/>
  <c r="G46" i="139"/>
  <c r="D46" i="139"/>
  <c r="P45" i="139"/>
  <c r="M45" i="139"/>
  <c r="J45" i="139"/>
  <c r="G45" i="139"/>
  <c r="D45" i="139"/>
  <c r="P44" i="139"/>
  <c r="M44" i="139"/>
  <c r="J44" i="139"/>
  <c r="G44" i="139"/>
  <c r="D44" i="139"/>
  <c r="P43" i="139"/>
  <c r="M43" i="139"/>
  <c r="J43" i="139"/>
  <c r="G43" i="139"/>
  <c r="D43" i="139"/>
  <c r="P42" i="139"/>
  <c r="M42" i="139"/>
  <c r="J42" i="139"/>
  <c r="G42" i="139"/>
  <c r="D42" i="139"/>
  <c r="P41" i="139"/>
  <c r="M41" i="139"/>
  <c r="J41" i="139"/>
  <c r="G41" i="139"/>
  <c r="D41" i="139"/>
  <c r="P40" i="139"/>
  <c r="M40" i="139"/>
  <c r="J40" i="139"/>
  <c r="G40" i="139"/>
  <c r="D40" i="139"/>
  <c r="P39" i="139"/>
  <c r="M39" i="139"/>
  <c r="J39" i="139"/>
  <c r="G39" i="139"/>
  <c r="D39" i="139"/>
  <c r="P38" i="139"/>
  <c r="M38" i="139"/>
  <c r="J38" i="139"/>
  <c r="G38" i="139"/>
  <c r="D38" i="139"/>
  <c r="P37" i="139"/>
  <c r="M37" i="139"/>
  <c r="J37" i="139"/>
  <c r="G37" i="139"/>
  <c r="P36" i="139"/>
  <c r="M36" i="139"/>
  <c r="J36" i="139"/>
  <c r="G36" i="139"/>
  <c r="P35" i="139"/>
  <c r="M35" i="139"/>
  <c r="J35" i="139"/>
  <c r="G35" i="139"/>
  <c r="P34" i="139"/>
  <c r="M34" i="139"/>
  <c r="J34" i="139"/>
  <c r="G34" i="139"/>
  <c r="P33" i="139"/>
  <c r="M33" i="139"/>
  <c r="J33" i="139"/>
  <c r="G33" i="139"/>
  <c r="P32" i="139"/>
  <c r="M32" i="139"/>
  <c r="J32" i="139"/>
  <c r="G32" i="139"/>
  <c r="P31" i="139"/>
  <c r="M31" i="139"/>
  <c r="J31" i="139"/>
  <c r="G31" i="139"/>
  <c r="P30" i="139"/>
  <c r="M30" i="139"/>
  <c r="J30" i="139"/>
  <c r="G30" i="139"/>
  <c r="P29" i="139"/>
  <c r="M29" i="139"/>
  <c r="J29" i="139"/>
  <c r="G29" i="139"/>
  <c r="P28" i="139"/>
  <c r="M28" i="139"/>
  <c r="J28" i="139"/>
  <c r="G28" i="139"/>
  <c r="P27" i="139"/>
  <c r="M27" i="139"/>
  <c r="J27" i="139"/>
  <c r="G27" i="139"/>
  <c r="P26" i="139"/>
  <c r="M26" i="139"/>
  <c r="J26" i="139"/>
  <c r="G26" i="139"/>
  <c r="P25" i="139"/>
  <c r="M25" i="139"/>
  <c r="J25" i="139"/>
  <c r="G25" i="139"/>
  <c r="P24" i="139"/>
  <c r="M24" i="139"/>
  <c r="J24" i="139"/>
  <c r="G24" i="139"/>
  <c r="P23" i="139"/>
  <c r="M23" i="139"/>
  <c r="J23" i="139"/>
  <c r="G23" i="139"/>
  <c r="P22" i="139"/>
  <c r="M22" i="139"/>
  <c r="J22" i="139"/>
  <c r="G22" i="139"/>
  <c r="P21" i="139"/>
  <c r="M21" i="139"/>
  <c r="J21" i="139"/>
  <c r="G21" i="139"/>
  <c r="P20" i="139"/>
  <c r="M20" i="139"/>
  <c r="J20" i="139"/>
  <c r="G20" i="139"/>
  <c r="I14" i="139"/>
  <c r="H14" i="139"/>
  <c r="D13" i="139"/>
  <c r="I14" i="132" l="1"/>
  <c r="H14" i="132"/>
  <c r="I14" i="131"/>
  <c r="H14" i="131"/>
  <c r="I14" i="130" l="1"/>
  <c r="H14" i="130"/>
  <c r="I14" i="118" l="1"/>
  <c r="H14" i="118"/>
  <c r="I14" i="106"/>
  <c r="H14" i="106"/>
</calcChain>
</file>

<file path=xl/sharedStrings.xml><?xml version="1.0" encoding="utf-8"?>
<sst xmlns="http://schemas.openxmlformats.org/spreadsheetml/2006/main" count="9152" uniqueCount="242">
  <si>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</si>
  <si>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</si>
  <si>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</si>
  <si>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</si>
  <si>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</si>
  <si>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</si>
  <si>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</si>
  <si>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</si>
  <si>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</si>
  <si>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</si>
  <si>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</si>
  <si>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</si>
  <si>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</si>
  <si>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</si>
  <si>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</si>
  <si>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</si>
  <si>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</si>
  <si>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</si>
  <si>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</si>
  <si>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</si>
  <si>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</si>
  <si>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</si>
  <si>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</si>
  <si>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</si>
  <si>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</si>
  <si>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</si>
  <si>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</si>
  <si>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</si>
  <si>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</si>
  <si>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</si>
  <si>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</si>
  <si>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</si>
  <si>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</si>
  <si>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</si>
  <si>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</si>
  <si>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</si>
  <si>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</si>
  <si>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</si>
  <si>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</si>
  <si>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</si>
  <si>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</si>
  <si>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</si>
  <si>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</si>
  <si>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</si>
  <si>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</si>
  <si>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</si>
  <si>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</si>
  <si>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</si>
  <si>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</si>
  <si>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</si>
  <si>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</si>
  <si>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</si>
  <si>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</si>
  <si>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</si>
  <si>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</si>
  <si>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</si>
  <si>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</si>
  <si>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</si>
  <si>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</si>
  <si>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</si>
  <si>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</si>
  <si>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</si>
  <si>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</si>
  <si>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</si>
  <si>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</si>
  <si>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</si>
  <si>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</si>
  <si>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</si>
  <si>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please fill in</t>
    <phoneticPr fontId="27"/>
  </si>
  <si>
    <t>SRIM ver=</t>
    <phoneticPr fontId="27"/>
  </si>
  <si>
    <t>amu</t>
    <phoneticPr fontId="27"/>
  </si>
  <si>
    <t>[%]</t>
    <phoneticPr fontId="27"/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</si>
  <si>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</si>
  <si>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</si>
  <si>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</si>
  <si>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</si>
  <si>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</si>
  <si>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</si>
  <si>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</si>
  <si>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</si>
  <si>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</si>
  <si>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</si>
  <si>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</si>
  <si>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</si>
  <si>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SRIM Stopping Power Unit = [MeV/(mg/cm2)]</t>
    <phoneticPr fontId="27"/>
  </si>
  <si>
    <t>dE/dx tot</t>
    <phoneticPr fontId="27"/>
  </si>
  <si>
    <t>Kapton</t>
  </si>
  <si>
    <t>Kapton(Polyimide Film ICRU-179)</t>
    <phoneticPr fontId="23"/>
  </si>
  <si>
    <t>Air</t>
    <phoneticPr fontId="23"/>
  </si>
  <si>
    <t>Gas</t>
    <phoneticPr fontId="23"/>
  </si>
  <si>
    <t>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</si>
  <si>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</si>
  <si>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</si>
  <si>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[Vol %]</t>
    <phoneticPr fontId="23"/>
  </si>
  <si>
    <t>CO2</t>
    <phoneticPr fontId="23"/>
  </si>
  <si>
    <t>O</t>
    <phoneticPr fontId="23"/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</si>
  <si>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</si>
  <si>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</si>
  <si>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</si>
  <si>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</si>
  <si>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</si>
  <si>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</si>
  <si>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</si>
  <si>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</si>
  <si>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</si>
  <si>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</si>
  <si>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</si>
  <si>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eV</t>
  </si>
  <si>
    <t>10eV/A</t>
  </si>
  <si>
    <t>10eV/A</t>
    <phoneticPr fontId="27"/>
  </si>
  <si>
    <t>1GeV/A</t>
  </si>
  <si>
    <t>Corded</t>
    <phoneticPr fontId="23"/>
  </si>
  <si>
    <t>ThisWSname</t>
    <phoneticPr fontId="23"/>
  </si>
  <si>
    <t>Gas?</t>
    <phoneticPr fontId="23"/>
  </si>
  <si>
    <t>C</t>
    <phoneticPr fontId="27"/>
  </si>
  <si>
    <t>Carbon</t>
    <phoneticPr fontId="27"/>
  </si>
  <si>
    <t>Ayoshida.RIKEN 2017.06</t>
    <phoneticPr fontId="23"/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</si>
  <si>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</si>
  <si>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</si>
  <si>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</si>
  <si>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</si>
  <si>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</si>
  <si>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</si>
  <si>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</si>
  <si>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</si>
  <si>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</si>
  <si>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</si>
  <si>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</si>
  <si>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</si>
  <si>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</si>
  <si>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</si>
  <si>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</si>
  <si>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</si>
  <si>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</si>
  <si>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</si>
  <si>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</si>
  <si>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</si>
  <si>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Cnv. Factor</t>
    <phoneticPr fontId="27"/>
  </si>
  <si>
    <t>O2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</si>
  <si>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</si>
  <si>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</si>
  <si>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</si>
  <si>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</si>
  <si>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</si>
  <si>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Ar</t>
    <phoneticPr fontId="23"/>
  </si>
  <si>
    <t>N</t>
    <phoneticPr fontId="23"/>
  </si>
  <si>
    <t>0 0 0 0   0 0 0 0 0 0 0 0   0 0 0   0 0 0</t>
    <phoneticPr fontId="23"/>
  </si>
  <si>
    <t>Air (Dry ICRU-104(gas))</t>
    <phoneticPr fontId="23"/>
  </si>
  <si>
    <t>keV / micron</t>
    <phoneticPr fontId="27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</si>
  <si>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</si>
  <si>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</si>
  <si>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</si>
  <si>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</si>
  <si>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</si>
  <si>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</si>
  <si>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</si>
  <si>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</si>
  <si>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</si>
  <si>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</si>
  <si>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</si>
  <si>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</si>
  <si>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</si>
  <si>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</si>
  <si>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</si>
  <si>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</si>
  <si>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</si>
  <si>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</si>
  <si>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</si>
  <si>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</si>
  <si>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</si>
  <si>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</si>
  <si>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</si>
  <si>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</si>
  <si>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</si>
  <si>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</si>
  <si>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compound.dat に記載されている密度 1.2048E-3 に</t>
    <rPh sb="14" eb="16">
      <t>キサイ</t>
    </rPh>
    <rPh sb="21" eb="23">
      <t>ミツド</t>
    </rPh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</si>
  <si>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</si>
  <si>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</si>
  <si>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</si>
  <si>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</si>
  <si>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</si>
  <si>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</si>
  <si>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Nucl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</si>
  <si>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</si>
  <si>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</si>
  <si>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</si>
  <si>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</si>
  <si>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</si>
  <si>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</si>
  <si>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</si>
  <si>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</si>
  <si>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</si>
  <si>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</si>
  <si>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</si>
  <si>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</si>
  <si>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</si>
  <si>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</si>
  <si>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</si>
  <si>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</si>
  <si>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</si>
  <si>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</si>
  <si>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</si>
  <si>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</si>
  <si>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</si>
  <si>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</si>
  <si>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 xml:space="preserve"> </t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</si>
  <si>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</si>
  <si>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</si>
  <si>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</si>
  <si>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</si>
  <si>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</si>
  <si>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</si>
  <si>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</si>
  <si>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</si>
  <si>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</si>
  <si>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</si>
  <si>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</si>
  <si>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</si>
  <si>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</si>
  <si>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</si>
  <si>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</si>
  <si>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</si>
  <si>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</si>
  <si>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</si>
  <si>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</si>
  <si>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</si>
  <si>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</si>
  <si>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</si>
  <si>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Ayoshida.RIKEN 2017.11</t>
  </si>
  <si>
    <t>Ayoshida.RIKEN 2017.11</t>
    <phoneticPr fontId="23"/>
  </si>
  <si>
    <t>Havar</t>
  </si>
  <si>
    <t>Havar(ICRU-470)</t>
  </si>
  <si>
    <t>Cr</t>
  </si>
  <si>
    <t>Mn</t>
  </si>
  <si>
    <t>Fe</t>
  </si>
  <si>
    <t>Co</t>
  </si>
  <si>
    <t>Ni</t>
  </si>
  <si>
    <t>Mo</t>
  </si>
  <si>
    <t>W</t>
  </si>
  <si>
    <t>Numbered Compounds : Havar (ICRU-470)</t>
    <phoneticPr fontId="37"/>
  </si>
  <si>
    <t>Diamond</t>
  </si>
  <si>
    <t>Diamond(dens=3.52)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</si>
</sst>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182" fontId="20" fillId="0" borderId="0" xfId="12" applyNumberFormat="1" applyFont="1" applyFill="1">
      <alignment vertical="center"/>
    </xf>
    <xf numFmtId="0" fontId="20" fillId="0" borderId="0" xfId="10" applyFont="1" applyFill="1" applyBorder="1">
      <alignment vertical="center"/>
    </xf>
    <xf numFmtId="179" fontId="20" fillId="0" borderId="0" xfId="12" applyNumberFormat="1" applyFont="1" applyFill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186" fontId="20" fillId="0" borderId="0" xfId="12" applyNumberFormat="1" applyFont="1" applyFill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82" fontId="20" fillId="0" borderId="0" xfId="15" applyNumberFormat="1" applyFont="1" applyFill="1">
      <alignment vertical="center"/>
    </xf>
    <xf numFmtId="179" fontId="20" fillId="0" borderId="0" xfId="15" applyNumberFormat="1" applyFont="1" applyFill="1">
      <alignment vertical="center"/>
    </xf>
    <xf numFmtId="186" fontId="20" fillId="0" borderId="0" xfId="15" applyNumberFormat="1" applyFont="1" applyFill="1">
      <alignment vertical="center"/>
    </xf>
    <xf numFmtId="0" fontId="21" fillId="2" borderId="2" xfId="15" applyFont="1" applyFill="1" applyBorder="1">
      <alignment vertical="center"/>
    </xf>
    <xf numFmtId="0" fontId="21" fillId="3" borderId="4" xfId="15" applyFont="1" applyFill="1" applyBorder="1">
      <alignment vertical="center"/>
    </xf>
    <xf numFmtId="182" fontId="21" fillId="2" borderId="2" xfId="15" applyNumberFormat="1" applyFont="1" applyFill="1" applyBorder="1">
      <alignment vertical="center"/>
    </xf>
    <xf numFmtId="182" fontId="21" fillId="2" borderId="4" xfId="15" applyNumberFormat="1" applyFont="1" applyFill="1" applyBorder="1">
      <alignment vertical="center"/>
    </xf>
    <xf numFmtId="182" fontId="39" fillId="0" borderId="0" xfId="15" applyNumberFormat="1" applyFont="1" applyFill="1">
      <alignment vertical="center"/>
    </xf>
    <xf numFmtId="0" fontId="21" fillId="2" borderId="5" xfId="15" applyFont="1" applyFill="1" applyBorder="1">
      <alignment vertical="center"/>
    </xf>
    <xf numFmtId="0" fontId="21" fillId="2" borderId="6" xfId="15" applyFont="1" applyFill="1" applyBorder="1">
      <alignment vertical="center"/>
    </xf>
    <xf numFmtId="182" fontId="21" fillId="2" borderId="5" xfId="15" applyNumberFormat="1" applyFont="1" applyFill="1" applyBorder="1">
      <alignment vertical="center"/>
    </xf>
    <xf numFmtId="182" fontId="21" fillId="2" borderId="6" xfId="15" applyNumberFormat="1" applyFont="1" applyFill="1" applyBorder="1">
      <alignment vertical="center"/>
    </xf>
    <xf numFmtId="0" fontId="21" fillId="3" borderId="6" xfId="15" applyFont="1" applyFill="1" applyBorder="1">
      <alignment vertical="center"/>
    </xf>
    <xf numFmtId="0" fontId="21" fillId="0" borderId="0" xfId="15" applyFont="1" applyFill="1">
      <alignment vertical="center"/>
    </xf>
    <xf numFmtId="3" fontId="21" fillId="2" borderId="6" xfId="15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26" fillId="0" borderId="6" xfId="14" applyFont="1" applyFill="1" applyBorder="1" applyAlignment="1">
      <alignment horizontal="center"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0" fontId="21" fillId="0" borderId="0" xfId="10" applyFont="1" applyFill="1" applyBorder="1" applyAlignment="1">
      <alignment horizontal="left" vertical="center"/>
    </xf>
    <xf numFmtId="176" fontId="22" fillId="0" borderId="0" xfId="10" applyNumberFormat="1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182" fontId="31" fillId="0" borderId="0" xfId="12" applyNumberFormat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0" fontId="21" fillId="3" borderId="0" xfId="10" applyFont="1" applyFill="1" applyBorder="1" applyAlignment="1">
      <alignment horizontal="right" vertical="center"/>
    </xf>
    <xf numFmtId="0" fontId="21" fillId="3" borderId="0" xfId="10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CCFFFF"/>
      <color rgb="FFFFFF00"/>
      <color rgb="FF0000FF"/>
      <color rgb="FFFF00FF"/>
      <color rgb="FFCCFFCC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srim22Na_Si!$P$5</c:f>
          <c:strCache>
            <c:ptCount val="1"/>
            <c:pt idx="0">
              <c:v>srim22Na_Si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srim22Na_Si!$D$20:$D$228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srim22Na_Si!$E$20:$E$228</c:f>
              <c:numCache>
                <c:formatCode>0.000E+00</c:formatCode>
                <c:ptCount val="209"/>
                <c:pt idx="0">
                  <c:v>4.4420000000000001E-2</c:v>
                </c:pt>
                <c:pt idx="1">
                  <c:v>4.6829999999999997E-2</c:v>
                </c:pt>
                <c:pt idx="2">
                  <c:v>4.9110000000000001E-2</c:v>
                </c:pt>
                <c:pt idx="3">
                  <c:v>5.1299999999999998E-2</c:v>
                </c:pt>
                <c:pt idx="4">
                  <c:v>5.339E-2</c:v>
                </c:pt>
                <c:pt idx="5">
                  <c:v>5.5410000000000001E-2</c:v>
                </c:pt>
                <c:pt idx="6">
                  <c:v>5.7349999999999998E-2</c:v>
                </c:pt>
                <c:pt idx="7">
                  <c:v>5.9229999999999998E-2</c:v>
                </c:pt>
                <c:pt idx="8">
                  <c:v>6.2820000000000001E-2</c:v>
                </c:pt>
                <c:pt idx="9">
                  <c:v>6.6220000000000001E-2</c:v>
                </c:pt>
                <c:pt idx="10">
                  <c:v>6.9449999999999998E-2</c:v>
                </c:pt>
                <c:pt idx="11">
                  <c:v>7.2539999999999993E-2</c:v>
                </c:pt>
                <c:pt idx="12">
                  <c:v>7.5509999999999994E-2</c:v>
                </c:pt>
                <c:pt idx="13">
                  <c:v>7.8359999999999999E-2</c:v>
                </c:pt>
                <c:pt idx="14">
                  <c:v>8.3769999999999997E-2</c:v>
                </c:pt>
                <c:pt idx="15">
                  <c:v>8.8849999999999998E-2</c:v>
                </c:pt>
                <c:pt idx="16">
                  <c:v>9.3649999999999997E-2</c:v>
                </c:pt>
                <c:pt idx="17">
                  <c:v>9.8220000000000002E-2</c:v>
                </c:pt>
                <c:pt idx="18">
                  <c:v>0.1026</c:v>
                </c:pt>
                <c:pt idx="19">
                  <c:v>0.10680000000000001</c:v>
                </c:pt>
                <c:pt idx="20">
                  <c:v>0.1108</c:v>
                </c:pt>
                <c:pt idx="21">
                  <c:v>0.1147</c:v>
                </c:pt>
                <c:pt idx="22">
                  <c:v>0.11849999999999999</c:v>
                </c:pt>
                <c:pt idx="23">
                  <c:v>0.1221</c:v>
                </c:pt>
                <c:pt idx="24">
                  <c:v>0.12559999999999999</c:v>
                </c:pt>
                <c:pt idx="25">
                  <c:v>0.13239999999999999</c:v>
                </c:pt>
                <c:pt idx="26">
                  <c:v>0.14050000000000001</c:v>
                </c:pt>
                <c:pt idx="27">
                  <c:v>0.14810000000000001</c:v>
                </c:pt>
                <c:pt idx="28">
                  <c:v>0.15529999999999999</c:v>
                </c:pt>
                <c:pt idx="29">
                  <c:v>0.16220000000000001</c:v>
                </c:pt>
                <c:pt idx="30">
                  <c:v>0.16880000000000001</c:v>
                </c:pt>
                <c:pt idx="31">
                  <c:v>0.17519999999999999</c:v>
                </c:pt>
                <c:pt idx="32">
                  <c:v>0.18140000000000001</c:v>
                </c:pt>
                <c:pt idx="33">
                  <c:v>0.18729999999999999</c:v>
                </c:pt>
                <c:pt idx="34">
                  <c:v>0.19869999999999999</c:v>
                </c:pt>
                <c:pt idx="35">
                  <c:v>0.2094</c:v>
                </c:pt>
                <c:pt idx="36">
                  <c:v>0.21959999999999999</c:v>
                </c:pt>
                <c:pt idx="37">
                  <c:v>0.22939999999999999</c:v>
                </c:pt>
                <c:pt idx="38">
                  <c:v>0.23880000000000001</c:v>
                </c:pt>
                <c:pt idx="39">
                  <c:v>0.24779999999999999</c:v>
                </c:pt>
                <c:pt idx="40">
                  <c:v>0.26490000000000002</c:v>
                </c:pt>
                <c:pt idx="41">
                  <c:v>0.28100000000000003</c:v>
                </c:pt>
                <c:pt idx="42">
                  <c:v>0.29620000000000002</c:v>
                </c:pt>
                <c:pt idx="43">
                  <c:v>0.31059999999999999</c:v>
                </c:pt>
                <c:pt idx="44">
                  <c:v>0.32440000000000002</c:v>
                </c:pt>
                <c:pt idx="45">
                  <c:v>0.3377</c:v>
                </c:pt>
                <c:pt idx="46">
                  <c:v>0.35039999999999999</c:v>
                </c:pt>
                <c:pt idx="47">
                  <c:v>0.36270000000000002</c:v>
                </c:pt>
                <c:pt idx="48">
                  <c:v>0.37459999999999999</c:v>
                </c:pt>
                <c:pt idx="49">
                  <c:v>0.3861</c:v>
                </c:pt>
                <c:pt idx="50">
                  <c:v>0.39729999999999999</c:v>
                </c:pt>
                <c:pt idx="51">
                  <c:v>0.41880000000000001</c:v>
                </c:pt>
                <c:pt idx="52">
                  <c:v>0.44419999999999998</c:v>
                </c:pt>
                <c:pt idx="53">
                  <c:v>0.46829999999999999</c:v>
                </c:pt>
                <c:pt idx="54">
                  <c:v>0.49109999999999998</c:v>
                </c:pt>
                <c:pt idx="55">
                  <c:v>0.51300000000000001</c:v>
                </c:pt>
                <c:pt idx="56">
                  <c:v>0.53390000000000004</c:v>
                </c:pt>
                <c:pt idx="57">
                  <c:v>0.55410000000000004</c:v>
                </c:pt>
                <c:pt idx="58">
                  <c:v>0.57350000000000001</c:v>
                </c:pt>
                <c:pt idx="59">
                  <c:v>0.59230000000000005</c:v>
                </c:pt>
                <c:pt idx="60">
                  <c:v>0.63829999999999998</c:v>
                </c:pt>
                <c:pt idx="61">
                  <c:v>0.71120000000000005</c:v>
                </c:pt>
                <c:pt idx="62">
                  <c:v>0.76729999999999998</c:v>
                </c:pt>
                <c:pt idx="63">
                  <c:v>0.81089999999999995</c:v>
                </c:pt>
                <c:pt idx="64">
                  <c:v>0.84570000000000001</c:v>
                </c:pt>
                <c:pt idx="65">
                  <c:v>0.87439999999999996</c:v>
                </c:pt>
                <c:pt idx="66">
                  <c:v>0.92159999999999997</c:v>
                </c:pt>
                <c:pt idx="67">
                  <c:v>0.96240000000000003</c:v>
                </c:pt>
                <c:pt idx="68">
                  <c:v>1.0009999999999999</c:v>
                </c:pt>
                <c:pt idx="69">
                  <c:v>1.0389999999999999</c:v>
                </c:pt>
                <c:pt idx="70">
                  <c:v>1.0760000000000001</c:v>
                </c:pt>
                <c:pt idx="71">
                  <c:v>1.1140000000000001</c:v>
                </c:pt>
                <c:pt idx="72">
                  <c:v>1.151</c:v>
                </c:pt>
                <c:pt idx="73">
                  <c:v>1.1890000000000001</c:v>
                </c:pt>
                <c:pt idx="74">
                  <c:v>1.2270000000000001</c:v>
                </c:pt>
                <c:pt idx="75">
                  <c:v>1.2649999999999999</c:v>
                </c:pt>
                <c:pt idx="76">
                  <c:v>1.3029999999999999</c:v>
                </c:pt>
                <c:pt idx="77">
                  <c:v>1.379</c:v>
                </c:pt>
                <c:pt idx="78">
                  <c:v>1.476</c:v>
                </c:pt>
                <c:pt idx="79">
                  <c:v>1.5740000000000001</c:v>
                </c:pt>
                <c:pt idx="80">
                  <c:v>1.6719999999999999</c:v>
                </c:pt>
                <c:pt idx="81">
                  <c:v>1.7709999999999999</c:v>
                </c:pt>
                <c:pt idx="82">
                  <c:v>1.869</c:v>
                </c:pt>
                <c:pt idx="83">
                  <c:v>1.968</c:v>
                </c:pt>
                <c:pt idx="84">
                  <c:v>2.0670000000000002</c:v>
                </c:pt>
                <c:pt idx="85">
                  <c:v>2.165</c:v>
                </c:pt>
                <c:pt idx="86">
                  <c:v>2.36</c:v>
                </c:pt>
                <c:pt idx="87">
                  <c:v>2.5539999999999998</c:v>
                </c:pt>
                <c:pt idx="88">
                  <c:v>2.7440000000000002</c:v>
                </c:pt>
                <c:pt idx="89">
                  <c:v>2.931</c:v>
                </c:pt>
                <c:pt idx="90">
                  <c:v>3.1150000000000002</c:v>
                </c:pt>
                <c:pt idx="91">
                  <c:v>3.2949999999999999</c:v>
                </c:pt>
                <c:pt idx="92">
                  <c:v>3.6440000000000001</c:v>
                </c:pt>
                <c:pt idx="93">
                  <c:v>3.976</c:v>
                </c:pt>
                <c:pt idx="94">
                  <c:v>4.2930000000000001</c:v>
                </c:pt>
                <c:pt idx="95">
                  <c:v>4.593</c:v>
                </c:pt>
                <c:pt idx="96">
                  <c:v>4.8789999999999996</c:v>
                </c:pt>
                <c:pt idx="97">
                  <c:v>5.149</c:v>
                </c:pt>
                <c:pt idx="98">
                  <c:v>5.4059999999999997</c:v>
                </c:pt>
                <c:pt idx="99">
                  <c:v>5.649</c:v>
                </c:pt>
                <c:pt idx="100">
                  <c:v>5.8789999999999996</c:v>
                </c:pt>
                <c:pt idx="101">
                  <c:v>6.0970000000000004</c:v>
                </c:pt>
                <c:pt idx="102">
                  <c:v>6.3040000000000003</c:v>
                </c:pt>
                <c:pt idx="103">
                  <c:v>6.6849999999999996</c:v>
                </c:pt>
                <c:pt idx="104">
                  <c:v>7.1070000000000002</c:v>
                </c:pt>
                <c:pt idx="105">
                  <c:v>7.4770000000000003</c:v>
                </c:pt>
                <c:pt idx="106">
                  <c:v>7.8019999999999996</c:v>
                </c:pt>
                <c:pt idx="107">
                  <c:v>8.0869999999999997</c:v>
                </c:pt>
                <c:pt idx="108">
                  <c:v>8.3390000000000004</c:v>
                </c:pt>
                <c:pt idx="109">
                  <c:v>8.5609999999999999</c:v>
                </c:pt>
                <c:pt idx="110">
                  <c:v>8.7569999999999997</c:v>
                </c:pt>
                <c:pt idx="111">
                  <c:v>8.9309999999999992</c:v>
                </c:pt>
                <c:pt idx="112">
                  <c:v>9.2230000000000008</c:v>
                </c:pt>
                <c:pt idx="113">
                  <c:v>9.4550000000000001</c:v>
                </c:pt>
                <c:pt idx="114">
                  <c:v>9.641</c:v>
                </c:pt>
                <c:pt idx="115">
                  <c:v>9.7899999999999991</c:v>
                </c:pt>
                <c:pt idx="116">
                  <c:v>9.91</c:v>
                </c:pt>
                <c:pt idx="117">
                  <c:v>10.01</c:v>
                </c:pt>
                <c:pt idx="118">
                  <c:v>10.15</c:v>
                </c:pt>
                <c:pt idx="119">
                  <c:v>10.24</c:v>
                </c:pt>
                <c:pt idx="120">
                  <c:v>10.3</c:v>
                </c:pt>
                <c:pt idx="121">
                  <c:v>10.33</c:v>
                </c:pt>
                <c:pt idx="122">
                  <c:v>10.34</c:v>
                </c:pt>
                <c:pt idx="123">
                  <c:v>10.34</c:v>
                </c:pt>
                <c:pt idx="124">
                  <c:v>10.34</c:v>
                </c:pt>
                <c:pt idx="125">
                  <c:v>10.32</c:v>
                </c:pt>
                <c:pt idx="126">
                  <c:v>10.3</c:v>
                </c:pt>
                <c:pt idx="127">
                  <c:v>10.27</c:v>
                </c:pt>
                <c:pt idx="128">
                  <c:v>10.24</c:v>
                </c:pt>
                <c:pt idx="129">
                  <c:v>10.17</c:v>
                </c:pt>
                <c:pt idx="130">
                  <c:v>10.07</c:v>
                </c:pt>
                <c:pt idx="131">
                  <c:v>9.9559999999999995</c:v>
                </c:pt>
                <c:pt idx="132">
                  <c:v>9.84</c:v>
                </c:pt>
                <c:pt idx="133">
                  <c:v>9.7189999999999994</c:v>
                </c:pt>
                <c:pt idx="134">
                  <c:v>9.5960000000000001</c:v>
                </c:pt>
                <c:pt idx="135">
                  <c:v>9.4710000000000001</c:v>
                </c:pt>
                <c:pt idx="136">
                  <c:v>9.3460000000000001</c:v>
                </c:pt>
                <c:pt idx="137">
                  <c:v>9.2210000000000001</c:v>
                </c:pt>
                <c:pt idx="138">
                  <c:v>8.9779999999999998</c:v>
                </c:pt>
                <c:pt idx="139">
                  <c:v>8.6950000000000003</c:v>
                </c:pt>
                <c:pt idx="140">
                  <c:v>8.3780000000000001</c:v>
                </c:pt>
                <c:pt idx="141">
                  <c:v>8.1170000000000009</c:v>
                </c:pt>
                <c:pt idx="142">
                  <c:v>7.8689999999999998</c:v>
                </c:pt>
                <c:pt idx="143">
                  <c:v>7.6319999999999997</c:v>
                </c:pt>
                <c:pt idx="144">
                  <c:v>7.1950000000000003</c:v>
                </c:pt>
                <c:pt idx="145">
                  <c:v>6.8010000000000002</c:v>
                </c:pt>
                <c:pt idx="146">
                  <c:v>6.4450000000000003</c:v>
                </c:pt>
                <c:pt idx="147">
                  <c:v>6.1230000000000002</c:v>
                </c:pt>
                <c:pt idx="148">
                  <c:v>5.8310000000000004</c:v>
                </c:pt>
                <c:pt idx="149">
                  <c:v>5.5659999999999998</c:v>
                </c:pt>
                <c:pt idx="150">
                  <c:v>5.3250000000000002</c:v>
                </c:pt>
                <c:pt idx="151">
                  <c:v>5.1040000000000001</c:v>
                </c:pt>
                <c:pt idx="152">
                  <c:v>4.9020000000000001</c:v>
                </c:pt>
                <c:pt idx="153">
                  <c:v>4.7160000000000002</c:v>
                </c:pt>
                <c:pt idx="154">
                  <c:v>4.5449999999999999</c:v>
                </c:pt>
                <c:pt idx="155">
                  <c:v>4.24</c:v>
                </c:pt>
                <c:pt idx="156">
                  <c:v>3.9169999999999998</c:v>
                </c:pt>
                <c:pt idx="157">
                  <c:v>3.645</c:v>
                </c:pt>
                <c:pt idx="158">
                  <c:v>3.4129999999999998</c:v>
                </c:pt>
                <c:pt idx="159">
                  <c:v>3.2120000000000002</c:v>
                </c:pt>
                <c:pt idx="160">
                  <c:v>3.0369999999999999</c:v>
                </c:pt>
                <c:pt idx="161">
                  <c:v>2.883</c:v>
                </c:pt>
                <c:pt idx="162">
                  <c:v>2.7450000000000001</c:v>
                </c:pt>
                <c:pt idx="163">
                  <c:v>2.6219999999999999</c:v>
                </c:pt>
                <c:pt idx="164">
                  <c:v>2.411</c:v>
                </c:pt>
                <c:pt idx="165">
                  <c:v>2.234</c:v>
                </c:pt>
                <c:pt idx="166">
                  <c:v>2.0840000000000001</c:v>
                </c:pt>
                <c:pt idx="167">
                  <c:v>1.954</c:v>
                </c:pt>
                <c:pt idx="168">
                  <c:v>1.841</c:v>
                </c:pt>
                <c:pt idx="169">
                  <c:v>1.738</c:v>
                </c:pt>
                <c:pt idx="170">
                  <c:v>1.5649999999999999</c:v>
                </c:pt>
                <c:pt idx="171">
                  <c:v>1.427</c:v>
                </c:pt>
                <c:pt idx="172">
                  <c:v>1.3140000000000001</c:v>
                </c:pt>
                <c:pt idx="173">
                  <c:v>1.22</c:v>
                </c:pt>
                <c:pt idx="174">
                  <c:v>1.1399999999999999</c:v>
                </c:pt>
                <c:pt idx="175">
                  <c:v>1.0720000000000001</c:v>
                </c:pt>
                <c:pt idx="176">
                  <c:v>1.012</c:v>
                </c:pt>
                <c:pt idx="177">
                  <c:v>0.96030000000000004</c:v>
                </c:pt>
                <c:pt idx="178">
                  <c:v>0.91420000000000001</c:v>
                </c:pt>
                <c:pt idx="179">
                  <c:v>0.873</c:v>
                </c:pt>
                <c:pt idx="180">
                  <c:v>0.83620000000000005</c:v>
                </c:pt>
                <c:pt idx="181">
                  <c:v>0.77270000000000005</c:v>
                </c:pt>
                <c:pt idx="182">
                  <c:v>0.70830000000000004</c:v>
                </c:pt>
                <c:pt idx="183">
                  <c:v>0.65600000000000003</c:v>
                </c:pt>
                <c:pt idx="184">
                  <c:v>0.61270000000000002</c:v>
                </c:pt>
                <c:pt idx="185">
                  <c:v>0.57620000000000005</c:v>
                </c:pt>
                <c:pt idx="186">
                  <c:v>0.54510000000000003</c:v>
                </c:pt>
                <c:pt idx="187">
                  <c:v>0.51819999999999999</c:v>
                </c:pt>
                <c:pt idx="188">
                  <c:v>0.49469999999999997</c:v>
                </c:pt>
                <c:pt idx="189">
                  <c:v>0.47399999999999998</c:v>
                </c:pt>
                <c:pt idx="190">
                  <c:v>0.43930000000000002</c:v>
                </c:pt>
                <c:pt idx="191">
                  <c:v>0.41139999999999999</c:v>
                </c:pt>
                <c:pt idx="192">
                  <c:v>0.38840000000000002</c:v>
                </c:pt>
                <c:pt idx="193">
                  <c:v>0.36909999999999998</c:v>
                </c:pt>
                <c:pt idx="194">
                  <c:v>0.3528</c:v>
                </c:pt>
                <c:pt idx="195">
                  <c:v>0.33879999999999999</c:v>
                </c:pt>
                <c:pt idx="196">
                  <c:v>0.316</c:v>
                </c:pt>
                <c:pt idx="197">
                  <c:v>0.2984</c:v>
                </c:pt>
                <c:pt idx="198">
                  <c:v>0.2843</c:v>
                </c:pt>
                <c:pt idx="199">
                  <c:v>0.27300000000000002</c:v>
                </c:pt>
                <c:pt idx="200">
                  <c:v>0.2636</c:v>
                </c:pt>
                <c:pt idx="201">
                  <c:v>0.25580000000000003</c:v>
                </c:pt>
                <c:pt idx="202">
                  <c:v>0.24909999999999999</c:v>
                </c:pt>
                <c:pt idx="203">
                  <c:v>0.24349999999999999</c:v>
                </c:pt>
                <c:pt idx="204">
                  <c:v>0.2387</c:v>
                </c:pt>
                <c:pt idx="205">
                  <c:v>0.23449999999999999</c:v>
                </c:pt>
                <c:pt idx="206">
                  <c:v>0.23080000000000001</c:v>
                </c:pt>
                <c:pt idx="207">
                  <c:v>0.2248</c:v>
                </c:pt>
                <c:pt idx="208">
                  <c:v>0.2203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srim22Na_Si!$D$20:$D$228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srim22Na_Si!$F$20:$F$228</c:f>
              <c:numCache>
                <c:formatCode>0.000E+00</c:formatCode>
                <c:ptCount val="209"/>
                <c:pt idx="0">
                  <c:v>0.50129999999999997</c:v>
                </c:pt>
                <c:pt idx="1">
                  <c:v>0.52339999999999998</c:v>
                </c:pt>
                <c:pt idx="2">
                  <c:v>0.54390000000000005</c:v>
                </c:pt>
                <c:pt idx="3">
                  <c:v>0.56289999999999996</c:v>
                </c:pt>
                <c:pt idx="4">
                  <c:v>0.5806</c:v>
                </c:pt>
                <c:pt idx="5">
                  <c:v>0.59730000000000005</c:v>
                </c:pt>
                <c:pt idx="6">
                  <c:v>0.61299999999999999</c:v>
                </c:pt>
                <c:pt idx="7">
                  <c:v>0.62790000000000001</c:v>
                </c:pt>
                <c:pt idx="8">
                  <c:v>0.65529999999999999</c:v>
                </c:pt>
                <c:pt idx="9">
                  <c:v>0.68020000000000003</c:v>
                </c:pt>
                <c:pt idx="10">
                  <c:v>0.70289999999999997</c:v>
                </c:pt>
                <c:pt idx="11">
                  <c:v>0.7238</c:v>
                </c:pt>
                <c:pt idx="12">
                  <c:v>0.74319999999999997</c:v>
                </c:pt>
                <c:pt idx="13">
                  <c:v>0.76119999999999999</c:v>
                </c:pt>
                <c:pt idx="14">
                  <c:v>0.79369999999999996</c:v>
                </c:pt>
                <c:pt idx="15">
                  <c:v>0.82240000000000002</c:v>
                </c:pt>
                <c:pt idx="16">
                  <c:v>0.84799999999999998</c:v>
                </c:pt>
                <c:pt idx="17">
                  <c:v>0.871</c:v>
                </c:pt>
                <c:pt idx="18">
                  <c:v>0.89190000000000003</c:v>
                </c:pt>
                <c:pt idx="19">
                  <c:v>0.91090000000000004</c:v>
                </c:pt>
                <c:pt idx="20">
                  <c:v>0.9284</c:v>
                </c:pt>
                <c:pt idx="21">
                  <c:v>0.94450000000000001</c:v>
                </c:pt>
                <c:pt idx="22">
                  <c:v>0.95930000000000004</c:v>
                </c:pt>
                <c:pt idx="23">
                  <c:v>0.97309999999999997</c:v>
                </c:pt>
                <c:pt idx="24">
                  <c:v>0.98599999999999999</c:v>
                </c:pt>
                <c:pt idx="25">
                  <c:v>1.0089999999999999</c:v>
                </c:pt>
                <c:pt idx="26">
                  <c:v>1.034</c:v>
                </c:pt>
                <c:pt idx="27">
                  <c:v>1.056</c:v>
                </c:pt>
                <c:pt idx="28">
                  <c:v>1.0740000000000001</c:v>
                </c:pt>
                <c:pt idx="29">
                  <c:v>1.091</c:v>
                </c:pt>
                <c:pt idx="30">
                  <c:v>1.105</c:v>
                </c:pt>
                <c:pt idx="31">
                  <c:v>1.1180000000000001</c:v>
                </c:pt>
                <c:pt idx="32">
                  <c:v>1.129</c:v>
                </c:pt>
                <c:pt idx="33">
                  <c:v>1.139</c:v>
                </c:pt>
                <c:pt idx="34">
                  <c:v>1.1559999999999999</c:v>
                </c:pt>
                <c:pt idx="35">
                  <c:v>1.169</c:v>
                </c:pt>
                <c:pt idx="36">
                  <c:v>1.18</c:v>
                </c:pt>
                <c:pt idx="37">
                  <c:v>1.1890000000000001</c:v>
                </c:pt>
                <c:pt idx="38">
                  <c:v>1.196</c:v>
                </c:pt>
                <c:pt idx="39">
                  <c:v>1.2010000000000001</c:v>
                </c:pt>
                <c:pt idx="40">
                  <c:v>1.208</c:v>
                </c:pt>
                <c:pt idx="41">
                  <c:v>1.2110000000000001</c:v>
                </c:pt>
                <c:pt idx="42">
                  <c:v>1.212</c:v>
                </c:pt>
                <c:pt idx="43">
                  <c:v>1.2110000000000001</c:v>
                </c:pt>
                <c:pt idx="44">
                  <c:v>1.208</c:v>
                </c:pt>
                <c:pt idx="45">
                  <c:v>1.204</c:v>
                </c:pt>
                <c:pt idx="46">
                  <c:v>1.2</c:v>
                </c:pt>
                <c:pt idx="47">
                  <c:v>1.194</c:v>
                </c:pt>
                <c:pt idx="48">
                  <c:v>1.1879999999999999</c:v>
                </c:pt>
                <c:pt idx="49">
                  <c:v>1.181</c:v>
                </c:pt>
                <c:pt idx="50">
                  <c:v>1.1739999999999999</c:v>
                </c:pt>
                <c:pt idx="51">
                  <c:v>1.1599999999999999</c:v>
                </c:pt>
                <c:pt idx="52">
                  <c:v>1.141</c:v>
                </c:pt>
                <c:pt idx="53">
                  <c:v>1.1220000000000001</c:v>
                </c:pt>
                <c:pt idx="54">
                  <c:v>1.1020000000000001</c:v>
                </c:pt>
                <c:pt idx="55">
                  <c:v>1.083</c:v>
                </c:pt>
                <c:pt idx="56">
                  <c:v>1.0649999999999999</c:v>
                </c:pt>
                <c:pt idx="57">
                  <c:v>1.0469999999999999</c:v>
                </c:pt>
                <c:pt idx="58">
                  <c:v>1.0289999999999999</c:v>
                </c:pt>
                <c:pt idx="59">
                  <c:v>1.012</c:v>
                </c:pt>
                <c:pt idx="60">
                  <c:v>0.97899999999999998</c:v>
                </c:pt>
                <c:pt idx="61">
                  <c:v>0.94840000000000002</c:v>
                </c:pt>
                <c:pt idx="62">
                  <c:v>0.91969999999999996</c:v>
                </c:pt>
                <c:pt idx="63">
                  <c:v>0.89300000000000002</c:v>
                </c:pt>
                <c:pt idx="64">
                  <c:v>0.8679</c:v>
                </c:pt>
                <c:pt idx="65">
                  <c:v>0.84440000000000004</c:v>
                </c:pt>
                <c:pt idx="66">
                  <c:v>0.80149999999999999</c:v>
                </c:pt>
                <c:pt idx="67">
                  <c:v>0.76349999999999996</c:v>
                </c:pt>
                <c:pt idx="68">
                  <c:v>0.72940000000000005</c:v>
                </c:pt>
                <c:pt idx="69">
                  <c:v>0.69869999999999999</c:v>
                </c:pt>
                <c:pt idx="70">
                  <c:v>0.67100000000000004</c:v>
                </c:pt>
                <c:pt idx="71">
                  <c:v>0.64570000000000005</c:v>
                </c:pt>
                <c:pt idx="72">
                  <c:v>0.62260000000000004</c:v>
                </c:pt>
                <c:pt idx="73">
                  <c:v>0.60129999999999995</c:v>
                </c:pt>
                <c:pt idx="74">
                  <c:v>0.58169999999999999</c:v>
                </c:pt>
                <c:pt idx="75">
                  <c:v>0.5635</c:v>
                </c:pt>
                <c:pt idx="76">
                  <c:v>0.54659999999999997</c:v>
                </c:pt>
                <c:pt idx="77">
                  <c:v>0.51619999999999999</c:v>
                </c:pt>
                <c:pt idx="78">
                  <c:v>0.48330000000000001</c:v>
                </c:pt>
                <c:pt idx="79">
                  <c:v>0.45490000000000003</c:v>
                </c:pt>
                <c:pt idx="80">
                  <c:v>0.43020000000000003</c:v>
                </c:pt>
                <c:pt idx="81">
                  <c:v>0.40839999999999999</c:v>
                </c:pt>
                <c:pt idx="82">
                  <c:v>0.38900000000000001</c:v>
                </c:pt>
                <c:pt idx="83">
                  <c:v>0.37159999999999999</c:v>
                </c:pt>
                <c:pt idx="84">
                  <c:v>0.35589999999999999</c:v>
                </c:pt>
                <c:pt idx="85">
                  <c:v>0.3417</c:v>
                </c:pt>
                <c:pt idx="86">
                  <c:v>0.31680000000000003</c:v>
                </c:pt>
                <c:pt idx="87">
                  <c:v>0.29570000000000002</c:v>
                </c:pt>
                <c:pt idx="88">
                  <c:v>0.27760000000000001</c:v>
                </c:pt>
                <c:pt idx="89">
                  <c:v>0.26190000000000002</c:v>
                </c:pt>
                <c:pt idx="90">
                  <c:v>0.248</c:v>
                </c:pt>
                <c:pt idx="91">
                  <c:v>0.23569999999999999</c:v>
                </c:pt>
                <c:pt idx="92">
                  <c:v>0.21490000000000001</c:v>
                </c:pt>
                <c:pt idx="93">
                  <c:v>0.19769999999999999</c:v>
                </c:pt>
                <c:pt idx="94">
                  <c:v>0.18340000000000001</c:v>
                </c:pt>
                <c:pt idx="95">
                  <c:v>0.17130000000000001</c:v>
                </c:pt>
                <c:pt idx="96">
                  <c:v>0.1608</c:v>
                </c:pt>
                <c:pt idx="97">
                  <c:v>0.15160000000000001</c:v>
                </c:pt>
                <c:pt idx="98">
                  <c:v>0.14360000000000001</c:v>
                </c:pt>
                <c:pt idx="99">
                  <c:v>0.13639999999999999</c:v>
                </c:pt>
                <c:pt idx="100">
                  <c:v>0.13</c:v>
                </c:pt>
                <c:pt idx="101">
                  <c:v>0.1242</c:v>
                </c:pt>
                <c:pt idx="102">
                  <c:v>0.11899999999999999</c:v>
                </c:pt>
                <c:pt idx="103">
                  <c:v>0.1099</c:v>
                </c:pt>
                <c:pt idx="104">
                  <c:v>0.1004</c:v>
                </c:pt>
                <c:pt idx="105">
                  <c:v>9.2600000000000002E-2</c:v>
                </c:pt>
                <c:pt idx="106">
                  <c:v>8.6019999999999999E-2</c:v>
                </c:pt>
                <c:pt idx="107">
                  <c:v>8.0379999999999993E-2</c:v>
                </c:pt>
                <c:pt idx="108">
                  <c:v>7.5499999999999998E-2</c:v>
                </c:pt>
                <c:pt idx="109">
                  <c:v>7.1220000000000006E-2</c:v>
                </c:pt>
                <c:pt idx="110">
                  <c:v>6.7449999999999996E-2</c:v>
                </c:pt>
                <c:pt idx="111">
                  <c:v>6.4089999999999994E-2</c:v>
                </c:pt>
                <c:pt idx="112">
                  <c:v>5.8349999999999999E-2</c:v>
                </c:pt>
                <c:pt idx="113">
                  <c:v>5.3629999999999997E-2</c:v>
                </c:pt>
                <c:pt idx="114">
                  <c:v>4.9669999999999999E-2</c:v>
                </c:pt>
                <c:pt idx="115">
                  <c:v>4.6300000000000001E-2</c:v>
                </c:pt>
                <c:pt idx="116">
                  <c:v>4.3389999999999998E-2</c:v>
                </c:pt>
                <c:pt idx="117">
                  <c:v>4.0849999999999997E-2</c:v>
                </c:pt>
                <c:pt idx="118">
                  <c:v>3.6630000000000003E-2</c:v>
                </c:pt>
                <c:pt idx="119">
                  <c:v>3.3250000000000002E-2</c:v>
                </c:pt>
                <c:pt idx="120">
                  <c:v>3.048E-2</c:v>
                </c:pt>
                <c:pt idx="121">
                  <c:v>2.8170000000000001E-2</c:v>
                </c:pt>
                <c:pt idx="122">
                  <c:v>2.6200000000000001E-2</c:v>
                </c:pt>
                <c:pt idx="123">
                  <c:v>2.4510000000000001E-2</c:v>
                </c:pt>
                <c:pt idx="124">
                  <c:v>2.3040000000000001E-2</c:v>
                </c:pt>
                <c:pt idx="125">
                  <c:v>2.1749999999999999E-2</c:v>
                </c:pt>
                <c:pt idx="126">
                  <c:v>2.06E-2</c:v>
                </c:pt>
                <c:pt idx="127">
                  <c:v>1.958E-2</c:v>
                </c:pt>
                <c:pt idx="128">
                  <c:v>1.866E-2</c:v>
                </c:pt>
                <c:pt idx="129">
                  <c:v>1.7069999999999998E-2</c:v>
                </c:pt>
                <c:pt idx="130">
                  <c:v>1.545E-2</c:v>
                </c:pt>
                <c:pt idx="131">
                  <c:v>1.413E-2</c:v>
                </c:pt>
                <c:pt idx="132">
                  <c:v>1.303E-2</c:v>
                </c:pt>
                <c:pt idx="133">
                  <c:v>1.209E-2</c:v>
                </c:pt>
                <c:pt idx="134">
                  <c:v>1.129E-2</c:v>
                </c:pt>
                <c:pt idx="135">
                  <c:v>1.06E-2</c:v>
                </c:pt>
                <c:pt idx="136">
                  <c:v>9.9880000000000004E-3</c:v>
                </c:pt>
                <c:pt idx="137">
                  <c:v>9.4479999999999998E-3</c:v>
                </c:pt>
                <c:pt idx="138">
                  <c:v>8.5360000000000002E-3</c:v>
                </c:pt>
                <c:pt idx="139">
                  <c:v>7.7929999999999996E-3</c:v>
                </c:pt>
                <c:pt idx="140">
                  <c:v>7.1760000000000001E-3</c:v>
                </c:pt>
                <c:pt idx="141">
                  <c:v>6.6540000000000002E-3</c:v>
                </c:pt>
                <c:pt idx="142">
                  <c:v>6.2069999999999998E-3</c:v>
                </c:pt>
                <c:pt idx="143">
                  <c:v>5.8190000000000004E-3</c:v>
                </c:pt>
                <c:pt idx="144">
                  <c:v>5.1789999999999996E-3</c:v>
                </c:pt>
                <c:pt idx="145">
                  <c:v>4.6730000000000001E-3</c:v>
                </c:pt>
                <c:pt idx="146">
                  <c:v>4.261E-3</c:v>
                </c:pt>
                <c:pt idx="147">
                  <c:v>3.9189999999999997E-3</c:v>
                </c:pt>
                <c:pt idx="148">
                  <c:v>3.63E-3</c:v>
                </c:pt>
                <c:pt idx="149">
                  <c:v>3.3830000000000002E-3</c:v>
                </c:pt>
                <c:pt idx="150">
                  <c:v>3.1689999999999999E-3</c:v>
                </c:pt>
                <c:pt idx="151">
                  <c:v>2.9819999999999998E-3</c:v>
                </c:pt>
                <c:pt idx="152">
                  <c:v>2.8170000000000001E-3</c:v>
                </c:pt>
                <c:pt idx="153">
                  <c:v>2.6700000000000001E-3</c:v>
                </c:pt>
                <c:pt idx="154">
                  <c:v>2.5379999999999999E-3</c:v>
                </c:pt>
                <c:pt idx="155">
                  <c:v>2.3119999999999998E-3</c:v>
                </c:pt>
                <c:pt idx="156">
                  <c:v>2.0820000000000001E-3</c:v>
                </c:pt>
                <c:pt idx="157">
                  <c:v>1.8959999999999999E-3</c:v>
                </c:pt>
                <c:pt idx="158">
                  <c:v>1.7420000000000001E-3</c:v>
                </c:pt>
                <c:pt idx="159">
                  <c:v>1.6119999999999999E-3</c:v>
                </c:pt>
                <c:pt idx="160">
                  <c:v>1.5009999999999999E-3</c:v>
                </c:pt>
                <c:pt idx="161">
                  <c:v>1.405E-3</c:v>
                </c:pt>
                <c:pt idx="162">
                  <c:v>1.3209999999999999E-3</c:v>
                </c:pt>
                <c:pt idx="163">
                  <c:v>1.2470000000000001E-3</c:v>
                </c:pt>
                <c:pt idx="164">
                  <c:v>1.122E-3</c:v>
                </c:pt>
                <c:pt idx="165">
                  <c:v>1.021E-3</c:v>
                </c:pt>
                <c:pt idx="166">
                  <c:v>9.368E-4</c:v>
                </c:pt>
                <c:pt idx="167">
                  <c:v>8.6629999999999997E-4</c:v>
                </c:pt>
                <c:pt idx="168">
                  <c:v>8.0610000000000002E-4</c:v>
                </c:pt>
                <c:pt idx="169">
                  <c:v>7.54E-4</c:v>
                </c:pt>
                <c:pt idx="170">
                  <c:v>6.6850000000000004E-4</c:v>
                </c:pt>
                <c:pt idx="171">
                  <c:v>6.0099999999999997E-4</c:v>
                </c:pt>
                <c:pt idx="172">
                  <c:v>5.4640000000000005E-4</c:v>
                </c:pt>
                <c:pt idx="173">
                  <c:v>5.0129999999999999E-4</c:v>
                </c:pt>
                <c:pt idx="174">
                  <c:v>4.6329999999999999E-4</c:v>
                </c:pt>
                <c:pt idx="175">
                  <c:v>4.3090000000000001E-4</c:v>
                </c:pt>
                <c:pt idx="176">
                  <c:v>4.0279999999999998E-4</c:v>
                </c:pt>
                <c:pt idx="177">
                  <c:v>3.7839999999999998E-4</c:v>
                </c:pt>
                <c:pt idx="178">
                  <c:v>3.568E-4</c:v>
                </c:pt>
                <c:pt idx="179">
                  <c:v>3.3770000000000002E-4</c:v>
                </c:pt>
                <c:pt idx="180">
                  <c:v>3.2059999999999999E-4</c:v>
                </c:pt>
                <c:pt idx="181">
                  <c:v>2.9129999999999998E-4</c:v>
                </c:pt>
                <c:pt idx="182">
                  <c:v>2.6160000000000002E-4</c:v>
                </c:pt>
                <c:pt idx="183">
                  <c:v>2.377E-4</c:v>
                </c:pt>
                <c:pt idx="184">
                  <c:v>2.1790000000000001E-4</c:v>
                </c:pt>
                <c:pt idx="185">
                  <c:v>2.0120000000000001E-4</c:v>
                </c:pt>
                <c:pt idx="186">
                  <c:v>1.8699999999999999E-4</c:v>
                </c:pt>
                <c:pt idx="187">
                  <c:v>1.7479999999999999E-4</c:v>
                </c:pt>
                <c:pt idx="188">
                  <c:v>1.641E-4</c:v>
                </c:pt>
                <c:pt idx="189">
                  <c:v>1.5469999999999999E-4</c:v>
                </c:pt>
                <c:pt idx="190">
                  <c:v>1.3880000000000001E-4</c:v>
                </c:pt>
                <c:pt idx="191">
                  <c:v>1.26E-4</c:v>
                </c:pt>
                <c:pt idx="192">
                  <c:v>1.155E-4</c:v>
                </c:pt>
                <c:pt idx="193">
                  <c:v>1.066E-4</c:v>
                </c:pt>
                <c:pt idx="194">
                  <c:v>9.9060000000000004E-5</c:v>
                </c:pt>
                <c:pt idx="195">
                  <c:v>9.2540000000000005E-5</c:v>
                </c:pt>
                <c:pt idx="196">
                  <c:v>8.1840000000000002E-5</c:v>
                </c:pt>
                <c:pt idx="197">
                  <c:v>7.3419999999999998E-5</c:v>
                </c:pt>
                <c:pt idx="198">
                  <c:v>6.6630000000000004E-5</c:v>
                </c:pt>
                <c:pt idx="199">
                  <c:v>6.1020000000000002E-5</c:v>
                </c:pt>
                <c:pt idx="200">
                  <c:v>5.6320000000000003E-5</c:v>
                </c:pt>
                <c:pt idx="201">
                  <c:v>5.2299999999999997E-5</c:v>
                </c:pt>
                <c:pt idx="202">
                  <c:v>4.884E-5</c:v>
                </c:pt>
                <c:pt idx="203">
                  <c:v>4.583E-5</c:v>
                </c:pt>
                <c:pt idx="204">
                  <c:v>4.3170000000000002E-5</c:v>
                </c:pt>
                <c:pt idx="205">
                  <c:v>4.0819999999999999E-5</c:v>
                </c:pt>
                <c:pt idx="206">
                  <c:v>3.871E-5</c:v>
                </c:pt>
                <c:pt idx="207">
                  <c:v>3.5120000000000003E-5</c:v>
                </c:pt>
                <c:pt idx="208">
                  <c:v>3.2150000000000002E-5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srim22Na_Si!$D$20:$D$228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srim22Na_Si!$G$20:$G$228</c:f>
              <c:numCache>
                <c:formatCode>0.000E+00</c:formatCode>
                <c:ptCount val="209"/>
                <c:pt idx="0">
                  <c:v>0.54571999999999998</c:v>
                </c:pt>
                <c:pt idx="1">
                  <c:v>0.57023000000000001</c:v>
                </c:pt>
                <c:pt idx="2">
                  <c:v>0.59301000000000004</c:v>
                </c:pt>
                <c:pt idx="3">
                  <c:v>0.61419999999999997</c:v>
                </c:pt>
                <c:pt idx="4">
                  <c:v>0.63399000000000005</c:v>
                </c:pt>
                <c:pt idx="5">
                  <c:v>0.65271000000000001</c:v>
                </c:pt>
                <c:pt idx="6">
                  <c:v>0.67035</c:v>
                </c:pt>
                <c:pt idx="7">
                  <c:v>0.68713000000000002</c:v>
                </c:pt>
                <c:pt idx="8">
                  <c:v>0.71811999999999998</c:v>
                </c:pt>
                <c:pt idx="9">
                  <c:v>0.74642000000000008</c:v>
                </c:pt>
                <c:pt idx="10">
                  <c:v>0.77234999999999998</c:v>
                </c:pt>
                <c:pt idx="11">
                  <c:v>0.79634000000000005</c:v>
                </c:pt>
                <c:pt idx="12">
                  <c:v>0.81870999999999994</c:v>
                </c:pt>
                <c:pt idx="13">
                  <c:v>0.83955999999999997</c:v>
                </c:pt>
                <c:pt idx="14">
                  <c:v>0.87746999999999997</c:v>
                </c:pt>
                <c:pt idx="15">
                  <c:v>0.91125</c:v>
                </c:pt>
                <c:pt idx="16">
                  <c:v>0.94164999999999999</c:v>
                </c:pt>
                <c:pt idx="17">
                  <c:v>0.96921999999999997</c:v>
                </c:pt>
                <c:pt idx="18">
                  <c:v>0.99450000000000005</c:v>
                </c:pt>
                <c:pt idx="19">
                  <c:v>1.0177</c:v>
                </c:pt>
                <c:pt idx="20">
                  <c:v>1.0391999999999999</c:v>
                </c:pt>
                <c:pt idx="21">
                  <c:v>1.0591999999999999</c:v>
                </c:pt>
                <c:pt idx="22">
                  <c:v>1.0778000000000001</c:v>
                </c:pt>
                <c:pt idx="23">
                  <c:v>1.0952</c:v>
                </c:pt>
                <c:pt idx="24">
                  <c:v>1.1115999999999999</c:v>
                </c:pt>
                <c:pt idx="25">
                  <c:v>1.1414</c:v>
                </c:pt>
                <c:pt idx="26">
                  <c:v>1.1745000000000001</c:v>
                </c:pt>
                <c:pt idx="27">
                  <c:v>1.2040999999999999</c:v>
                </c:pt>
                <c:pt idx="28">
                  <c:v>1.2293000000000001</c:v>
                </c:pt>
                <c:pt idx="29">
                  <c:v>1.2532000000000001</c:v>
                </c:pt>
                <c:pt idx="30">
                  <c:v>1.2738</c:v>
                </c:pt>
                <c:pt idx="31">
                  <c:v>1.2932000000000001</c:v>
                </c:pt>
                <c:pt idx="32">
                  <c:v>1.3104</c:v>
                </c:pt>
                <c:pt idx="33">
                  <c:v>1.3263</c:v>
                </c:pt>
                <c:pt idx="34">
                  <c:v>1.3546999999999998</c:v>
                </c:pt>
                <c:pt idx="35">
                  <c:v>1.3784000000000001</c:v>
                </c:pt>
                <c:pt idx="36">
                  <c:v>1.3996</c:v>
                </c:pt>
                <c:pt idx="37">
                  <c:v>1.4184000000000001</c:v>
                </c:pt>
                <c:pt idx="38">
                  <c:v>1.4348000000000001</c:v>
                </c:pt>
                <c:pt idx="39">
                  <c:v>1.4488000000000001</c:v>
                </c:pt>
                <c:pt idx="40">
                  <c:v>1.4729000000000001</c:v>
                </c:pt>
                <c:pt idx="41">
                  <c:v>1.492</c:v>
                </c:pt>
                <c:pt idx="42">
                  <c:v>1.5082</c:v>
                </c:pt>
                <c:pt idx="43">
                  <c:v>1.5216000000000001</c:v>
                </c:pt>
                <c:pt idx="44">
                  <c:v>1.5324</c:v>
                </c:pt>
                <c:pt idx="45">
                  <c:v>1.5417000000000001</c:v>
                </c:pt>
                <c:pt idx="46">
                  <c:v>1.5504</c:v>
                </c:pt>
                <c:pt idx="47">
                  <c:v>1.5567</c:v>
                </c:pt>
                <c:pt idx="48">
                  <c:v>1.5626</c:v>
                </c:pt>
                <c:pt idx="49">
                  <c:v>1.5670999999999999</c:v>
                </c:pt>
                <c:pt idx="50">
                  <c:v>1.5712999999999999</c:v>
                </c:pt>
                <c:pt idx="51">
                  <c:v>1.5788</c:v>
                </c:pt>
                <c:pt idx="52">
                  <c:v>1.5851999999999999</c:v>
                </c:pt>
                <c:pt idx="53">
                  <c:v>1.5903</c:v>
                </c:pt>
                <c:pt idx="54">
                  <c:v>1.5931000000000002</c:v>
                </c:pt>
                <c:pt idx="55">
                  <c:v>1.5960000000000001</c:v>
                </c:pt>
                <c:pt idx="56">
                  <c:v>1.5989</c:v>
                </c:pt>
                <c:pt idx="57">
                  <c:v>1.6011</c:v>
                </c:pt>
                <c:pt idx="58">
                  <c:v>1.6025</c:v>
                </c:pt>
                <c:pt idx="59">
                  <c:v>1.6043000000000001</c:v>
                </c:pt>
                <c:pt idx="60">
                  <c:v>1.6173</c:v>
                </c:pt>
                <c:pt idx="61">
                  <c:v>1.6596000000000002</c:v>
                </c:pt>
                <c:pt idx="62">
                  <c:v>1.6869999999999998</c:v>
                </c:pt>
                <c:pt idx="63">
                  <c:v>1.7039</c:v>
                </c:pt>
                <c:pt idx="64">
                  <c:v>1.7136</c:v>
                </c:pt>
                <c:pt idx="65">
                  <c:v>1.7187999999999999</c:v>
                </c:pt>
                <c:pt idx="66">
                  <c:v>1.7231000000000001</c:v>
                </c:pt>
                <c:pt idx="67">
                  <c:v>1.7259</c:v>
                </c:pt>
                <c:pt idx="68">
                  <c:v>1.7303999999999999</c:v>
                </c:pt>
                <c:pt idx="69">
                  <c:v>1.7376999999999998</c:v>
                </c:pt>
                <c:pt idx="70">
                  <c:v>1.7470000000000001</c:v>
                </c:pt>
                <c:pt idx="71">
                  <c:v>1.7597</c:v>
                </c:pt>
                <c:pt idx="72">
                  <c:v>1.7736000000000001</c:v>
                </c:pt>
                <c:pt idx="73">
                  <c:v>1.7903</c:v>
                </c:pt>
                <c:pt idx="74">
                  <c:v>1.8087</c:v>
                </c:pt>
                <c:pt idx="75">
                  <c:v>1.8285</c:v>
                </c:pt>
                <c:pt idx="76">
                  <c:v>1.8495999999999999</c:v>
                </c:pt>
                <c:pt idx="77">
                  <c:v>1.8952</c:v>
                </c:pt>
                <c:pt idx="78">
                  <c:v>1.9593</c:v>
                </c:pt>
                <c:pt idx="79">
                  <c:v>2.0289000000000001</c:v>
                </c:pt>
                <c:pt idx="80">
                  <c:v>2.1021999999999998</c:v>
                </c:pt>
                <c:pt idx="81">
                  <c:v>2.1793999999999998</c:v>
                </c:pt>
                <c:pt idx="82">
                  <c:v>2.258</c:v>
                </c:pt>
                <c:pt idx="83">
                  <c:v>2.3395999999999999</c:v>
                </c:pt>
                <c:pt idx="84">
                  <c:v>2.4229000000000003</c:v>
                </c:pt>
                <c:pt idx="85">
                  <c:v>2.5066999999999999</c:v>
                </c:pt>
                <c:pt idx="86">
                  <c:v>2.6768000000000001</c:v>
                </c:pt>
                <c:pt idx="87">
                  <c:v>2.8496999999999999</c:v>
                </c:pt>
                <c:pt idx="88">
                  <c:v>3.0216000000000003</c:v>
                </c:pt>
                <c:pt idx="89">
                  <c:v>3.1928999999999998</c:v>
                </c:pt>
                <c:pt idx="90">
                  <c:v>3.3630000000000004</c:v>
                </c:pt>
                <c:pt idx="91">
                  <c:v>3.5306999999999999</c:v>
                </c:pt>
                <c:pt idx="92">
                  <c:v>3.8589000000000002</c:v>
                </c:pt>
                <c:pt idx="93">
                  <c:v>4.1737000000000002</c:v>
                </c:pt>
                <c:pt idx="94">
                  <c:v>4.4763999999999999</c:v>
                </c:pt>
                <c:pt idx="95">
                  <c:v>4.7643000000000004</c:v>
                </c:pt>
                <c:pt idx="96">
                  <c:v>5.0397999999999996</c:v>
                </c:pt>
                <c:pt idx="97">
                  <c:v>5.3006000000000002</c:v>
                </c:pt>
                <c:pt idx="98">
                  <c:v>5.5495999999999999</c:v>
                </c:pt>
                <c:pt idx="99">
                  <c:v>5.7854000000000001</c:v>
                </c:pt>
                <c:pt idx="100">
                  <c:v>6.0089999999999995</c:v>
                </c:pt>
                <c:pt idx="101">
                  <c:v>6.2212000000000005</c:v>
                </c:pt>
                <c:pt idx="102">
                  <c:v>6.423</c:v>
                </c:pt>
                <c:pt idx="103">
                  <c:v>6.7948999999999993</c:v>
                </c:pt>
                <c:pt idx="104">
                  <c:v>7.2073999999999998</c:v>
                </c:pt>
                <c:pt idx="105">
                  <c:v>7.5696000000000003</c:v>
                </c:pt>
                <c:pt idx="106">
                  <c:v>7.88802</c:v>
                </c:pt>
                <c:pt idx="107">
                  <c:v>8.1673799999999996</c:v>
                </c:pt>
                <c:pt idx="108">
                  <c:v>8.4145000000000003</c:v>
                </c:pt>
                <c:pt idx="109">
                  <c:v>8.6322200000000002</c:v>
                </c:pt>
                <c:pt idx="110">
                  <c:v>8.8244499999999988</c:v>
                </c:pt>
                <c:pt idx="111">
                  <c:v>8.9950899999999994</c:v>
                </c:pt>
                <c:pt idx="112">
                  <c:v>9.2813500000000015</c:v>
                </c:pt>
                <c:pt idx="113">
                  <c:v>9.5086300000000001</c:v>
                </c:pt>
                <c:pt idx="114">
                  <c:v>9.6906700000000008</c:v>
                </c:pt>
                <c:pt idx="115">
                  <c:v>9.8362999999999996</c:v>
                </c:pt>
                <c:pt idx="116">
                  <c:v>9.9533900000000006</c:v>
                </c:pt>
                <c:pt idx="117">
                  <c:v>10.050850000000001</c:v>
                </c:pt>
                <c:pt idx="118">
                  <c:v>10.186630000000001</c:v>
                </c:pt>
                <c:pt idx="119">
                  <c:v>10.273250000000001</c:v>
                </c:pt>
                <c:pt idx="120">
                  <c:v>10.330480000000001</c:v>
                </c:pt>
                <c:pt idx="121">
                  <c:v>10.358169999999999</c:v>
                </c:pt>
                <c:pt idx="122">
                  <c:v>10.366199999999999</c:v>
                </c:pt>
                <c:pt idx="123">
                  <c:v>10.364509999999999</c:v>
                </c:pt>
                <c:pt idx="124">
                  <c:v>10.36304</c:v>
                </c:pt>
                <c:pt idx="125">
                  <c:v>10.341750000000001</c:v>
                </c:pt>
                <c:pt idx="126">
                  <c:v>10.320600000000001</c:v>
                </c:pt>
                <c:pt idx="127">
                  <c:v>10.289579999999999</c:v>
                </c:pt>
                <c:pt idx="128">
                  <c:v>10.258660000000001</c:v>
                </c:pt>
                <c:pt idx="129">
                  <c:v>10.18707</c:v>
                </c:pt>
                <c:pt idx="130">
                  <c:v>10.08545</c:v>
                </c:pt>
                <c:pt idx="131">
                  <c:v>9.9701299999999993</c:v>
                </c:pt>
                <c:pt idx="132">
                  <c:v>9.8530300000000004</c:v>
                </c:pt>
                <c:pt idx="133">
                  <c:v>9.73109</c:v>
                </c:pt>
                <c:pt idx="134">
                  <c:v>9.6072900000000008</c:v>
                </c:pt>
                <c:pt idx="135">
                  <c:v>9.4816000000000003</c:v>
                </c:pt>
                <c:pt idx="136">
                  <c:v>9.355988</c:v>
                </c:pt>
                <c:pt idx="137">
                  <c:v>9.2304480000000009</c:v>
                </c:pt>
                <c:pt idx="138">
                  <c:v>8.9865359999999992</c:v>
                </c:pt>
                <c:pt idx="139">
                  <c:v>8.7027929999999998</c:v>
                </c:pt>
                <c:pt idx="140">
                  <c:v>8.3851759999999995</c:v>
                </c:pt>
                <c:pt idx="141">
                  <c:v>8.1236540000000002</c:v>
                </c:pt>
                <c:pt idx="142">
                  <c:v>7.8752069999999996</c:v>
                </c:pt>
                <c:pt idx="143">
                  <c:v>7.6378189999999995</c:v>
                </c:pt>
                <c:pt idx="144">
                  <c:v>7.2001790000000003</c:v>
                </c:pt>
                <c:pt idx="145">
                  <c:v>6.8056730000000005</c:v>
                </c:pt>
                <c:pt idx="146">
                  <c:v>6.4492609999999999</c:v>
                </c:pt>
                <c:pt idx="147">
                  <c:v>6.126919</c:v>
                </c:pt>
                <c:pt idx="148">
                  <c:v>5.8346300000000006</c:v>
                </c:pt>
                <c:pt idx="149">
                  <c:v>5.5693830000000002</c:v>
                </c:pt>
                <c:pt idx="150">
                  <c:v>5.3281689999999999</c:v>
                </c:pt>
                <c:pt idx="151">
                  <c:v>5.1069820000000004</c:v>
                </c:pt>
                <c:pt idx="152">
                  <c:v>4.9048170000000004</c:v>
                </c:pt>
                <c:pt idx="153">
                  <c:v>4.7186700000000004</c:v>
                </c:pt>
                <c:pt idx="154">
                  <c:v>4.5475380000000003</c:v>
                </c:pt>
                <c:pt idx="155">
                  <c:v>4.2423120000000001</c:v>
                </c:pt>
                <c:pt idx="156">
                  <c:v>3.919082</c:v>
                </c:pt>
                <c:pt idx="157">
                  <c:v>3.6468959999999999</c:v>
                </c:pt>
                <c:pt idx="158">
                  <c:v>3.4147419999999999</c:v>
                </c:pt>
                <c:pt idx="159">
                  <c:v>3.2136120000000004</c:v>
                </c:pt>
                <c:pt idx="160">
                  <c:v>3.0385010000000001</c:v>
                </c:pt>
                <c:pt idx="161">
                  <c:v>2.8844050000000001</c:v>
                </c:pt>
                <c:pt idx="162">
                  <c:v>2.746321</c:v>
                </c:pt>
                <c:pt idx="163">
                  <c:v>2.6232470000000001</c:v>
                </c:pt>
                <c:pt idx="164">
                  <c:v>2.4121220000000001</c:v>
                </c:pt>
                <c:pt idx="165">
                  <c:v>2.2350210000000001</c:v>
                </c:pt>
                <c:pt idx="166">
                  <c:v>2.0849367999999999</c:v>
                </c:pt>
                <c:pt idx="167">
                  <c:v>1.9548662999999999</c:v>
                </c:pt>
                <c:pt idx="168">
                  <c:v>1.8418060999999999</c:v>
                </c:pt>
                <c:pt idx="169">
                  <c:v>1.7387539999999999</c:v>
                </c:pt>
                <c:pt idx="170">
                  <c:v>1.5656684999999999</c:v>
                </c:pt>
                <c:pt idx="171">
                  <c:v>1.4276010000000001</c:v>
                </c:pt>
                <c:pt idx="172">
                  <c:v>1.3145464</c:v>
                </c:pt>
                <c:pt idx="173">
                  <c:v>1.2205013</c:v>
                </c:pt>
                <c:pt idx="174">
                  <c:v>1.1404633</c:v>
                </c:pt>
                <c:pt idx="175">
                  <c:v>1.0724309000000001</c:v>
                </c:pt>
                <c:pt idx="176">
                  <c:v>1.0124028</c:v>
                </c:pt>
                <c:pt idx="177">
                  <c:v>0.96067840000000004</c:v>
                </c:pt>
                <c:pt idx="178">
                  <c:v>0.91455680000000006</c:v>
                </c:pt>
                <c:pt idx="179">
                  <c:v>0.87333769999999999</c:v>
                </c:pt>
                <c:pt idx="180">
                  <c:v>0.83652060000000006</c:v>
                </c:pt>
                <c:pt idx="181">
                  <c:v>0.77299130000000005</c:v>
                </c:pt>
                <c:pt idx="182">
                  <c:v>0.70856160000000001</c:v>
                </c:pt>
                <c:pt idx="183">
                  <c:v>0.65623770000000003</c:v>
                </c:pt>
                <c:pt idx="184">
                  <c:v>0.61291790000000002</c:v>
                </c:pt>
                <c:pt idx="185">
                  <c:v>0.57640120000000006</c:v>
                </c:pt>
                <c:pt idx="186">
                  <c:v>0.54528700000000008</c:v>
                </c:pt>
                <c:pt idx="187">
                  <c:v>0.51837480000000002</c:v>
                </c:pt>
                <c:pt idx="188">
                  <c:v>0.49486409999999997</c:v>
                </c:pt>
                <c:pt idx="189">
                  <c:v>0.47415469999999998</c:v>
                </c:pt>
                <c:pt idx="190">
                  <c:v>0.43943880000000002</c:v>
                </c:pt>
                <c:pt idx="191">
                  <c:v>0.411526</c:v>
                </c:pt>
                <c:pt idx="192">
                  <c:v>0.38851550000000001</c:v>
                </c:pt>
                <c:pt idx="193">
                  <c:v>0.3692066</c:v>
                </c:pt>
                <c:pt idx="194">
                  <c:v>0.35289905999999999</c:v>
                </c:pt>
                <c:pt idx="195">
                  <c:v>0.33889253999999996</c:v>
                </c:pt>
                <c:pt idx="196">
                  <c:v>0.31608184</c:v>
                </c:pt>
                <c:pt idx="197">
                  <c:v>0.29847341999999999</c:v>
                </c:pt>
                <c:pt idx="198">
                  <c:v>0.28436663000000001</c:v>
                </c:pt>
                <c:pt idx="199">
                  <c:v>0.27306102000000004</c:v>
                </c:pt>
                <c:pt idx="200">
                  <c:v>0.26365632</c:v>
                </c:pt>
                <c:pt idx="201">
                  <c:v>0.25585230000000003</c:v>
                </c:pt>
                <c:pt idx="202">
                  <c:v>0.24914883999999998</c:v>
                </c:pt>
                <c:pt idx="203">
                  <c:v>0.24354582999999999</c:v>
                </c:pt>
                <c:pt idx="204">
                  <c:v>0.23874317</c:v>
                </c:pt>
                <c:pt idx="205">
                  <c:v>0.23454081999999998</c:v>
                </c:pt>
                <c:pt idx="206">
                  <c:v>0.23083871</c:v>
                </c:pt>
                <c:pt idx="207">
                  <c:v>0.22483512</c:v>
                </c:pt>
                <c:pt idx="208">
                  <c:v>0.22033215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085328"/>
        <c:axId val="547086504"/>
      </c:scatterChart>
      <c:valAx>
        <c:axId val="5470853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47086504"/>
        <c:crosses val="autoZero"/>
        <c:crossBetween val="midCat"/>
        <c:majorUnit val="10"/>
      </c:valAx>
      <c:valAx>
        <c:axId val="54708650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470853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0391483603922"/>
          <c:y val="0.6578148774869008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srim22Na_Diamond!$P$5</c:f>
          <c:strCache>
            <c:ptCount val="1"/>
            <c:pt idx="0">
              <c:v>srim22Na_Diamond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srim22Na_Diamond!$D$20:$D$228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srim22Na_Diamond!$J$20:$J$228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4.0000000000000001E-3</c:v>
                </c:pt>
                <c:pt idx="30">
                  <c:v>4.2000000000000006E-3</c:v>
                </c:pt>
                <c:pt idx="31">
                  <c:v>4.4999999999999997E-3</c:v>
                </c:pt>
                <c:pt idx="32">
                  <c:v>4.7000000000000002E-3</c:v>
                </c:pt>
                <c:pt idx="33">
                  <c:v>5.0000000000000001E-3</c:v>
                </c:pt>
                <c:pt idx="34">
                  <c:v>5.4999999999999997E-3</c:v>
                </c:pt>
                <c:pt idx="35">
                  <c:v>5.8999999999999999E-3</c:v>
                </c:pt>
                <c:pt idx="36">
                  <c:v>6.4000000000000003E-3</c:v>
                </c:pt>
                <c:pt idx="37">
                  <c:v>6.9000000000000008E-3</c:v>
                </c:pt>
                <c:pt idx="38">
                  <c:v>7.3999999999999995E-3</c:v>
                </c:pt>
                <c:pt idx="39">
                  <c:v>7.7999999999999996E-3</c:v>
                </c:pt>
                <c:pt idx="40">
                  <c:v>8.7999999999999988E-3</c:v>
                </c:pt>
                <c:pt idx="41">
                  <c:v>9.7000000000000003E-3</c:v>
                </c:pt>
                <c:pt idx="42">
                  <c:v>1.0699999999999999E-2</c:v>
                </c:pt>
                <c:pt idx="43">
                  <c:v>1.1600000000000001E-2</c:v>
                </c:pt>
                <c:pt idx="44">
                  <c:v>1.2500000000000001E-2</c:v>
                </c:pt>
                <c:pt idx="45">
                  <c:v>1.3500000000000002E-2</c:v>
                </c:pt>
                <c:pt idx="46">
                  <c:v>1.44E-2</c:v>
                </c:pt>
                <c:pt idx="47">
                  <c:v>1.54E-2</c:v>
                </c:pt>
                <c:pt idx="48">
                  <c:v>1.6300000000000002E-2</c:v>
                </c:pt>
                <c:pt idx="49">
                  <c:v>1.7299999999999999E-2</c:v>
                </c:pt>
                <c:pt idx="50">
                  <c:v>1.8200000000000001E-2</c:v>
                </c:pt>
                <c:pt idx="51">
                  <c:v>2.01E-2</c:v>
                </c:pt>
                <c:pt idx="52">
                  <c:v>2.2499999999999999E-2</c:v>
                </c:pt>
                <c:pt idx="53">
                  <c:v>2.4899999999999999E-2</c:v>
                </c:pt>
                <c:pt idx="54">
                  <c:v>2.7400000000000001E-2</c:v>
                </c:pt>
                <c:pt idx="55">
                  <c:v>2.98E-2</c:v>
                </c:pt>
                <c:pt idx="56">
                  <c:v>3.2199999999999999E-2</c:v>
                </c:pt>
                <c:pt idx="57">
                  <c:v>3.4699999999999995E-2</c:v>
                </c:pt>
                <c:pt idx="58">
                  <c:v>3.7100000000000001E-2</c:v>
                </c:pt>
                <c:pt idx="59">
                  <c:v>3.9600000000000003E-2</c:v>
                </c:pt>
                <c:pt idx="60">
                  <c:v>4.4499999999999998E-2</c:v>
                </c:pt>
                <c:pt idx="61">
                  <c:v>4.9500000000000002E-2</c:v>
                </c:pt>
                <c:pt idx="62">
                  <c:v>5.4500000000000007E-2</c:v>
                </c:pt>
                <c:pt idx="63">
                  <c:v>5.9499999999999997E-2</c:v>
                </c:pt>
                <c:pt idx="64">
                  <c:v>6.4500000000000002E-2</c:v>
                </c:pt>
                <c:pt idx="65">
                  <c:v>6.9499999999999992E-2</c:v>
                </c:pt>
                <c:pt idx="66">
                  <c:v>7.9600000000000004E-2</c:v>
                </c:pt>
                <c:pt idx="67">
                  <c:v>8.9700000000000002E-2</c:v>
                </c:pt>
                <c:pt idx="68">
                  <c:v>9.9699999999999997E-2</c:v>
                </c:pt>
                <c:pt idx="69">
                  <c:v>0.10980000000000001</c:v>
                </c:pt>
                <c:pt idx="70">
                  <c:v>0.1197</c:v>
                </c:pt>
                <c:pt idx="71">
                  <c:v>0.12959999999999999</c:v>
                </c:pt>
                <c:pt idx="72">
                  <c:v>0.13930000000000001</c:v>
                </c:pt>
                <c:pt idx="73">
                  <c:v>0.14899999999999999</c:v>
                </c:pt>
                <c:pt idx="74">
                  <c:v>0.1585</c:v>
                </c:pt>
                <c:pt idx="75">
                  <c:v>0.16799999999999998</c:v>
                </c:pt>
                <c:pt idx="76">
                  <c:v>0.17729999999999999</c:v>
                </c:pt>
                <c:pt idx="77">
                  <c:v>0.19570000000000001</c:v>
                </c:pt>
                <c:pt idx="78">
                  <c:v>0.21810000000000002</c:v>
                </c:pt>
                <c:pt idx="79">
                  <c:v>0.2399</c:v>
                </c:pt>
                <c:pt idx="80">
                  <c:v>0.2611</c:v>
                </c:pt>
                <c:pt idx="81">
                  <c:v>0.28189999999999998</c:v>
                </c:pt>
                <c:pt idx="82">
                  <c:v>0.30209999999999998</c:v>
                </c:pt>
                <c:pt idx="83">
                  <c:v>0.32189999999999996</c:v>
                </c:pt>
                <c:pt idx="84">
                  <c:v>0.34129999999999999</c:v>
                </c:pt>
                <c:pt idx="85">
                  <c:v>0.36030000000000001</c:v>
                </c:pt>
                <c:pt idx="86">
                  <c:v>0.39700000000000002</c:v>
                </c:pt>
                <c:pt idx="87">
                  <c:v>0.43220000000000003</c:v>
                </c:pt>
                <c:pt idx="88">
                  <c:v>0.46589999999999998</c:v>
                </c:pt>
                <c:pt idx="89">
                  <c:v>0.49829999999999997</c:v>
                </c:pt>
                <c:pt idx="90" formatCode="0.00">
                  <c:v>0.52939999999999998</c:v>
                </c:pt>
                <c:pt idx="91" formatCode="0.00">
                  <c:v>0.55930000000000002</c:v>
                </c:pt>
                <c:pt idx="92" formatCode="0.00">
                  <c:v>0.61599999999999999</c:v>
                </c:pt>
                <c:pt idx="93" formatCode="0.00">
                  <c:v>0.66910000000000003</c:v>
                </c:pt>
                <c:pt idx="94" formatCode="0.00">
                  <c:v>0.71889999999999998</c:v>
                </c:pt>
                <c:pt idx="95" formatCode="0.00">
                  <c:v>0.76600000000000001</c:v>
                </c:pt>
                <c:pt idx="96" formatCode="0.00">
                  <c:v>0.81069999999999998</c:v>
                </c:pt>
                <c:pt idx="97" formatCode="0.00">
                  <c:v>0.85319999999999996</c:v>
                </c:pt>
                <c:pt idx="98" formatCode="0.00">
                  <c:v>0.89380000000000004</c:v>
                </c:pt>
                <c:pt idx="99" formatCode="0.00">
                  <c:v>0.93279999999999996</c:v>
                </c:pt>
                <c:pt idx="100" formatCode="0.00">
                  <c:v>0.97029999999999994</c:v>
                </c:pt>
                <c:pt idx="101" formatCode="0.00">
                  <c:v>1.01</c:v>
                </c:pt>
                <c:pt idx="102" formatCode="0.00">
                  <c:v>1.04</c:v>
                </c:pt>
                <c:pt idx="103" formatCode="0.00">
                  <c:v>1.1100000000000001</c:v>
                </c:pt>
                <c:pt idx="104" formatCode="0.00">
                  <c:v>1.19</c:v>
                </c:pt>
                <c:pt idx="105" formatCode="0.00">
                  <c:v>1.26</c:v>
                </c:pt>
                <c:pt idx="106" formatCode="0.00">
                  <c:v>1.33</c:v>
                </c:pt>
                <c:pt idx="107" formatCode="0.00">
                  <c:v>1.4</c:v>
                </c:pt>
                <c:pt idx="108" formatCode="0.00">
                  <c:v>1.46</c:v>
                </c:pt>
                <c:pt idx="109" formatCode="0.00">
                  <c:v>1.52</c:v>
                </c:pt>
                <c:pt idx="110" formatCode="0.00">
                  <c:v>1.58</c:v>
                </c:pt>
                <c:pt idx="111" formatCode="0.00">
                  <c:v>1.64</c:v>
                </c:pt>
                <c:pt idx="112" formatCode="0.00">
                  <c:v>1.75</c:v>
                </c:pt>
                <c:pt idx="113" formatCode="0.00">
                  <c:v>1.86</c:v>
                </c:pt>
                <c:pt idx="114" formatCode="0.00">
                  <c:v>1.96</c:v>
                </c:pt>
                <c:pt idx="115" formatCode="0.00">
                  <c:v>2.06</c:v>
                </c:pt>
                <c:pt idx="116" formatCode="0.00">
                  <c:v>2.16</c:v>
                </c:pt>
                <c:pt idx="117" formatCode="0.00">
                  <c:v>2.2599999999999998</c:v>
                </c:pt>
                <c:pt idx="118" formatCode="0.00">
                  <c:v>2.4500000000000002</c:v>
                </c:pt>
                <c:pt idx="119" formatCode="0.00">
                  <c:v>2.64</c:v>
                </c:pt>
                <c:pt idx="120" formatCode="0.00">
                  <c:v>2.83</c:v>
                </c:pt>
                <c:pt idx="121" formatCode="0.00">
                  <c:v>3.02</c:v>
                </c:pt>
                <c:pt idx="122" formatCode="0.00">
                  <c:v>3.21</c:v>
                </c:pt>
                <c:pt idx="123" formatCode="0.00">
                  <c:v>3.4</c:v>
                </c:pt>
                <c:pt idx="124" formatCode="0.00">
                  <c:v>3.59</c:v>
                </c:pt>
                <c:pt idx="125" formatCode="0.00">
                  <c:v>3.78</c:v>
                </c:pt>
                <c:pt idx="126" formatCode="0.00">
                  <c:v>3.97</c:v>
                </c:pt>
                <c:pt idx="127" formatCode="0.00">
                  <c:v>4.17</c:v>
                </c:pt>
                <c:pt idx="128" formatCode="0.00">
                  <c:v>4.3600000000000003</c:v>
                </c:pt>
                <c:pt idx="129" formatCode="0.00">
                  <c:v>4.76</c:v>
                </c:pt>
                <c:pt idx="130" formatCode="0.00">
                  <c:v>5.27</c:v>
                </c:pt>
                <c:pt idx="131" formatCode="0.00">
                  <c:v>5.79</c:v>
                </c:pt>
                <c:pt idx="132" formatCode="0.00">
                  <c:v>6.32</c:v>
                </c:pt>
                <c:pt idx="133" formatCode="0.00">
                  <c:v>6.87</c:v>
                </c:pt>
                <c:pt idx="134" formatCode="0.00">
                  <c:v>7.44</c:v>
                </c:pt>
                <c:pt idx="135" formatCode="0.00">
                  <c:v>8.01</c:v>
                </c:pt>
                <c:pt idx="136" formatCode="0.00">
                  <c:v>8.6</c:v>
                </c:pt>
                <c:pt idx="137" formatCode="0.00">
                  <c:v>9.2100000000000009</c:v>
                </c:pt>
                <c:pt idx="138" formatCode="0.00">
                  <c:v>10.46</c:v>
                </c:pt>
                <c:pt idx="139" formatCode="0.00">
                  <c:v>11.77</c:v>
                </c:pt>
                <c:pt idx="140" formatCode="0.00">
                  <c:v>13.13</c:v>
                </c:pt>
                <c:pt idx="141" formatCode="0.00">
                  <c:v>14.54</c:v>
                </c:pt>
                <c:pt idx="142" formatCode="0.00">
                  <c:v>16.010000000000002</c:v>
                </c:pt>
                <c:pt idx="143" formatCode="0.00">
                  <c:v>17.53</c:v>
                </c:pt>
                <c:pt idx="144" formatCode="0.00">
                  <c:v>20.74</c:v>
                </c:pt>
                <c:pt idx="145" formatCode="0.00">
                  <c:v>24.16</c:v>
                </c:pt>
                <c:pt idx="146" formatCode="0.00">
                  <c:v>27.79</c:v>
                </c:pt>
                <c:pt idx="147" formatCode="0.00">
                  <c:v>31.64</c:v>
                </c:pt>
                <c:pt idx="148" formatCode="0.00">
                  <c:v>35.700000000000003</c:v>
                </c:pt>
                <c:pt idx="149" formatCode="0.00">
                  <c:v>39.97</c:v>
                </c:pt>
                <c:pt idx="150" formatCode="0.00">
                  <c:v>44.46</c:v>
                </c:pt>
                <c:pt idx="151" formatCode="0.00">
                  <c:v>49.15</c:v>
                </c:pt>
                <c:pt idx="152" formatCode="0.00">
                  <c:v>54.06</c:v>
                </c:pt>
                <c:pt idx="153" formatCode="0.00">
                  <c:v>59.18</c:v>
                </c:pt>
                <c:pt idx="154" formatCode="0.00">
                  <c:v>64.5</c:v>
                </c:pt>
                <c:pt idx="155" formatCode="0.00">
                  <c:v>75.75</c:v>
                </c:pt>
                <c:pt idx="156" formatCode="0.00">
                  <c:v>90.94</c:v>
                </c:pt>
                <c:pt idx="157" formatCode="0.00">
                  <c:v>107.34</c:v>
                </c:pt>
                <c:pt idx="158" formatCode="0.00">
                  <c:v>124.93</c:v>
                </c:pt>
                <c:pt idx="159" formatCode="0.00">
                  <c:v>143.65</c:v>
                </c:pt>
                <c:pt idx="160" formatCode="0.00">
                  <c:v>163.47999999999999</c:v>
                </c:pt>
                <c:pt idx="161" formatCode="0.00">
                  <c:v>184.37</c:v>
                </c:pt>
                <c:pt idx="162" formatCode="0.00">
                  <c:v>206.31</c:v>
                </c:pt>
                <c:pt idx="163" formatCode="0.00">
                  <c:v>229.27</c:v>
                </c:pt>
                <c:pt idx="164" formatCode="0.00">
                  <c:v>278.14</c:v>
                </c:pt>
                <c:pt idx="165" formatCode="0.00">
                  <c:v>330.95</c:v>
                </c:pt>
                <c:pt idx="166" formatCode="0.00">
                  <c:v>387.73</c:v>
                </c:pt>
                <c:pt idx="167" formatCode="0.00">
                  <c:v>448.61</c:v>
                </c:pt>
                <c:pt idx="168" formatCode="0.00">
                  <c:v>513.82000000000005</c:v>
                </c:pt>
                <c:pt idx="169" formatCode="0.00">
                  <c:v>583.41</c:v>
                </c:pt>
                <c:pt idx="170" formatCode="0.00">
                  <c:v>734.88</c:v>
                </c:pt>
                <c:pt idx="171" formatCode="0.00">
                  <c:v>902.48</c:v>
                </c:pt>
                <c:pt idx="172" formatCode="0.0">
                  <c:v>1090</c:v>
                </c:pt>
                <c:pt idx="173" formatCode="0.0">
                  <c:v>1280</c:v>
                </c:pt>
                <c:pt idx="174" formatCode="0.0">
                  <c:v>1500</c:v>
                </c:pt>
                <c:pt idx="175" formatCode="0.0">
                  <c:v>1730</c:v>
                </c:pt>
                <c:pt idx="176" formatCode="0.0">
                  <c:v>1970</c:v>
                </c:pt>
                <c:pt idx="177" formatCode="0.0">
                  <c:v>2230</c:v>
                </c:pt>
                <c:pt idx="178" formatCode="0.0">
                  <c:v>2500</c:v>
                </c:pt>
                <c:pt idx="179" formatCode="0.0">
                  <c:v>2780</c:v>
                </c:pt>
                <c:pt idx="180" formatCode="0.0">
                  <c:v>3080</c:v>
                </c:pt>
                <c:pt idx="181" formatCode="0.0">
                  <c:v>3710</c:v>
                </c:pt>
                <c:pt idx="182" formatCode="0.0">
                  <c:v>4570</c:v>
                </c:pt>
                <c:pt idx="183" formatCode="0.0">
                  <c:v>5500</c:v>
                </c:pt>
                <c:pt idx="184" formatCode="0.0">
                  <c:v>6510</c:v>
                </c:pt>
                <c:pt idx="185" formatCode="0.0">
                  <c:v>7590</c:v>
                </c:pt>
                <c:pt idx="186" formatCode="0.0">
                  <c:v>8730</c:v>
                </c:pt>
                <c:pt idx="187" formatCode="0.0">
                  <c:v>9930</c:v>
                </c:pt>
                <c:pt idx="188" formatCode="0.0">
                  <c:v>11200</c:v>
                </c:pt>
                <c:pt idx="189" formatCode="0.0">
                  <c:v>12520</c:v>
                </c:pt>
                <c:pt idx="190" formatCode="0.0">
                  <c:v>15340</c:v>
                </c:pt>
                <c:pt idx="191" formatCode="0.0">
                  <c:v>18360</c:v>
                </c:pt>
                <c:pt idx="192" formatCode="0.0">
                  <c:v>21590</c:v>
                </c:pt>
                <c:pt idx="193" formatCode="0.0">
                  <c:v>24990</c:v>
                </c:pt>
                <c:pt idx="194" formatCode="0.0">
                  <c:v>28570</c:v>
                </c:pt>
                <c:pt idx="195" formatCode="0.0">
                  <c:v>32310.000000000004</c:v>
                </c:pt>
                <c:pt idx="196" formatCode="0.0">
                  <c:v>40220</c:v>
                </c:pt>
                <c:pt idx="197" formatCode="0.0">
                  <c:v>48660</c:v>
                </c:pt>
                <c:pt idx="198" formatCode="0.0">
                  <c:v>57580</c:v>
                </c:pt>
                <c:pt idx="199" formatCode="0.0">
                  <c:v>66920</c:v>
                </c:pt>
                <c:pt idx="200" formatCode="0.0">
                  <c:v>76630</c:v>
                </c:pt>
                <c:pt idx="201" formatCode="0.0">
                  <c:v>86670</c:v>
                </c:pt>
                <c:pt idx="202" formatCode="0.0">
                  <c:v>97020</c:v>
                </c:pt>
                <c:pt idx="203" formatCode="0.0">
                  <c:v>107630</c:v>
                </c:pt>
                <c:pt idx="204" formatCode="0.0">
                  <c:v>118480</c:v>
                </c:pt>
                <c:pt idx="205" formatCode="0.0">
                  <c:v>129560</c:v>
                </c:pt>
                <c:pt idx="206" formatCode="0.0">
                  <c:v>140830</c:v>
                </c:pt>
                <c:pt idx="207" formatCode="0.0">
                  <c:v>163900</c:v>
                </c:pt>
                <c:pt idx="208" formatCode="0.0">
                  <c:v>187550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srim22Na_Diamond!$D$20:$D$228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srim22Na_Diamond!$M$20:$M$228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4.0000000000000002E-4</c:v>
                </c:pt>
                <c:pt idx="2">
                  <c:v>4.0000000000000002E-4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5.0000000000000001E-4</c:v>
                </c:pt>
                <c:pt idx="7">
                  <c:v>5.0000000000000001E-4</c:v>
                </c:pt>
                <c:pt idx="8">
                  <c:v>5.0000000000000001E-4</c:v>
                </c:pt>
                <c:pt idx="9">
                  <c:v>6.0000000000000006E-4</c:v>
                </c:pt>
                <c:pt idx="10">
                  <c:v>6.0000000000000006E-4</c:v>
                </c:pt>
                <c:pt idx="11">
                  <c:v>6.0000000000000006E-4</c:v>
                </c:pt>
                <c:pt idx="12">
                  <c:v>6.0000000000000006E-4</c:v>
                </c:pt>
                <c:pt idx="13">
                  <c:v>6.9999999999999999E-4</c:v>
                </c:pt>
                <c:pt idx="14">
                  <c:v>6.9999999999999999E-4</c:v>
                </c:pt>
                <c:pt idx="15">
                  <c:v>8.0000000000000004E-4</c:v>
                </c:pt>
                <c:pt idx="16">
                  <c:v>8.0000000000000004E-4</c:v>
                </c:pt>
                <c:pt idx="17">
                  <c:v>8.9999999999999998E-4</c:v>
                </c:pt>
                <c:pt idx="18">
                  <c:v>8.9999999999999998E-4</c:v>
                </c:pt>
                <c:pt idx="19">
                  <c:v>8.9999999999999998E-4</c:v>
                </c:pt>
                <c:pt idx="20">
                  <c:v>1E-3</c:v>
                </c:pt>
                <c:pt idx="21">
                  <c:v>1E-3</c:v>
                </c:pt>
                <c:pt idx="22">
                  <c:v>1.0999999999999998E-3</c:v>
                </c:pt>
                <c:pt idx="23">
                  <c:v>1.0999999999999998E-3</c:v>
                </c:pt>
                <c:pt idx="24">
                  <c:v>1.0999999999999998E-3</c:v>
                </c:pt>
                <c:pt idx="25">
                  <c:v>1.2000000000000001E-3</c:v>
                </c:pt>
                <c:pt idx="26">
                  <c:v>1.2999999999999999E-3</c:v>
                </c:pt>
                <c:pt idx="27">
                  <c:v>1.4E-3</c:v>
                </c:pt>
                <c:pt idx="28">
                  <c:v>1.5E-3</c:v>
                </c:pt>
                <c:pt idx="29">
                  <c:v>1.6000000000000001E-3</c:v>
                </c:pt>
                <c:pt idx="30">
                  <c:v>1.7000000000000001E-3</c:v>
                </c:pt>
                <c:pt idx="31">
                  <c:v>1.7000000000000001E-3</c:v>
                </c:pt>
                <c:pt idx="32">
                  <c:v>1.8E-3</c:v>
                </c:pt>
                <c:pt idx="33">
                  <c:v>1.9E-3</c:v>
                </c:pt>
                <c:pt idx="34">
                  <c:v>2.1000000000000003E-3</c:v>
                </c:pt>
                <c:pt idx="35">
                  <c:v>2.1999999999999997E-3</c:v>
                </c:pt>
                <c:pt idx="36">
                  <c:v>2.4000000000000002E-3</c:v>
                </c:pt>
                <c:pt idx="37">
                  <c:v>2.5000000000000001E-3</c:v>
                </c:pt>
                <c:pt idx="38">
                  <c:v>2.7000000000000001E-3</c:v>
                </c:pt>
                <c:pt idx="39">
                  <c:v>2.8E-3</c:v>
                </c:pt>
                <c:pt idx="40">
                  <c:v>3.0999999999999999E-3</c:v>
                </c:pt>
                <c:pt idx="41">
                  <c:v>3.4000000000000002E-3</c:v>
                </c:pt>
                <c:pt idx="42">
                  <c:v>3.6999999999999997E-3</c:v>
                </c:pt>
                <c:pt idx="43">
                  <c:v>4.0000000000000001E-3</c:v>
                </c:pt>
                <c:pt idx="44">
                  <c:v>4.2000000000000006E-3</c:v>
                </c:pt>
                <c:pt idx="45">
                  <c:v>4.4999999999999997E-3</c:v>
                </c:pt>
                <c:pt idx="46">
                  <c:v>4.8000000000000004E-3</c:v>
                </c:pt>
                <c:pt idx="47">
                  <c:v>5.0000000000000001E-3</c:v>
                </c:pt>
                <c:pt idx="48">
                  <c:v>5.3E-3</c:v>
                </c:pt>
                <c:pt idx="49">
                  <c:v>5.4999999999999997E-3</c:v>
                </c:pt>
                <c:pt idx="50">
                  <c:v>5.8000000000000005E-3</c:v>
                </c:pt>
                <c:pt idx="51">
                  <c:v>6.3E-3</c:v>
                </c:pt>
                <c:pt idx="52">
                  <c:v>6.9000000000000008E-3</c:v>
                </c:pt>
                <c:pt idx="53">
                  <c:v>7.4999999999999997E-3</c:v>
                </c:pt>
                <c:pt idx="54">
                  <c:v>8.0999999999999996E-3</c:v>
                </c:pt>
                <c:pt idx="55">
                  <c:v>8.6999999999999994E-3</c:v>
                </c:pt>
                <c:pt idx="56">
                  <c:v>9.2999999999999992E-3</c:v>
                </c:pt>
                <c:pt idx="57">
                  <c:v>9.7999999999999997E-3</c:v>
                </c:pt>
                <c:pt idx="58">
                  <c:v>1.04E-2</c:v>
                </c:pt>
                <c:pt idx="59">
                  <c:v>1.09E-2</c:v>
                </c:pt>
                <c:pt idx="60">
                  <c:v>1.1899999999999999E-2</c:v>
                </c:pt>
                <c:pt idx="61">
                  <c:v>1.29E-2</c:v>
                </c:pt>
                <c:pt idx="62">
                  <c:v>1.3900000000000001E-2</c:v>
                </c:pt>
                <c:pt idx="63">
                  <c:v>1.49E-2</c:v>
                </c:pt>
                <c:pt idx="64">
                  <c:v>1.5800000000000002E-2</c:v>
                </c:pt>
                <c:pt idx="65">
                  <c:v>1.67E-2</c:v>
                </c:pt>
                <c:pt idx="66">
                  <c:v>1.84E-2</c:v>
                </c:pt>
                <c:pt idx="67">
                  <c:v>0.02</c:v>
                </c:pt>
                <c:pt idx="68">
                  <c:v>2.1600000000000001E-2</c:v>
                </c:pt>
                <c:pt idx="69">
                  <c:v>2.3100000000000002E-2</c:v>
                </c:pt>
                <c:pt idx="70">
                  <c:v>2.4500000000000001E-2</c:v>
                </c:pt>
                <c:pt idx="71">
                  <c:v>2.58E-2</c:v>
                </c:pt>
                <c:pt idx="72">
                  <c:v>2.7000000000000003E-2</c:v>
                </c:pt>
                <c:pt idx="73">
                  <c:v>2.8199999999999996E-2</c:v>
                </c:pt>
                <c:pt idx="74">
                  <c:v>2.9399999999999999E-2</c:v>
                </c:pt>
                <c:pt idx="75">
                  <c:v>3.04E-2</c:v>
                </c:pt>
                <c:pt idx="76">
                  <c:v>3.15E-2</c:v>
                </c:pt>
                <c:pt idx="77">
                  <c:v>3.3399999999999999E-2</c:v>
                </c:pt>
                <c:pt idx="78">
                  <c:v>3.5699999999999996E-2</c:v>
                </c:pt>
                <c:pt idx="79">
                  <c:v>3.7699999999999997E-2</c:v>
                </c:pt>
                <c:pt idx="80">
                  <c:v>3.95E-2</c:v>
                </c:pt>
                <c:pt idx="81">
                  <c:v>4.1200000000000001E-2</c:v>
                </c:pt>
                <c:pt idx="82">
                  <c:v>4.2700000000000002E-2</c:v>
                </c:pt>
                <c:pt idx="83">
                  <c:v>4.4200000000000003E-2</c:v>
                </c:pt>
                <c:pt idx="84">
                  <c:v>4.5499999999999999E-2</c:v>
                </c:pt>
                <c:pt idx="85">
                  <c:v>4.6700000000000005E-2</c:v>
                </c:pt>
                <c:pt idx="86">
                  <c:v>4.9099999999999998E-2</c:v>
                </c:pt>
                <c:pt idx="87">
                  <c:v>5.11E-2</c:v>
                </c:pt>
                <c:pt idx="88">
                  <c:v>5.2900000000000003E-2</c:v>
                </c:pt>
                <c:pt idx="89">
                  <c:v>5.4500000000000007E-2</c:v>
                </c:pt>
                <c:pt idx="90">
                  <c:v>5.6000000000000008E-2</c:v>
                </c:pt>
                <c:pt idx="91">
                  <c:v>5.7299999999999997E-2</c:v>
                </c:pt>
                <c:pt idx="92">
                  <c:v>5.9699999999999996E-2</c:v>
                </c:pt>
                <c:pt idx="93">
                  <c:v>6.1800000000000001E-2</c:v>
                </c:pt>
                <c:pt idx="94">
                  <c:v>6.3500000000000001E-2</c:v>
                </c:pt>
                <c:pt idx="95">
                  <c:v>6.5000000000000002E-2</c:v>
                </c:pt>
                <c:pt idx="96">
                  <c:v>6.6299999999999998E-2</c:v>
                </c:pt>
                <c:pt idx="97">
                  <c:v>6.7400000000000002E-2</c:v>
                </c:pt>
                <c:pt idx="98">
                  <c:v>6.8400000000000002E-2</c:v>
                </c:pt>
                <c:pt idx="99">
                  <c:v>6.93E-2</c:v>
                </c:pt>
                <c:pt idx="100">
                  <c:v>7.0099999999999996E-2</c:v>
                </c:pt>
                <c:pt idx="101">
                  <c:v>7.0800000000000002E-2</c:v>
                </c:pt>
                <c:pt idx="102">
                  <c:v>7.1499999999999994E-2</c:v>
                </c:pt>
                <c:pt idx="103">
                  <c:v>7.2899999999999993E-2</c:v>
                </c:pt>
                <c:pt idx="104">
                  <c:v>7.46E-2</c:v>
                </c:pt>
                <c:pt idx="105">
                  <c:v>7.6100000000000001E-2</c:v>
                </c:pt>
                <c:pt idx="106">
                  <c:v>7.7300000000000008E-2</c:v>
                </c:pt>
                <c:pt idx="107">
                  <c:v>7.8399999999999997E-2</c:v>
                </c:pt>
                <c:pt idx="108">
                  <c:v>7.9399999999999998E-2</c:v>
                </c:pt>
                <c:pt idx="109">
                  <c:v>8.030000000000001E-2</c:v>
                </c:pt>
                <c:pt idx="110">
                  <c:v>8.1100000000000005E-2</c:v>
                </c:pt>
                <c:pt idx="111">
                  <c:v>8.1900000000000001E-2</c:v>
                </c:pt>
                <c:pt idx="112">
                  <c:v>8.3999999999999991E-2</c:v>
                </c:pt>
                <c:pt idx="113">
                  <c:v>8.5900000000000004E-2</c:v>
                </c:pt>
                <c:pt idx="114">
                  <c:v>8.7499999999999994E-2</c:v>
                </c:pt>
                <c:pt idx="115">
                  <c:v>8.9099999999999999E-2</c:v>
                </c:pt>
                <c:pt idx="116">
                  <c:v>9.06E-2</c:v>
                </c:pt>
                <c:pt idx="117">
                  <c:v>9.1900000000000009E-2</c:v>
                </c:pt>
                <c:pt idx="118">
                  <c:v>9.6500000000000002E-2</c:v>
                </c:pt>
                <c:pt idx="119">
                  <c:v>0.10059999999999999</c:v>
                </c:pt>
                <c:pt idx="120">
                  <c:v>0.1045</c:v>
                </c:pt>
                <c:pt idx="121">
                  <c:v>0.10829999999999999</c:v>
                </c:pt>
                <c:pt idx="122">
                  <c:v>0.1119</c:v>
                </c:pt>
                <c:pt idx="123">
                  <c:v>0.11539999999999999</c:v>
                </c:pt>
                <c:pt idx="124">
                  <c:v>0.11879999999999999</c:v>
                </c:pt>
                <c:pt idx="125">
                  <c:v>0.12210000000000001</c:v>
                </c:pt>
                <c:pt idx="126">
                  <c:v>0.12540000000000001</c:v>
                </c:pt>
                <c:pt idx="127">
                  <c:v>0.12869999999999998</c:v>
                </c:pt>
                <c:pt idx="128">
                  <c:v>0.13189999999999999</c:v>
                </c:pt>
                <c:pt idx="129">
                  <c:v>0.1439</c:v>
                </c:pt>
                <c:pt idx="130">
                  <c:v>0.16140000000000002</c:v>
                </c:pt>
                <c:pt idx="131">
                  <c:v>0.17799999999999999</c:v>
                </c:pt>
                <c:pt idx="132">
                  <c:v>0.19390000000000002</c:v>
                </c:pt>
                <c:pt idx="133">
                  <c:v>0.20939999999999998</c:v>
                </c:pt>
                <c:pt idx="134">
                  <c:v>0.22450000000000001</c:v>
                </c:pt>
                <c:pt idx="135">
                  <c:v>0.23929999999999998</c:v>
                </c:pt>
                <c:pt idx="136">
                  <c:v>0.25390000000000001</c:v>
                </c:pt>
                <c:pt idx="137">
                  <c:v>0.26840000000000003</c:v>
                </c:pt>
                <c:pt idx="138">
                  <c:v>0.32240000000000002</c:v>
                </c:pt>
                <c:pt idx="139">
                  <c:v>0.37219999999999998</c:v>
                </c:pt>
                <c:pt idx="140">
                  <c:v>0.41959999999999997</c:v>
                </c:pt>
                <c:pt idx="141">
                  <c:v>0.46559999999999996</c:v>
                </c:pt>
                <c:pt idx="142">
                  <c:v>0.51050000000000006</c:v>
                </c:pt>
                <c:pt idx="143">
                  <c:v>0.55479999999999996</c:v>
                </c:pt>
                <c:pt idx="144">
                  <c:v>0.71760000000000002</c:v>
                </c:pt>
                <c:pt idx="145">
                  <c:v>0.86649999999999994</c:v>
                </c:pt>
                <c:pt idx="146" formatCode="0.00">
                  <c:v>1.01</c:v>
                </c:pt>
                <c:pt idx="147" formatCode="0.00">
                  <c:v>1.1499999999999999</c:v>
                </c:pt>
                <c:pt idx="148" formatCode="0.00">
                  <c:v>1.28</c:v>
                </c:pt>
                <c:pt idx="149" formatCode="0.00">
                  <c:v>1.42</c:v>
                </c:pt>
                <c:pt idx="150" formatCode="0.00">
                  <c:v>1.56</c:v>
                </c:pt>
                <c:pt idx="151" formatCode="0.00">
                  <c:v>1.69</c:v>
                </c:pt>
                <c:pt idx="152" formatCode="0.00">
                  <c:v>1.83</c:v>
                </c:pt>
                <c:pt idx="153" formatCode="0.00">
                  <c:v>1.97</c:v>
                </c:pt>
                <c:pt idx="154" formatCode="0.00">
                  <c:v>2.11</c:v>
                </c:pt>
                <c:pt idx="155" formatCode="0.00">
                  <c:v>2.65</c:v>
                </c:pt>
                <c:pt idx="156" formatCode="0.00">
                  <c:v>3.41</c:v>
                </c:pt>
                <c:pt idx="157" formatCode="0.00">
                  <c:v>4.13</c:v>
                </c:pt>
                <c:pt idx="158" formatCode="0.00">
                  <c:v>4.82</c:v>
                </c:pt>
                <c:pt idx="159" formatCode="0.00">
                  <c:v>5.51</c:v>
                </c:pt>
                <c:pt idx="160" formatCode="0.00">
                  <c:v>6.18</c:v>
                </c:pt>
                <c:pt idx="161" formatCode="0.00">
                  <c:v>6.86</c:v>
                </c:pt>
                <c:pt idx="162" formatCode="0.00">
                  <c:v>7.53</c:v>
                </c:pt>
                <c:pt idx="163" formatCode="0.00">
                  <c:v>8.2100000000000009</c:v>
                </c:pt>
                <c:pt idx="164" formatCode="0.00">
                  <c:v>10.74</c:v>
                </c:pt>
                <c:pt idx="165" formatCode="0.00">
                  <c:v>13.09</c:v>
                </c:pt>
                <c:pt idx="166" formatCode="0.00">
                  <c:v>15.37</c:v>
                </c:pt>
                <c:pt idx="167" formatCode="0.00">
                  <c:v>17.62</c:v>
                </c:pt>
                <c:pt idx="168" formatCode="0.00">
                  <c:v>19.899999999999999</c:v>
                </c:pt>
                <c:pt idx="169" formatCode="0.00">
                  <c:v>22.21</c:v>
                </c:pt>
                <c:pt idx="170" formatCode="0.00">
                  <c:v>30.88</c:v>
                </c:pt>
                <c:pt idx="171" formatCode="0.00">
                  <c:v>38.96</c:v>
                </c:pt>
                <c:pt idx="172" formatCode="0.00">
                  <c:v>46.82</c:v>
                </c:pt>
                <c:pt idx="173" formatCode="0.00">
                  <c:v>54.63</c:v>
                </c:pt>
                <c:pt idx="174" formatCode="0.00">
                  <c:v>62.45</c:v>
                </c:pt>
                <c:pt idx="175" formatCode="0.00">
                  <c:v>70.33</c:v>
                </c:pt>
                <c:pt idx="176" formatCode="0.00">
                  <c:v>78.28</c:v>
                </c:pt>
                <c:pt idx="177" formatCode="0.00">
                  <c:v>86.31</c:v>
                </c:pt>
                <c:pt idx="178" formatCode="0.00">
                  <c:v>94.43</c:v>
                </c:pt>
                <c:pt idx="179" formatCode="0.00">
                  <c:v>102.64</c:v>
                </c:pt>
                <c:pt idx="180" formatCode="0.00">
                  <c:v>110.95</c:v>
                </c:pt>
                <c:pt idx="181" formatCode="0.00">
                  <c:v>142.58000000000001</c:v>
                </c:pt>
                <c:pt idx="182" formatCode="0.00">
                  <c:v>187.53</c:v>
                </c:pt>
                <c:pt idx="183" formatCode="0.00">
                  <c:v>229.57</c:v>
                </c:pt>
                <c:pt idx="184" formatCode="0.00">
                  <c:v>270.24</c:v>
                </c:pt>
                <c:pt idx="185" formatCode="0.00">
                  <c:v>310.20999999999998</c:v>
                </c:pt>
                <c:pt idx="186" formatCode="0.00">
                  <c:v>349.82</c:v>
                </c:pt>
                <c:pt idx="187" formatCode="0.00">
                  <c:v>389.24</c:v>
                </c:pt>
                <c:pt idx="188" formatCode="0.00">
                  <c:v>428.57</c:v>
                </c:pt>
                <c:pt idx="189" formatCode="0.00">
                  <c:v>467.87</c:v>
                </c:pt>
                <c:pt idx="190" formatCode="0.00">
                  <c:v>614.63</c:v>
                </c:pt>
                <c:pt idx="191" formatCode="0.00">
                  <c:v>749.24</c:v>
                </c:pt>
                <c:pt idx="192" formatCode="0.00">
                  <c:v>877.27</c:v>
                </c:pt>
                <c:pt idx="193" formatCode="0.0">
                  <c:v>1000</c:v>
                </c:pt>
                <c:pt idx="194" formatCode="0.0">
                  <c:v>1120</c:v>
                </c:pt>
                <c:pt idx="195" formatCode="0.0">
                  <c:v>1240</c:v>
                </c:pt>
                <c:pt idx="196" formatCode="0.0">
                  <c:v>1670</c:v>
                </c:pt>
                <c:pt idx="197" formatCode="0.0">
                  <c:v>2050</c:v>
                </c:pt>
                <c:pt idx="198" formatCode="0.0">
                  <c:v>2410</c:v>
                </c:pt>
                <c:pt idx="199" formatCode="0.0">
                  <c:v>2750</c:v>
                </c:pt>
                <c:pt idx="200" formatCode="0.0">
                  <c:v>3070</c:v>
                </c:pt>
                <c:pt idx="201" formatCode="0.0">
                  <c:v>3390</c:v>
                </c:pt>
                <c:pt idx="202" formatCode="0.0">
                  <c:v>3690</c:v>
                </c:pt>
                <c:pt idx="203" formatCode="0.0">
                  <c:v>3980</c:v>
                </c:pt>
                <c:pt idx="204" formatCode="0.0">
                  <c:v>4270</c:v>
                </c:pt>
                <c:pt idx="205" formatCode="0.0">
                  <c:v>4550</c:v>
                </c:pt>
                <c:pt idx="206" formatCode="0.0">
                  <c:v>4820</c:v>
                </c:pt>
                <c:pt idx="207" formatCode="0.0">
                  <c:v>5820</c:v>
                </c:pt>
                <c:pt idx="208" formatCode="0.0">
                  <c:v>6720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srim22Na_Diamond!$D$20:$D$228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srim22Na_Diamond!$P$20:$P$228</c:f>
              <c:numCache>
                <c:formatCode>0.000</c:formatCode>
                <c:ptCount val="209"/>
                <c:pt idx="0">
                  <c:v>3.0000000000000003E-4</c:v>
                </c:pt>
                <c:pt idx="1">
                  <c:v>3.0000000000000003E-4</c:v>
                </c:pt>
                <c:pt idx="2">
                  <c:v>3.0000000000000003E-4</c:v>
                </c:pt>
                <c:pt idx="3">
                  <c:v>3.0000000000000003E-4</c:v>
                </c:pt>
                <c:pt idx="4">
                  <c:v>3.0000000000000003E-4</c:v>
                </c:pt>
                <c:pt idx="5">
                  <c:v>3.0000000000000003E-4</c:v>
                </c:pt>
                <c:pt idx="6">
                  <c:v>4.0000000000000002E-4</c:v>
                </c:pt>
                <c:pt idx="7">
                  <c:v>4.0000000000000002E-4</c:v>
                </c:pt>
                <c:pt idx="8">
                  <c:v>4.0000000000000002E-4</c:v>
                </c:pt>
                <c:pt idx="9">
                  <c:v>4.0000000000000002E-4</c:v>
                </c:pt>
                <c:pt idx="10">
                  <c:v>4.0000000000000002E-4</c:v>
                </c:pt>
                <c:pt idx="11">
                  <c:v>5.0000000000000001E-4</c:v>
                </c:pt>
                <c:pt idx="12">
                  <c:v>5.0000000000000001E-4</c:v>
                </c:pt>
                <c:pt idx="13">
                  <c:v>5.0000000000000001E-4</c:v>
                </c:pt>
                <c:pt idx="14">
                  <c:v>5.0000000000000001E-4</c:v>
                </c:pt>
                <c:pt idx="15">
                  <c:v>6.0000000000000006E-4</c:v>
                </c:pt>
                <c:pt idx="16">
                  <c:v>6.0000000000000006E-4</c:v>
                </c:pt>
                <c:pt idx="17">
                  <c:v>6.0000000000000006E-4</c:v>
                </c:pt>
                <c:pt idx="18">
                  <c:v>6.9999999999999999E-4</c:v>
                </c:pt>
                <c:pt idx="19">
                  <c:v>6.9999999999999999E-4</c:v>
                </c:pt>
                <c:pt idx="20">
                  <c:v>6.9999999999999999E-4</c:v>
                </c:pt>
                <c:pt idx="21">
                  <c:v>8.0000000000000004E-4</c:v>
                </c:pt>
                <c:pt idx="22">
                  <c:v>8.0000000000000004E-4</c:v>
                </c:pt>
                <c:pt idx="23">
                  <c:v>8.0000000000000004E-4</c:v>
                </c:pt>
                <c:pt idx="24">
                  <c:v>8.9999999999999998E-4</c:v>
                </c:pt>
                <c:pt idx="25">
                  <c:v>8.9999999999999998E-4</c:v>
                </c:pt>
                <c:pt idx="26">
                  <c:v>1E-3</c:v>
                </c:pt>
                <c:pt idx="27">
                  <c:v>1.0999999999999998E-3</c:v>
                </c:pt>
                <c:pt idx="28">
                  <c:v>1.0999999999999998E-3</c:v>
                </c:pt>
                <c:pt idx="29">
                  <c:v>1.2000000000000001E-3</c:v>
                </c:pt>
                <c:pt idx="30">
                  <c:v>1.2000000000000001E-3</c:v>
                </c:pt>
                <c:pt idx="31">
                  <c:v>1.2999999999999999E-3</c:v>
                </c:pt>
                <c:pt idx="32">
                  <c:v>1.4E-3</c:v>
                </c:pt>
                <c:pt idx="33">
                  <c:v>1.4E-3</c:v>
                </c:pt>
                <c:pt idx="34">
                  <c:v>1.6000000000000001E-3</c:v>
                </c:pt>
                <c:pt idx="35">
                  <c:v>1.7000000000000001E-3</c:v>
                </c:pt>
                <c:pt idx="36">
                  <c:v>1.8E-3</c:v>
                </c:pt>
                <c:pt idx="37">
                  <c:v>1.9E-3</c:v>
                </c:pt>
                <c:pt idx="38">
                  <c:v>2E-3</c:v>
                </c:pt>
                <c:pt idx="39">
                  <c:v>2.1000000000000003E-3</c:v>
                </c:pt>
                <c:pt idx="40">
                  <c:v>2.3E-3</c:v>
                </c:pt>
                <c:pt idx="41">
                  <c:v>2.5000000000000001E-3</c:v>
                </c:pt>
                <c:pt idx="42">
                  <c:v>2.7000000000000001E-3</c:v>
                </c:pt>
                <c:pt idx="43">
                  <c:v>2.9000000000000002E-3</c:v>
                </c:pt>
                <c:pt idx="44">
                  <c:v>3.0999999999999999E-3</c:v>
                </c:pt>
                <c:pt idx="45">
                  <c:v>3.3E-3</c:v>
                </c:pt>
                <c:pt idx="46">
                  <c:v>3.5000000000000005E-3</c:v>
                </c:pt>
                <c:pt idx="47">
                  <c:v>3.6999999999999997E-3</c:v>
                </c:pt>
                <c:pt idx="48">
                  <c:v>3.8999999999999998E-3</c:v>
                </c:pt>
                <c:pt idx="49">
                  <c:v>4.1000000000000003E-3</c:v>
                </c:pt>
                <c:pt idx="50">
                  <c:v>4.3E-3</c:v>
                </c:pt>
                <c:pt idx="51">
                  <c:v>4.7000000000000002E-3</c:v>
                </c:pt>
                <c:pt idx="52">
                  <c:v>5.1999999999999998E-3</c:v>
                </c:pt>
                <c:pt idx="53">
                  <c:v>5.5999999999999999E-3</c:v>
                </c:pt>
                <c:pt idx="54">
                  <c:v>6.0999999999999995E-3</c:v>
                </c:pt>
                <c:pt idx="55">
                  <c:v>6.5000000000000006E-3</c:v>
                </c:pt>
                <c:pt idx="56">
                  <c:v>7.000000000000001E-3</c:v>
                </c:pt>
                <c:pt idx="57">
                  <c:v>7.3999999999999995E-3</c:v>
                </c:pt>
                <c:pt idx="58">
                  <c:v>7.9000000000000008E-3</c:v>
                </c:pt>
                <c:pt idx="59">
                  <c:v>8.3000000000000001E-3</c:v>
                </c:pt>
                <c:pt idx="60">
                  <c:v>9.1999999999999998E-3</c:v>
                </c:pt>
                <c:pt idx="61">
                  <c:v>1.0100000000000001E-2</c:v>
                </c:pt>
                <c:pt idx="62">
                  <c:v>1.09E-2</c:v>
                </c:pt>
                <c:pt idx="63">
                  <c:v>1.18E-2</c:v>
                </c:pt>
                <c:pt idx="64">
                  <c:v>1.26E-2</c:v>
                </c:pt>
                <c:pt idx="65">
                  <c:v>1.3500000000000002E-2</c:v>
                </c:pt>
                <c:pt idx="66">
                  <c:v>1.5099999999999999E-2</c:v>
                </c:pt>
                <c:pt idx="67">
                  <c:v>1.67E-2</c:v>
                </c:pt>
                <c:pt idx="68">
                  <c:v>1.83E-2</c:v>
                </c:pt>
                <c:pt idx="69">
                  <c:v>1.9800000000000002E-2</c:v>
                </c:pt>
                <c:pt idx="70">
                  <c:v>2.1299999999999999E-2</c:v>
                </c:pt>
                <c:pt idx="71">
                  <c:v>2.2700000000000001E-2</c:v>
                </c:pt>
                <c:pt idx="72">
                  <c:v>2.41E-2</c:v>
                </c:pt>
                <c:pt idx="73">
                  <c:v>2.5500000000000002E-2</c:v>
                </c:pt>
                <c:pt idx="74">
                  <c:v>2.6800000000000001E-2</c:v>
                </c:pt>
                <c:pt idx="75">
                  <c:v>2.8100000000000003E-2</c:v>
                </c:pt>
                <c:pt idx="76">
                  <c:v>2.9399999999999999E-2</c:v>
                </c:pt>
                <c:pt idx="77">
                  <c:v>3.1800000000000002E-2</c:v>
                </c:pt>
                <c:pt idx="78">
                  <c:v>3.4599999999999999E-2</c:v>
                </c:pt>
                <c:pt idx="79">
                  <c:v>3.73E-2</c:v>
                </c:pt>
                <c:pt idx="80">
                  <c:v>3.9699999999999999E-2</c:v>
                </c:pt>
                <c:pt idx="81">
                  <c:v>4.1999999999999996E-2</c:v>
                </c:pt>
                <c:pt idx="82">
                  <c:v>4.4200000000000003E-2</c:v>
                </c:pt>
                <c:pt idx="83">
                  <c:v>4.6300000000000001E-2</c:v>
                </c:pt>
                <c:pt idx="84">
                  <c:v>4.82E-2</c:v>
                </c:pt>
                <c:pt idx="85">
                  <c:v>5.0099999999999999E-2</c:v>
                </c:pt>
                <c:pt idx="86">
                  <c:v>5.3500000000000006E-2</c:v>
                </c:pt>
                <c:pt idx="87">
                  <c:v>5.6599999999999998E-2</c:v>
                </c:pt>
                <c:pt idx="88">
                  <c:v>5.9499999999999997E-2</c:v>
                </c:pt>
                <c:pt idx="89">
                  <c:v>6.2100000000000002E-2</c:v>
                </c:pt>
                <c:pt idx="90">
                  <c:v>6.4399999999999999E-2</c:v>
                </c:pt>
                <c:pt idx="91">
                  <c:v>6.6600000000000006E-2</c:v>
                </c:pt>
                <c:pt idx="92">
                  <c:v>7.0499999999999993E-2</c:v>
                </c:pt>
                <c:pt idx="93">
                  <c:v>7.3899999999999993E-2</c:v>
                </c:pt>
                <c:pt idx="94">
                  <c:v>7.6800000000000007E-2</c:v>
                </c:pt>
                <c:pt idx="95">
                  <c:v>7.9399999999999998E-2</c:v>
                </c:pt>
                <c:pt idx="96">
                  <c:v>8.1699999999999995E-2</c:v>
                </c:pt>
                <c:pt idx="97">
                  <c:v>8.3699999999999997E-2</c:v>
                </c:pt>
                <c:pt idx="98">
                  <c:v>8.5599999999999996E-2</c:v>
                </c:pt>
                <c:pt idx="99">
                  <c:v>8.7300000000000003E-2</c:v>
                </c:pt>
                <c:pt idx="100">
                  <c:v>8.8900000000000007E-2</c:v>
                </c:pt>
                <c:pt idx="101">
                  <c:v>9.0300000000000005E-2</c:v>
                </c:pt>
                <c:pt idx="102">
                  <c:v>9.1600000000000001E-2</c:v>
                </c:pt>
                <c:pt idx="103">
                  <c:v>9.3899999999999997E-2</c:v>
                </c:pt>
                <c:pt idx="104">
                  <c:v>9.6500000000000002E-2</c:v>
                </c:pt>
                <c:pt idx="105">
                  <c:v>9.8599999999999993E-2</c:v>
                </c:pt>
                <c:pt idx="106">
                  <c:v>0.10049999999999999</c:v>
                </c:pt>
                <c:pt idx="107">
                  <c:v>0.1022</c:v>
                </c:pt>
                <c:pt idx="108">
                  <c:v>0.10369999999999999</c:v>
                </c:pt>
                <c:pt idx="109">
                  <c:v>0.10500000000000001</c:v>
                </c:pt>
                <c:pt idx="110">
                  <c:v>0.1062</c:v>
                </c:pt>
                <c:pt idx="111">
                  <c:v>0.10740000000000001</c:v>
                </c:pt>
                <c:pt idx="112">
                  <c:v>0.10940000000000001</c:v>
                </c:pt>
                <c:pt idx="113">
                  <c:v>0.11120000000000001</c:v>
                </c:pt>
                <c:pt idx="114">
                  <c:v>0.11269999999999999</c:v>
                </c:pt>
                <c:pt idx="115">
                  <c:v>0.1142</c:v>
                </c:pt>
                <c:pt idx="116">
                  <c:v>0.11550000000000001</c:v>
                </c:pt>
                <c:pt idx="117">
                  <c:v>0.1167</c:v>
                </c:pt>
                <c:pt idx="118">
                  <c:v>0.11890000000000001</c:v>
                </c:pt>
                <c:pt idx="119">
                  <c:v>0.12090000000000001</c:v>
                </c:pt>
                <c:pt idx="120">
                  <c:v>0.1227</c:v>
                </c:pt>
                <c:pt idx="121">
                  <c:v>0.1244</c:v>
                </c:pt>
                <c:pt idx="122">
                  <c:v>0.126</c:v>
                </c:pt>
                <c:pt idx="123">
                  <c:v>0.12759999999999999</c:v>
                </c:pt>
                <c:pt idx="124">
                  <c:v>0.12909999999999999</c:v>
                </c:pt>
                <c:pt idx="125">
                  <c:v>0.1305</c:v>
                </c:pt>
                <c:pt idx="126">
                  <c:v>0.13189999999999999</c:v>
                </c:pt>
                <c:pt idx="127">
                  <c:v>0.13320000000000001</c:v>
                </c:pt>
                <c:pt idx="128">
                  <c:v>0.1346</c:v>
                </c:pt>
                <c:pt idx="129">
                  <c:v>0.13720000000000002</c:v>
                </c:pt>
                <c:pt idx="130">
                  <c:v>0.1404</c:v>
                </c:pt>
                <c:pt idx="131">
                  <c:v>0.14360000000000001</c:v>
                </c:pt>
                <c:pt idx="132">
                  <c:v>0.14679999999999999</c:v>
                </c:pt>
                <c:pt idx="133">
                  <c:v>0.14990000000000001</c:v>
                </c:pt>
                <c:pt idx="134">
                  <c:v>0.15309999999999999</c:v>
                </c:pt>
                <c:pt idx="135">
                  <c:v>0.15640000000000001</c:v>
                </c:pt>
                <c:pt idx="136">
                  <c:v>0.15970000000000001</c:v>
                </c:pt>
                <c:pt idx="137">
                  <c:v>0.16299999999999998</c:v>
                </c:pt>
                <c:pt idx="138">
                  <c:v>0.1699</c:v>
                </c:pt>
                <c:pt idx="139">
                  <c:v>0.17699999999999999</c:v>
                </c:pt>
                <c:pt idx="140">
                  <c:v>0.18440000000000001</c:v>
                </c:pt>
                <c:pt idx="141">
                  <c:v>0.192</c:v>
                </c:pt>
                <c:pt idx="142">
                  <c:v>0.2</c:v>
                </c:pt>
                <c:pt idx="143">
                  <c:v>0.2082</c:v>
                </c:pt>
                <c:pt idx="144">
                  <c:v>0.22559999999999997</c:v>
                </c:pt>
                <c:pt idx="145">
                  <c:v>0.24409999999999998</c:v>
                </c:pt>
                <c:pt idx="146">
                  <c:v>0.26389999999999997</c:v>
                </c:pt>
                <c:pt idx="147">
                  <c:v>0.28490000000000004</c:v>
                </c:pt>
                <c:pt idx="148">
                  <c:v>0.30710000000000004</c:v>
                </c:pt>
                <c:pt idx="149">
                  <c:v>0.33039999999999997</c:v>
                </c:pt>
                <c:pt idx="150">
                  <c:v>0.35499999999999998</c:v>
                </c:pt>
                <c:pt idx="151">
                  <c:v>0.38069999999999998</c:v>
                </c:pt>
                <c:pt idx="152">
                  <c:v>0.40750000000000003</c:v>
                </c:pt>
                <c:pt idx="153">
                  <c:v>0.43540000000000001</c:v>
                </c:pt>
                <c:pt idx="154">
                  <c:v>0.46440000000000003</c:v>
                </c:pt>
                <c:pt idx="155" formatCode="0.00">
                  <c:v>0.52580000000000005</c:v>
                </c:pt>
                <c:pt idx="156" formatCode="0.00">
                  <c:v>0.60830000000000006</c:v>
                </c:pt>
                <c:pt idx="157" formatCode="0.00">
                  <c:v>0.69710000000000005</c:v>
                </c:pt>
                <c:pt idx="158" formatCode="0.00">
                  <c:v>0.79180000000000006</c:v>
                </c:pt>
                <c:pt idx="159" formatCode="0.00">
                  <c:v>0.8922000000000001</c:v>
                </c:pt>
                <c:pt idx="160" formatCode="0.00">
                  <c:v>0.998</c:v>
                </c:pt>
                <c:pt idx="161" formatCode="0.00">
                  <c:v>1.1100000000000001</c:v>
                </c:pt>
                <c:pt idx="162" formatCode="0.00">
                  <c:v>1.22</c:v>
                </c:pt>
                <c:pt idx="163" formatCode="0.00">
                  <c:v>1.35</c:v>
                </c:pt>
                <c:pt idx="164" formatCode="0.00">
                  <c:v>1.6</c:v>
                </c:pt>
                <c:pt idx="165" formatCode="0.00">
                  <c:v>1.87</c:v>
                </c:pt>
                <c:pt idx="166" formatCode="0.00">
                  <c:v>2.16</c:v>
                </c:pt>
                <c:pt idx="167" formatCode="0.00">
                  <c:v>2.4700000000000002</c:v>
                </c:pt>
                <c:pt idx="168" formatCode="0.00">
                  <c:v>2.8</c:v>
                </c:pt>
                <c:pt idx="169" formatCode="0.00">
                  <c:v>3.15</c:v>
                </c:pt>
                <c:pt idx="170" formatCode="0.00">
                  <c:v>3.91</c:v>
                </c:pt>
                <c:pt idx="171" formatCode="0.00">
                  <c:v>4.74</c:v>
                </c:pt>
                <c:pt idx="172" formatCode="0.00">
                  <c:v>5.64</c:v>
                </c:pt>
                <c:pt idx="173" formatCode="0.00">
                  <c:v>6.62</c:v>
                </c:pt>
                <c:pt idx="174" formatCode="0.00">
                  <c:v>7.66</c:v>
                </c:pt>
                <c:pt idx="175" formatCode="0.00">
                  <c:v>8.77</c:v>
                </c:pt>
                <c:pt idx="176" formatCode="0.00">
                  <c:v>9.94</c:v>
                </c:pt>
                <c:pt idx="177" formatCode="0.00">
                  <c:v>11.18</c:v>
                </c:pt>
                <c:pt idx="178" formatCode="0.00">
                  <c:v>12.48</c:v>
                </c:pt>
                <c:pt idx="179" formatCode="0.00">
                  <c:v>13.84</c:v>
                </c:pt>
                <c:pt idx="180" formatCode="0.00">
                  <c:v>15.26</c:v>
                </c:pt>
                <c:pt idx="181" formatCode="0.00">
                  <c:v>18.28</c:v>
                </c:pt>
                <c:pt idx="182" formatCode="0.00">
                  <c:v>22.35</c:v>
                </c:pt>
                <c:pt idx="183" formatCode="0.00">
                  <c:v>26.74</c:v>
                </c:pt>
                <c:pt idx="184" formatCode="0.00">
                  <c:v>31.43</c:v>
                </c:pt>
                <c:pt idx="185" formatCode="0.00">
                  <c:v>36.42</c:v>
                </c:pt>
                <c:pt idx="186" formatCode="0.00">
                  <c:v>41.67</c:v>
                </c:pt>
                <c:pt idx="187" formatCode="0.00">
                  <c:v>47.18</c:v>
                </c:pt>
                <c:pt idx="188" formatCode="0.00">
                  <c:v>52.93</c:v>
                </c:pt>
                <c:pt idx="189" formatCode="0.00">
                  <c:v>58.91</c:v>
                </c:pt>
                <c:pt idx="190" formatCode="0.00">
                  <c:v>71.52</c:v>
                </c:pt>
                <c:pt idx="191" formatCode="0.00">
                  <c:v>84.92</c:v>
                </c:pt>
                <c:pt idx="192" formatCode="0.00">
                  <c:v>99.02</c:v>
                </c:pt>
                <c:pt idx="193" formatCode="0.00">
                  <c:v>113.76</c:v>
                </c:pt>
                <c:pt idx="194" formatCode="0.00">
                  <c:v>129.07</c:v>
                </c:pt>
                <c:pt idx="195" formatCode="0.00">
                  <c:v>144.9</c:v>
                </c:pt>
                <c:pt idx="196" formatCode="0.00">
                  <c:v>177.91</c:v>
                </c:pt>
                <c:pt idx="197" formatCode="0.00">
                  <c:v>212.43</c:v>
                </c:pt>
                <c:pt idx="198" formatCode="0.00">
                  <c:v>248.17</c:v>
                </c:pt>
                <c:pt idx="199" formatCode="0.00">
                  <c:v>284.88</c:v>
                </c:pt>
                <c:pt idx="200" formatCode="0.00">
                  <c:v>322.37</c:v>
                </c:pt>
                <c:pt idx="201" formatCode="0.00">
                  <c:v>360.46</c:v>
                </c:pt>
                <c:pt idx="202" formatCode="0.00">
                  <c:v>399.01</c:v>
                </c:pt>
                <c:pt idx="203" formatCode="0.00">
                  <c:v>437.9</c:v>
                </c:pt>
                <c:pt idx="204" formatCode="0.00">
                  <c:v>477.03</c:v>
                </c:pt>
                <c:pt idx="205" formatCode="0.00">
                  <c:v>516.30999999999995</c:v>
                </c:pt>
                <c:pt idx="206" formatCode="0.00">
                  <c:v>555.67999999999995</c:v>
                </c:pt>
                <c:pt idx="207" formatCode="0.00">
                  <c:v>634.46</c:v>
                </c:pt>
                <c:pt idx="208" formatCode="0.00">
                  <c:v>712.93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92960"/>
        <c:axId val="550090608"/>
      </c:scatterChart>
      <c:valAx>
        <c:axId val="5500929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0090608"/>
        <c:crosses val="autoZero"/>
        <c:crossBetween val="midCat"/>
        <c:majorUnit val="10"/>
      </c:valAx>
      <c:valAx>
        <c:axId val="55009060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00929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srim22Na_Air!$P$5</c:f>
          <c:strCache>
            <c:ptCount val="1"/>
            <c:pt idx="0">
              <c:v>srim22Na_Air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srim22Na_Air!$D$20:$D$228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srim22Na_Air!$E$20:$E$228</c:f>
              <c:numCache>
                <c:formatCode>0.000E+00</c:formatCode>
                <c:ptCount val="209"/>
                <c:pt idx="0">
                  <c:v>4.8430000000000001E-2</c:v>
                </c:pt>
                <c:pt idx="1">
                  <c:v>5.1049999999999998E-2</c:v>
                </c:pt>
                <c:pt idx="2">
                  <c:v>5.3539999999999997E-2</c:v>
                </c:pt>
                <c:pt idx="3">
                  <c:v>5.5919999999999997E-2</c:v>
                </c:pt>
                <c:pt idx="4">
                  <c:v>5.8200000000000002E-2</c:v>
                </c:pt>
                <c:pt idx="5">
                  <c:v>6.0400000000000002E-2</c:v>
                </c:pt>
                <c:pt idx="6">
                  <c:v>6.2520000000000006E-2</c:v>
                </c:pt>
                <c:pt idx="7">
                  <c:v>6.4570000000000002E-2</c:v>
                </c:pt>
                <c:pt idx="8">
                  <c:v>6.8489999999999995E-2</c:v>
                </c:pt>
                <c:pt idx="9">
                  <c:v>7.2190000000000004E-2</c:v>
                </c:pt>
                <c:pt idx="10">
                  <c:v>7.5719999999999996E-2</c:v>
                </c:pt>
                <c:pt idx="11">
                  <c:v>7.9079999999999998E-2</c:v>
                </c:pt>
                <c:pt idx="12">
                  <c:v>8.2309999999999994E-2</c:v>
                </c:pt>
                <c:pt idx="13">
                  <c:v>8.5419999999999996E-2</c:v>
                </c:pt>
                <c:pt idx="14">
                  <c:v>9.1319999999999998E-2</c:v>
                </c:pt>
                <c:pt idx="15">
                  <c:v>9.6860000000000002E-2</c:v>
                </c:pt>
                <c:pt idx="16">
                  <c:v>0.1021</c:v>
                </c:pt>
                <c:pt idx="17">
                  <c:v>0.1071</c:v>
                </c:pt>
                <c:pt idx="18">
                  <c:v>0.1118</c:v>
                </c:pt>
                <c:pt idx="19">
                  <c:v>0.1164</c:v>
                </c:pt>
                <c:pt idx="20">
                  <c:v>0.1208</c:v>
                </c:pt>
                <c:pt idx="21">
                  <c:v>0.125</c:v>
                </c:pt>
                <c:pt idx="22">
                  <c:v>0.12909999999999999</c:v>
                </c:pt>
                <c:pt idx="23">
                  <c:v>0.1331</c:v>
                </c:pt>
                <c:pt idx="24">
                  <c:v>0.13700000000000001</c:v>
                </c:pt>
                <c:pt idx="25">
                  <c:v>0.1444</c:v>
                </c:pt>
                <c:pt idx="26">
                  <c:v>0.15310000000000001</c:v>
                </c:pt>
                <c:pt idx="27">
                  <c:v>0.16139999999999999</c:v>
                </c:pt>
                <c:pt idx="28">
                  <c:v>0.16930000000000001</c:v>
                </c:pt>
                <c:pt idx="29">
                  <c:v>0.17680000000000001</c:v>
                </c:pt>
                <c:pt idx="30">
                  <c:v>0.18410000000000001</c:v>
                </c:pt>
                <c:pt idx="31">
                  <c:v>0.191</c:v>
                </c:pt>
                <c:pt idx="32">
                  <c:v>0.19769999999999999</c:v>
                </c:pt>
                <c:pt idx="33">
                  <c:v>0.20419999999999999</c:v>
                </c:pt>
                <c:pt idx="34">
                  <c:v>0.21659999999999999</c:v>
                </c:pt>
                <c:pt idx="35">
                  <c:v>0.2283</c:v>
                </c:pt>
                <c:pt idx="36">
                  <c:v>0.2394</c:v>
                </c:pt>
                <c:pt idx="37">
                  <c:v>0.25009999999999999</c:v>
                </c:pt>
                <c:pt idx="38">
                  <c:v>0.26029999999999998</c:v>
                </c:pt>
                <c:pt idx="39">
                  <c:v>0.27010000000000001</c:v>
                </c:pt>
                <c:pt idx="40">
                  <c:v>0.2888</c:v>
                </c:pt>
                <c:pt idx="41">
                  <c:v>0.30630000000000002</c:v>
                </c:pt>
                <c:pt idx="42">
                  <c:v>0.32290000000000002</c:v>
                </c:pt>
                <c:pt idx="43">
                  <c:v>0.33860000000000001</c:v>
                </c:pt>
                <c:pt idx="44">
                  <c:v>0.35370000000000001</c:v>
                </c:pt>
                <c:pt idx="45">
                  <c:v>0.36809999999999998</c:v>
                </c:pt>
                <c:pt idx="46">
                  <c:v>0.38200000000000001</c:v>
                </c:pt>
                <c:pt idx="47">
                  <c:v>0.39539999999999997</c:v>
                </c:pt>
                <c:pt idx="48">
                  <c:v>0.40839999999999999</c:v>
                </c:pt>
                <c:pt idx="49">
                  <c:v>0.42099999999999999</c:v>
                </c:pt>
                <c:pt idx="50">
                  <c:v>0.43319999999999997</c:v>
                </c:pt>
                <c:pt idx="51">
                  <c:v>0.45660000000000001</c:v>
                </c:pt>
                <c:pt idx="52">
                  <c:v>0.48430000000000001</c:v>
                </c:pt>
                <c:pt idx="53">
                  <c:v>0.51049999999999995</c:v>
                </c:pt>
                <c:pt idx="54">
                  <c:v>0.53539999999999999</c:v>
                </c:pt>
                <c:pt idx="55">
                  <c:v>0.55920000000000003</c:v>
                </c:pt>
                <c:pt idx="56">
                  <c:v>0.58199999999999996</c:v>
                </c:pt>
                <c:pt idx="57">
                  <c:v>0.60399999999999998</c:v>
                </c:pt>
                <c:pt idx="58">
                  <c:v>0.62519999999999998</c:v>
                </c:pt>
                <c:pt idx="59">
                  <c:v>0.64570000000000005</c:v>
                </c:pt>
                <c:pt idx="60">
                  <c:v>0.68969999999999998</c:v>
                </c:pt>
                <c:pt idx="61">
                  <c:v>0.74150000000000005</c:v>
                </c:pt>
                <c:pt idx="62">
                  <c:v>0.78100000000000003</c:v>
                </c:pt>
                <c:pt idx="63">
                  <c:v>0.81320000000000003</c:v>
                </c:pt>
                <c:pt idx="64">
                  <c:v>0.84119999999999995</c:v>
                </c:pt>
                <c:pt idx="65">
                  <c:v>0.86660000000000004</c:v>
                </c:pt>
                <c:pt idx="66">
                  <c:v>0.91400000000000003</c:v>
                </c:pt>
                <c:pt idx="67">
                  <c:v>0.95989999999999998</c:v>
                </c:pt>
                <c:pt idx="68">
                  <c:v>1.006</c:v>
                </c:pt>
                <c:pt idx="69">
                  <c:v>1.0529999999999999</c:v>
                </c:pt>
                <c:pt idx="70">
                  <c:v>1.1000000000000001</c:v>
                </c:pt>
                <c:pt idx="71">
                  <c:v>1.1479999999999999</c:v>
                </c:pt>
                <c:pt idx="72">
                  <c:v>1.196</c:v>
                </c:pt>
                <c:pt idx="73">
                  <c:v>1.244</c:v>
                </c:pt>
                <c:pt idx="74">
                  <c:v>1.292</c:v>
                </c:pt>
                <c:pt idx="75">
                  <c:v>1.34</c:v>
                </c:pt>
                <c:pt idx="76">
                  <c:v>1.3879999999999999</c:v>
                </c:pt>
                <c:pt idx="77">
                  <c:v>1.4810000000000001</c:v>
                </c:pt>
                <c:pt idx="78">
                  <c:v>1.595</c:v>
                </c:pt>
                <c:pt idx="79">
                  <c:v>1.704</c:v>
                </c:pt>
                <c:pt idx="80">
                  <c:v>1.8089999999999999</c:v>
                </c:pt>
                <c:pt idx="81">
                  <c:v>1.909</c:v>
                </c:pt>
                <c:pt idx="82">
                  <c:v>2.0049999999999999</c:v>
                </c:pt>
                <c:pt idx="83">
                  <c:v>2.0979999999999999</c:v>
                </c:pt>
                <c:pt idx="84">
                  <c:v>2.1859999999999999</c:v>
                </c:pt>
                <c:pt idx="85">
                  <c:v>2.2719999999999998</c:v>
                </c:pt>
                <c:pt idx="86">
                  <c:v>2.4340000000000002</c:v>
                </c:pt>
                <c:pt idx="87">
                  <c:v>2.5870000000000002</c:v>
                </c:pt>
                <c:pt idx="88">
                  <c:v>2.7330000000000001</c:v>
                </c:pt>
                <c:pt idx="89">
                  <c:v>2.8719999999999999</c:v>
                </c:pt>
                <c:pt idx="90">
                  <c:v>3.008</c:v>
                </c:pt>
                <c:pt idx="91">
                  <c:v>3.14</c:v>
                </c:pt>
                <c:pt idx="92">
                  <c:v>3.3980000000000001</c:v>
                </c:pt>
                <c:pt idx="93">
                  <c:v>3.6509999999999998</c:v>
                </c:pt>
                <c:pt idx="94">
                  <c:v>3.9020000000000001</c:v>
                </c:pt>
                <c:pt idx="95">
                  <c:v>4.1539999999999999</c:v>
                </c:pt>
                <c:pt idx="96">
                  <c:v>4.407</c:v>
                </c:pt>
                <c:pt idx="97">
                  <c:v>4.6609999999999996</c:v>
                </c:pt>
                <c:pt idx="98">
                  <c:v>4.9180000000000001</c:v>
                </c:pt>
                <c:pt idx="99">
                  <c:v>5.1760000000000002</c:v>
                </c:pt>
                <c:pt idx="100">
                  <c:v>5.4349999999999996</c:v>
                </c:pt>
                <c:pt idx="101">
                  <c:v>5.6950000000000003</c:v>
                </c:pt>
                <c:pt idx="102">
                  <c:v>5.9560000000000004</c:v>
                </c:pt>
                <c:pt idx="103">
                  <c:v>6.476</c:v>
                </c:pt>
                <c:pt idx="104">
                  <c:v>7.1210000000000004</c:v>
                </c:pt>
                <c:pt idx="105">
                  <c:v>7.7530000000000001</c:v>
                </c:pt>
                <c:pt idx="106">
                  <c:v>8.3640000000000008</c:v>
                </c:pt>
                <c:pt idx="107">
                  <c:v>8.9499999999999993</c:v>
                </c:pt>
                <c:pt idx="108">
                  <c:v>9.5060000000000002</c:v>
                </c:pt>
                <c:pt idx="109">
                  <c:v>10.029999999999999</c:v>
                </c:pt>
                <c:pt idx="110">
                  <c:v>10.52</c:v>
                </c:pt>
                <c:pt idx="111">
                  <c:v>10.97</c:v>
                </c:pt>
                <c:pt idx="112">
                  <c:v>11.77</c:v>
                </c:pt>
                <c:pt idx="113">
                  <c:v>12.43</c:v>
                </c:pt>
                <c:pt idx="114">
                  <c:v>12.97</c:v>
                </c:pt>
                <c:pt idx="115">
                  <c:v>13.4</c:v>
                </c:pt>
                <c:pt idx="116">
                  <c:v>13.75</c:v>
                </c:pt>
                <c:pt idx="117">
                  <c:v>14.01</c:v>
                </c:pt>
                <c:pt idx="118">
                  <c:v>14.37</c:v>
                </c:pt>
                <c:pt idx="119">
                  <c:v>14.56</c:v>
                </c:pt>
                <c:pt idx="120">
                  <c:v>14.64</c:v>
                </c:pt>
                <c:pt idx="121">
                  <c:v>14.65</c:v>
                </c:pt>
                <c:pt idx="122">
                  <c:v>14.61</c:v>
                </c:pt>
                <c:pt idx="123">
                  <c:v>14.54</c:v>
                </c:pt>
                <c:pt idx="124">
                  <c:v>14.44</c:v>
                </c:pt>
                <c:pt idx="125">
                  <c:v>14.32</c:v>
                </c:pt>
                <c:pt idx="126">
                  <c:v>14.19</c:v>
                </c:pt>
                <c:pt idx="127">
                  <c:v>14.06</c:v>
                </c:pt>
                <c:pt idx="128">
                  <c:v>13.91</c:v>
                </c:pt>
                <c:pt idx="129">
                  <c:v>13.62</c:v>
                </c:pt>
                <c:pt idx="130">
                  <c:v>13.24</c:v>
                </c:pt>
                <c:pt idx="131">
                  <c:v>12.86</c:v>
                </c:pt>
                <c:pt idx="132">
                  <c:v>12.49</c:v>
                </c:pt>
                <c:pt idx="133">
                  <c:v>12.13</c:v>
                </c:pt>
                <c:pt idx="134">
                  <c:v>11.8</c:v>
                </c:pt>
                <c:pt idx="135">
                  <c:v>11.47</c:v>
                </c:pt>
                <c:pt idx="136">
                  <c:v>11.17</c:v>
                </c:pt>
                <c:pt idx="137">
                  <c:v>10.88</c:v>
                </c:pt>
                <c:pt idx="138">
                  <c:v>10.38</c:v>
                </c:pt>
                <c:pt idx="139">
                  <c:v>9.9789999999999992</c:v>
                </c:pt>
                <c:pt idx="140">
                  <c:v>9.5559999999999992</c:v>
                </c:pt>
                <c:pt idx="141">
                  <c:v>9.2059999999999995</c:v>
                </c:pt>
                <c:pt idx="142">
                  <c:v>8.8879999999999999</c:v>
                </c:pt>
                <c:pt idx="143">
                  <c:v>8.5980000000000008</c:v>
                </c:pt>
                <c:pt idx="144">
                  <c:v>8.0839999999999996</c:v>
                </c:pt>
                <c:pt idx="145">
                  <c:v>7.6420000000000003</c:v>
                </c:pt>
                <c:pt idx="146">
                  <c:v>7.2539999999999996</c:v>
                </c:pt>
                <c:pt idx="147">
                  <c:v>6.9089999999999998</c:v>
                </c:pt>
                <c:pt idx="148">
                  <c:v>6.5990000000000002</c:v>
                </c:pt>
                <c:pt idx="149">
                  <c:v>6.3170000000000002</c:v>
                </c:pt>
                <c:pt idx="150">
                  <c:v>6.0590000000000002</c:v>
                </c:pt>
                <c:pt idx="151">
                  <c:v>5.8220000000000001</c:v>
                </c:pt>
                <c:pt idx="152">
                  <c:v>5.6029999999999998</c:v>
                </c:pt>
                <c:pt idx="153">
                  <c:v>5.399</c:v>
                </c:pt>
                <c:pt idx="154">
                  <c:v>5.2089999999999996</c:v>
                </c:pt>
                <c:pt idx="155">
                  <c:v>4.8650000000000002</c:v>
                </c:pt>
                <c:pt idx="156">
                  <c:v>4.4909999999999997</c:v>
                </c:pt>
                <c:pt idx="157">
                  <c:v>4.1669999999999998</c:v>
                </c:pt>
                <c:pt idx="158">
                  <c:v>3.8860000000000001</c:v>
                </c:pt>
                <c:pt idx="159">
                  <c:v>3.6389999999999998</c:v>
                </c:pt>
                <c:pt idx="160">
                  <c:v>3.4220000000000002</c:v>
                </c:pt>
                <c:pt idx="161">
                  <c:v>3.2309999999999999</c:v>
                </c:pt>
                <c:pt idx="162">
                  <c:v>3.0609999999999999</c:v>
                </c:pt>
                <c:pt idx="163">
                  <c:v>2.91</c:v>
                </c:pt>
                <c:pt idx="164">
                  <c:v>2.657</c:v>
                </c:pt>
                <c:pt idx="165">
                  <c:v>2.4540000000000002</c:v>
                </c:pt>
                <c:pt idx="166">
                  <c:v>2.2919999999999998</c:v>
                </c:pt>
                <c:pt idx="167">
                  <c:v>2.1619999999999999</c:v>
                </c:pt>
                <c:pt idx="168">
                  <c:v>2.056</c:v>
                </c:pt>
                <c:pt idx="169">
                  <c:v>1.944</c:v>
                </c:pt>
                <c:pt idx="170">
                  <c:v>1.746</c:v>
                </c:pt>
                <c:pt idx="171">
                  <c:v>1.589</c:v>
                </c:pt>
                <c:pt idx="172">
                  <c:v>1.4610000000000001</c:v>
                </c:pt>
                <c:pt idx="173">
                  <c:v>1.3540000000000001</c:v>
                </c:pt>
                <c:pt idx="174">
                  <c:v>1.264</c:v>
                </c:pt>
                <c:pt idx="175">
                  <c:v>1.1859999999999999</c:v>
                </c:pt>
                <c:pt idx="176">
                  <c:v>1.119</c:v>
                </c:pt>
                <c:pt idx="177">
                  <c:v>1.0609999999999999</c:v>
                </c:pt>
                <c:pt idx="178">
                  <c:v>1.0089999999999999</c:v>
                </c:pt>
                <c:pt idx="179">
                  <c:v>0.9627</c:v>
                </c:pt>
                <c:pt idx="180">
                  <c:v>0.9214</c:v>
                </c:pt>
                <c:pt idx="181">
                  <c:v>0.85040000000000004</c:v>
                </c:pt>
                <c:pt idx="182">
                  <c:v>0.77839999999999998</c:v>
                </c:pt>
                <c:pt idx="183">
                  <c:v>0.72009999999999996</c:v>
                </c:pt>
                <c:pt idx="184">
                  <c:v>0.67190000000000005</c:v>
                </c:pt>
                <c:pt idx="185">
                  <c:v>0.63139999999999996</c:v>
                </c:pt>
                <c:pt idx="186">
                  <c:v>0.5968</c:v>
                </c:pt>
                <c:pt idx="187">
                  <c:v>0.56699999999999995</c:v>
                </c:pt>
                <c:pt idx="188">
                  <c:v>0.54090000000000005</c:v>
                </c:pt>
                <c:pt idx="189">
                  <c:v>0.5181</c:v>
                </c:pt>
                <c:pt idx="190">
                  <c:v>0.47970000000000002</c:v>
                </c:pt>
                <c:pt idx="191">
                  <c:v>0.44879999999999998</c:v>
                </c:pt>
                <c:pt idx="192">
                  <c:v>0.4234</c:v>
                </c:pt>
                <c:pt idx="193">
                  <c:v>0.4022</c:v>
                </c:pt>
                <c:pt idx="194">
                  <c:v>0.38419999999999999</c:v>
                </c:pt>
                <c:pt idx="195">
                  <c:v>0.36880000000000002</c:v>
                </c:pt>
                <c:pt idx="196">
                  <c:v>0.34379999999999999</c:v>
                </c:pt>
                <c:pt idx="197">
                  <c:v>0.32450000000000001</c:v>
                </c:pt>
                <c:pt idx="198">
                  <c:v>0.30909999999999999</c:v>
                </c:pt>
                <c:pt idx="199">
                  <c:v>0.29659999999999997</c:v>
                </c:pt>
                <c:pt idx="200">
                  <c:v>0.28639999999999999</c:v>
                </c:pt>
                <c:pt idx="201">
                  <c:v>0.27779999999999999</c:v>
                </c:pt>
                <c:pt idx="202">
                  <c:v>0.27060000000000001</c:v>
                </c:pt>
                <c:pt idx="203">
                  <c:v>0.26440000000000002</c:v>
                </c:pt>
                <c:pt idx="204">
                  <c:v>0.25919999999999999</c:v>
                </c:pt>
                <c:pt idx="205">
                  <c:v>0.25459999999999999</c:v>
                </c:pt>
                <c:pt idx="206">
                  <c:v>0.25059999999999999</c:v>
                </c:pt>
                <c:pt idx="207">
                  <c:v>0.24410000000000001</c:v>
                </c:pt>
                <c:pt idx="208">
                  <c:v>0.2392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srim22Na_Air!$D$20:$D$228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srim22Na_Air!$F$20:$F$228</c:f>
              <c:numCache>
                <c:formatCode>0.000E+00</c:formatCode>
                <c:ptCount val="209"/>
                <c:pt idx="0">
                  <c:v>0.86339999999999995</c:v>
                </c:pt>
                <c:pt idx="1">
                  <c:v>0.89859999999999995</c:v>
                </c:pt>
                <c:pt idx="2">
                  <c:v>0.93089999999999995</c:v>
                </c:pt>
                <c:pt idx="3">
                  <c:v>0.96079999999999999</c:v>
                </c:pt>
                <c:pt idx="4">
                  <c:v>0.98860000000000003</c:v>
                </c:pt>
                <c:pt idx="5">
                  <c:v>1.0149999999999999</c:v>
                </c:pt>
                <c:pt idx="6">
                  <c:v>1.0389999999999999</c:v>
                </c:pt>
                <c:pt idx="7">
                  <c:v>1.0620000000000001</c:v>
                </c:pt>
                <c:pt idx="8">
                  <c:v>1.1040000000000001</c:v>
                </c:pt>
                <c:pt idx="9">
                  <c:v>1.1419999999999999</c:v>
                </c:pt>
                <c:pt idx="10">
                  <c:v>1.1759999999999999</c:v>
                </c:pt>
                <c:pt idx="11">
                  <c:v>1.2070000000000001</c:v>
                </c:pt>
                <c:pt idx="12">
                  <c:v>1.236</c:v>
                </c:pt>
                <c:pt idx="13">
                  <c:v>1.262</c:v>
                </c:pt>
                <c:pt idx="14">
                  <c:v>1.31</c:v>
                </c:pt>
                <c:pt idx="15">
                  <c:v>1.351</c:v>
                </c:pt>
                <c:pt idx="16">
                  <c:v>1.387</c:v>
                </c:pt>
                <c:pt idx="17">
                  <c:v>1.42</c:v>
                </c:pt>
                <c:pt idx="18">
                  <c:v>1.4490000000000001</c:v>
                </c:pt>
                <c:pt idx="19">
                  <c:v>1.4750000000000001</c:v>
                </c:pt>
                <c:pt idx="20">
                  <c:v>1.4990000000000001</c:v>
                </c:pt>
                <c:pt idx="21">
                  <c:v>1.52</c:v>
                </c:pt>
                <c:pt idx="22">
                  <c:v>1.54</c:v>
                </c:pt>
                <c:pt idx="23">
                  <c:v>1.5580000000000001</c:v>
                </c:pt>
                <c:pt idx="24">
                  <c:v>1.575</c:v>
                </c:pt>
                <c:pt idx="25">
                  <c:v>1.6040000000000001</c:v>
                </c:pt>
                <c:pt idx="26">
                  <c:v>1.6359999999999999</c:v>
                </c:pt>
                <c:pt idx="27">
                  <c:v>1.661</c:v>
                </c:pt>
                <c:pt idx="28">
                  <c:v>1.6830000000000001</c:v>
                </c:pt>
                <c:pt idx="29">
                  <c:v>1.702</c:v>
                </c:pt>
                <c:pt idx="30">
                  <c:v>1.7170000000000001</c:v>
                </c:pt>
                <c:pt idx="31">
                  <c:v>1.7310000000000001</c:v>
                </c:pt>
                <c:pt idx="32">
                  <c:v>1.742</c:v>
                </c:pt>
                <c:pt idx="33">
                  <c:v>1.7509999999999999</c:v>
                </c:pt>
                <c:pt idx="34">
                  <c:v>1.766</c:v>
                </c:pt>
                <c:pt idx="35">
                  <c:v>1.776</c:v>
                </c:pt>
                <c:pt idx="36">
                  <c:v>1.7829999999999999</c:v>
                </c:pt>
                <c:pt idx="37">
                  <c:v>1.7869999999999999</c:v>
                </c:pt>
                <c:pt idx="38">
                  <c:v>1.788</c:v>
                </c:pt>
                <c:pt idx="39">
                  <c:v>1.788</c:v>
                </c:pt>
                <c:pt idx="40">
                  <c:v>1.784</c:v>
                </c:pt>
                <c:pt idx="41">
                  <c:v>1.7749999999999999</c:v>
                </c:pt>
                <c:pt idx="42">
                  <c:v>1.764</c:v>
                </c:pt>
                <c:pt idx="43">
                  <c:v>1.7509999999999999</c:v>
                </c:pt>
                <c:pt idx="44">
                  <c:v>1.736</c:v>
                </c:pt>
                <c:pt idx="45">
                  <c:v>1.72</c:v>
                </c:pt>
                <c:pt idx="46">
                  <c:v>1.704</c:v>
                </c:pt>
                <c:pt idx="47">
                  <c:v>1.6879999999999999</c:v>
                </c:pt>
                <c:pt idx="48">
                  <c:v>1.671</c:v>
                </c:pt>
                <c:pt idx="49">
                  <c:v>1.6539999999999999</c:v>
                </c:pt>
                <c:pt idx="50">
                  <c:v>1.6379999999999999</c:v>
                </c:pt>
                <c:pt idx="51">
                  <c:v>1.6040000000000001</c:v>
                </c:pt>
                <c:pt idx="52">
                  <c:v>1.5640000000000001</c:v>
                </c:pt>
                <c:pt idx="53">
                  <c:v>1.5249999999999999</c:v>
                </c:pt>
                <c:pt idx="54">
                  <c:v>1.4870000000000001</c:v>
                </c:pt>
                <c:pt idx="55">
                  <c:v>1.452</c:v>
                </c:pt>
                <c:pt idx="56">
                  <c:v>1.4179999999999999</c:v>
                </c:pt>
                <c:pt idx="57">
                  <c:v>1.3859999999999999</c:v>
                </c:pt>
                <c:pt idx="58">
                  <c:v>1.355</c:v>
                </c:pt>
                <c:pt idx="59">
                  <c:v>1.3260000000000001</c:v>
                </c:pt>
                <c:pt idx="60">
                  <c:v>1.2709999999999999</c:v>
                </c:pt>
                <c:pt idx="61">
                  <c:v>1.222</c:v>
                </c:pt>
                <c:pt idx="62">
                  <c:v>1.177</c:v>
                </c:pt>
                <c:pt idx="63">
                  <c:v>1.135</c:v>
                </c:pt>
                <c:pt idx="64">
                  <c:v>1.097</c:v>
                </c:pt>
                <c:pt idx="65">
                  <c:v>1.0620000000000001</c:v>
                </c:pt>
                <c:pt idx="66">
                  <c:v>0.99850000000000005</c:v>
                </c:pt>
                <c:pt idx="67">
                  <c:v>0.94369999999999998</c:v>
                </c:pt>
                <c:pt idx="68">
                  <c:v>0.89549999999999996</c:v>
                </c:pt>
                <c:pt idx="69">
                  <c:v>0.85270000000000001</c:v>
                </c:pt>
                <c:pt idx="70">
                  <c:v>0.8145</c:v>
                </c:pt>
                <c:pt idx="71">
                  <c:v>0.78010000000000002</c:v>
                </c:pt>
                <c:pt idx="72">
                  <c:v>0.74890000000000001</c:v>
                </c:pt>
                <c:pt idx="73">
                  <c:v>0.72060000000000002</c:v>
                </c:pt>
                <c:pt idx="74">
                  <c:v>0.6946</c:v>
                </c:pt>
                <c:pt idx="75">
                  <c:v>0.67069999999999996</c:v>
                </c:pt>
                <c:pt idx="76">
                  <c:v>0.64870000000000005</c:v>
                </c:pt>
                <c:pt idx="77">
                  <c:v>0.60929999999999995</c:v>
                </c:pt>
                <c:pt idx="78">
                  <c:v>0.56720000000000004</c:v>
                </c:pt>
                <c:pt idx="79">
                  <c:v>0.53129999999999999</c:v>
                </c:pt>
                <c:pt idx="80">
                  <c:v>0.50019999999999998</c:v>
                </c:pt>
                <c:pt idx="81">
                  <c:v>0.47310000000000002</c:v>
                </c:pt>
                <c:pt idx="82">
                  <c:v>0.4491</c:v>
                </c:pt>
                <c:pt idx="83">
                  <c:v>0.42770000000000002</c:v>
                </c:pt>
                <c:pt idx="84">
                  <c:v>0.40860000000000002</c:v>
                </c:pt>
                <c:pt idx="85">
                  <c:v>0.39129999999999998</c:v>
                </c:pt>
                <c:pt idx="86">
                  <c:v>0.36120000000000002</c:v>
                </c:pt>
                <c:pt idx="87">
                  <c:v>0.33589999999999998</c:v>
                </c:pt>
                <c:pt idx="88">
                  <c:v>0.31440000000000001</c:v>
                </c:pt>
                <c:pt idx="89">
                  <c:v>0.29570000000000002</c:v>
                </c:pt>
                <c:pt idx="90">
                  <c:v>0.27929999999999999</c:v>
                </c:pt>
                <c:pt idx="91">
                  <c:v>0.26490000000000002</c:v>
                </c:pt>
                <c:pt idx="92">
                  <c:v>0.24049999999999999</c:v>
                </c:pt>
                <c:pt idx="93">
                  <c:v>0.22070000000000001</c:v>
                </c:pt>
                <c:pt idx="94">
                  <c:v>0.2041</c:v>
                </c:pt>
                <c:pt idx="95">
                  <c:v>0.19009999999999999</c:v>
                </c:pt>
                <c:pt idx="96">
                  <c:v>0.17810000000000001</c:v>
                </c:pt>
                <c:pt idx="97">
                  <c:v>0.16769999999999999</c:v>
                </c:pt>
                <c:pt idx="98">
                  <c:v>0.1585</c:v>
                </c:pt>
                <c:pt idx="99">
                  <c:v>0.15029999999999999</c:v>
                </c:pt>
                <c:pt idx="100">
                  <c:v>0.1431</c:v>
                </c:pt>
                <c:pt idx="101">
                  <c:v>0.1366</c:v>
                </c:pt>
                <c:pt idx="102">
                  <c:v>0.13059999999999999</c:v>
                </c:pt>
                <c:pt idx="103">
                  <c:v>0.12039999999999999</c:v>
                </c:pt>
                <c:pt idx="104">
                  <c:v>0.10979999999999999</c:v>
                </c:pt>
                <c:pt idx="105">
                  <c:v>0.10100000000000001</c:v>
                </c:pt>
                <c:pt idx="106">
                  <c:v>9.3679999999999999E-2</c:v>
                </c:pt>
                <c:pt idx="107">
                  <c:v>8.7410000000000002E-2</c:v>
                </c:pt>
                <c:pt idx="108">
                  <c:v>8.2000000000000003E-2</c:v>
                </c:pt>
                <c:pt idx="109">
                  <c:v>7.7259999999999995E-2</c:v>
                </c:pt>
                <c:pt idx="110">
                  <c:v>7.3090000000000002E-2</c:v>
                </c:pt>
                <c:pt idx="111">
                  <c:v>6.9379999999999997E-2</c:v>
                </c:pt>
                <c:pt idx="112">
                  <c:v>6.3060000000000005E-2</c:v>
                </c:pt>
                <c:pt idx="113">
                  <c:v>5.7869999999999998E-2</c:v>
                </c:pt>
                <c:pt idx="114">
                  <c:v>5.3530000000000001E-2</c:v>
                </c:pt>
                <c:pt idx="115">
                  <c:v>4.9840000000000002E-2</c:v>
                </c:pt>
                <c:pt idx="116">
                  <c:v>4.666E-2</c:v>
                </c:pt>
                <c:pt idx="117">
                  <c:v>4.3880000000000002E-2</c:v>
                </c:pt>
                <c:pt idx="118">
                  <c:v>3.9280000000000002E-2</c:v>
                </c:pt>
                <c:pt idx="119">
                  <c:v>3.5610000000000003E-2</c:v>
                </c:pt>
                <c:pt idx="120">
                  <c:v>3.261E-2</c:v>
                </c:pt>
                <c:pt idx="121">
                  <c:v>3.0099999999999998E-2</c:v>
                </c:pt>
                <c:pt idx="122">
                  <c:v>2.7980000000000001E-2</c:v>
                </c:pt>
                <c:pt idx="123">
                  <c:v>2.615E-2</c:v>
                </c:pt>
                <c:pt idx="124">
                  <c:v>2.4559999999999998E-2</c:v>
                </c:pt>
                <c:pt idx="125">
                  <c:v>2.317E-2</c:v>
                </c:pt>
                <c:pt idx="126">
                  <c:v>2.1940000000000001E-2</c:v>
                </c:pt>
                <c:pt idx="127">
                  <c:v>2.0830000000000001E-2</c:v>
                </c:pt>
                <c:pt idx="128">
                  <c:v>1.984E-2</c:v>
                </c:pt>
                <c:pt idx="129">
                  <c:v>1.814E-2</c:v>
                </c:pt>
                <c:pt idx="130">
                  <c:v>1.6400000000000001E-2</c:v>
                </c:pt>
                <c:pt idx="131">
                  <c:v>1.498E-2</c:v>
                </c:pt>
                <c:pt idx="132">
                  <c:v>1.38E-2</c:v>
                </c:pt>
                <c:pt idx="133">
                  <c:v>1.281E-2</c:v>
                </c:pt>
                <c:pt idx="134">
                  <c:v>1.1950000000000001E-2</c:v>
                </c:pt>
                <c:pt idx="135">
                  <c:v>1.1209999999999999E-2</c:v>
                </c:pt>
                <c:pt idx="136">
                  <c:v>1.056E-2</c:v>
                </c:pt>
                <c:pt idx="137">
                  <c:v>9.9830000000000006E-3</c:v>
                </c:pt>
                <c:pt idx="138">
                  <c:v>9.0119999999999992E-3</c:v>
                </c:pt>
                <c:pt idx="139">
                  <c:v>8.2220000000000001E-3</c:v>
                </c:pt>
                <c:pt idx="140">
                  <c:v>7.5649999999999997E-3</c:v>
                </c:pt>
                <c:pt idx="141">
                  <c:v>7.0109999999999999E-3</c:v>
                </c:pt>
                <c:pt idx="142">
                  <c:v>6.5370000000000003E-3</c:v>
                </c:pt>
                <c:pt idx="143">
                  <c:v>6.1260000000000004E-3</c:v>
                </c:pt>
                <c:pt idx="144">
                  <c:v>5.4479999999999997E-3</c:v>
                </c:pt>
                <c:pt idx="145">
                  <c:v>4.9109999999999996E-3</c:v>
                </c:pt>
                <c:pt idx="146">
                  <c:v>4.4749999999999998E-3</c:v>
                </c:pt>
                <c:pt idx="147">
                  <c:v>4.1139999999999996E-3</c:v>
                </c:pt>
                <c:pt idx="148">
                  <c:v>3.8089999999999999E-3</c:v>
                </c:pt>
                <c:pt idx="149">
                  <c:v>3.5490000000000001E-3</c:v>
                </c:pt>
                <c:pt idx="150">
                  <c:v>3.323E-3</c:v>
                </c:pt>
                <c:pt idx="151">
                  <c:v>3.1250000000000002E-3</c:v>
                </c:pt>
                <c:pt idx="152">
                  <c:v>2.9510000000000001E-3</c:v>
                </c:pt>
                <c:pt idx="153">
                  <c:v>2.7959999999999999E-3</c:v>
                </c:pt>
                <c:pt idx="154">
                  <c:v>2.6580000000000002E-3</c:v>
                </c:pt>
                <c:pt idx="155">
                  <c:v>2.4199999999999998E-3</c:v>
                </c:pt>
                <c:pt idx="156">
                  <c:v>2.1779999999999998E-3</c:v>
                </c:pt>
                <c:pt idx="157">
                  <c:v>1.9819999999999998E-3</c:v>
                </c:pt>
                <c:pt idx="158">
                  <c:v>1.82E-3</c:v>
                </c:pt>
                <c:pt idx="159">
                  <c:v>1.684E-3</c:v>
                </c:pt>
                <c:pt idx="160">
                  <c:v>1.567E-3</c:v>
                </c:pt>
                <c:pt idx="161">
                  <c:v>1.4660000000000001E-3</c:v>
                </c:pt>
                <c:pt idx="162">
                  <c:v>1.3780000000000001E-3</c:v>
                </c:pt>
                <c:pt idx="163">
                  <c:v>1.3010000000000001E-3</c:v>
                </c:pt>
                <c:pt idx="164">
                  <c:v>1.17E-3</c:v>
                </c:pt>
                <c:pt idx="165">
                  <c:v>1.0640000000000001E-3</c:v>
                </c:pt>
                <c:pt idx="166">
                  <c:v>9.7619999999999998E-4</c:v>
                </c:pt>
                <c:pt idx="167">
                  <c:v>9.0240000000000003E-4</c:v>
                </c:pt>
                <c:pt idx="168">
                  <c:v>8.3940000000000002E-4</c:v>
                </c:pt>
                <c:pt idx="169">
                  <c:v>7.85E-4</c:v>
                </c:pt>
                <c:pt idx="170">
                  <c:v>6.9559999999999999E-4</c:v>
                </c:pt>
                <c:pt idx="171">
                  <c:v>6.2520000000000002E-4</c:v>
                </c:pt>
                <c:pt idx="172">
                  <c:v>5.6820000000000004E-4</c:v>
                </c:pt>
                <c:pt idx="173">
                  <c:v>5.2099999999999998E-4</c:v>
                </c:pt>
                <c:pt idx="174">
                  <c:v>4.8139999999999999E-4</c:v>
                </c:pt>
                <c:pt idx="175">
                  <c:v>4.4759999999999998E-4</c:v>
                </c:pt>
                <c:pt idx="176">
                  <c:v>4.1839999999999998E-4</c:v>
                </c:pt>
                <c:pt idx="177">
                  <c:v>3.9290000000000001E-4</c:v>
                </c:pt>
                <c:pt idx="178">
                  <c:v>3.704E-4</c:v>
                </c:pt>
                <c:pt idx="179">
                  <c:v>3.5050000000000001E-4</c:v>
                </c:pt>
                <c:pt idx="180">
                  <c:v>3.3270000000000001E-4</c:v>
                </c:pt>
                <c:pt idx="181">
                  <c:v>3.0219999999999997E-4</c:v>
                </c:pt>
                <c:pt idx="182">
                  <c:v>2.7129999999999998E-4</c:v>
                </c:pt>
                <c:pt idx="183">
                  <c:v>2.4640000000000003E-4</c:v>
                </c:pt>
                <c:pt idx="184">
                  <c:v>2.2580000000000001E-4</c:v>
                </c:pt>
                <c:pt idx="185">
                  <c:v>2.085E-4</c:v>
                </c:pt>
                <c:pt idx="186">
                  <c:v>1.9379999999999999E-4</c:v>
                </c:pt>
                <c:pt idx="187">
                  <c:v>1.8100000000000001E-4</c:v>
                </c:pt>
                <c:pt idx="188">
                  <c:v>1.6990000000000001E-4</c:v>
                </c:pt>
                <c:pt idx="189">
                  <c:v>1.6009999999999999E-4</c:v>
                </c:pt>
                <c:pt idx="190">
                  <c:v>1.437E-4</c:v>
                </c:pt>
                <c:pt idx="191">
                  <c:v>1.304E-4</c:v>
                </c:pt>
                <c:pt idx="192">
                  <c:v>1.195E-4</c:v>
                </c:pt>
                <c:pt idx="193">
                  <c:v>1.103E-4</c:v>
                </c:pt>
                <c:pt idx="194">
                  <c:v>1.024E-4</c:v>
                </c:pt>
                <c:pt idx="195">
                  <c:v>9.5680000000000005E-5</c:v>
                </c:pt>
                <c:pt idx="196">
                  <c:v>8.4590000000000002E-5</c:v>
                </c:pt>
                <c:pt idx="197">
                  <c:v>7.5870000000000004E-5</c:v>
                </c:pt>
                <c:pt idx="198">
                  <c:v>6.8830000000000003E-5</c:v>
                </c:pt>
                <c:pt idx="199">
                  <c:v>6.3029999999999998E-5</c:v>
                </c:pt>
                <c:pt idx="200">
                  <c:v>5.8149999999999997E-5</c:v>
                </c:pt>
                <c:pt idx="201">
                  <c:v>5.3999999999999998E-5</c:v>
                </c:pt>
                <c:pt idx="202">
                  <c:v>5.0420000000000002E-5</c:v>
                </c:pt>
                <c:pt idx="203">
                  <c:v>4.7299999999999998E-5</c:v>
                </c:pt>
                <c:pt idx="204">
                  <c:v>4.4549999999999999E-5</c:v>
                </c:pt>
                <c:pt idx="205">
                  <c:v>4.2120000000000003E-5</c:v>
                </c:pt>
                <c:pt idx="206">
                  <c:v>3.994E-5</c:v>
                </c:pt>
                <c:pt idx="207">
                  <c:v>3.6220000000000002E-5</c:v>
                </c:pt>
                <c:pt idx="208">
                  <c:v>3.3160000000000001E-5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srim22Na_Air!$D$20:$D$228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srim22Na_Air!$G$20:$G$228</c:f>
              <c:numCache>
                <c:formatCode>0.000E+00</c:formatCode>
                <c:ptCount val="209"/>
                <c:pt idx="0">
                  <c:v>0.91182999999999992</c:v>
                </c:pt>
                <c:pt idx="1">
                  <c:v>0.94964999999999999</c:v>
                </c:pt>
                <c:pt idx="2">
                  <c:v>0.98443999999999998</c:v>
                </c:pt>
                <c:pt idx="3">
                  <c:v>1.0167200000000001</c:v>
                </c:pt>
                <c:pt idx="4">
                  <c:v>1.0468</c:v>
                </c:pt>
                <c:pt idx="5">
                  <c:v>1.0753999999999999</c:v>
                </c:pt>
                <c:pt idx="6">
                  <c:v>1.1015199999999998</c:v>
                </c:pt>
                <c:pt idx="7">
                  <c:v>1.1265700000000001</c:v>
                </c:pt>
                <c:pt idx="8">
                  <c:v>1.17249</c:v>
                </c:pt>
                <c:pt idx="9">
                  <c:v>1.2141899999999999</c:v>
                </c:pt>
                <c:pt idx="10">
                  <c:v>1.2517199999999999</c:v>
                </c:pt>
                <c:pt idx="11">
                  <c:v>1.2860800000000001</c:v>
                </c:pt>
                <c:pt idx="12">
                  <c:v>1.3183099999999999</c:v>
                </c:pt>
                <c:pt idx="13">
                  <c:v>1.3474200000000001</c:v>
                </c:pt>
                <c:pt idx="14">
                  <c:v>1.4013200000000001</c:v>
                </c:pt>
                <c:pt idx="15">
                  <c:v>1.4478599999999999</c:v>
                </c:pt>
                <c:pt idx="16">
                  <c:v>1.4891000000000001</c:v>
                </c:pt>
                <c:pt idx="17">
                  <c:v>1.5270999999999999</c:v>
                </c:pt>
                <c:pt idx="18">
                  <c:v>1.5608</c:v>
                </c:pt>
                <c:pt idx="19">
                  <c:v>1.5914000000000001</c:v>
                </c:pt>
                <c:pt idx="20">
                  <c:v>1.6198000000000001</c:v>
                </c:pt>
                <c:pt idx="21">
                  <c:v>1.645</c:v>
                </c:pt>
                <c:pt idx="22">
                  <c:v>1.6691</c:v>
                </c:pt>
                <c:pt idx="23">
                  <c:v>1.6911</c:v>
                </c:pt>
                <c:pt idx="24">
                  <c:v>1.712</c:v>
                </c:pt>
                <c:pt idx="25">
                  <c:v>1.7484000000000002</c:v>
                </c:pt>
                <c:pt idx="26">
                  <c:v>1.7890999999999999</c:v>
                </c:pt>
                <c:pt idx="27">
                  <c:v>1.8224</c:v>
                </c:pt>
                <c:pt idx="28">
                  <c:v>1.8523000000000001</c:v>
                </c:pt>
                <c:pt idx="29">
                  <c:v>1.8788</c:v>
                </c:pt>
                <c:pt idx="30">
                  <c:v>1.9011</c:v>
                </c:pt>
                <c:pt idx="31">
                  <c:v>1.9220000000000002</c:v>
                </c:pt>
                <c:pt idx="32">
                  <c:v>1.9397</c:v>
                </c:pt>
                <c:pt idx="33">
                  <c:v>1.9551999999999998</c:v>
                </c:pt>
                <c:pt idx="34">
                  <c:v>1.9825999999999999</c:v>
                </c:pt>
                <c:pt idx="35">
                  <c:v>2.0043000000000002</c:v>
                </c:pt>
                <c:pt idx="36">
                  <c:v>2.0223999999999998</c:v>
                </c:pt>
                <c:pt idx="37">
                  <c:v>2.0370999999999997</c:v>
                </c:pt>
                <c:pt idx="38">
                  <c:v>2.0483000000000002</c:v>
                </c:pt>
                <c:pt idx="39">
                  <c:v>2.0581</c:v>
                </c:pt>
                <c:pt idx="40">
                  <c:v>2.0728</c:v>
                </c:pt>
                <c:pt idx="41">
                  <c:v>2.0812999999999997</c:v>
                </c:pt>
                <c:pt idx="42">
                  <c:v>2.0869</c:v>
                </c:pt>
                <c:pt idx="43">
                  <c:v>2.0895999999999999</c:v>
                </c:pt>
                <c:pt idx="44">
                  <c:v>2.0897000000000001</c:v>
                </c:pt>
                <c:pt idx="45">
                  <c:v>2.0880999999999998</c:v>
                </c:pt>
                <c:pt idx="46">
                  <c:v>2.0859999999999999</c:v>
                </c:pt>
                <c:pt idx="47">
                  <c:v>2.0834000000000001</c:v>
                </c:pt>
                <c:pt idx="48">
                  <c:v>2.0794000000000001</c:v>
                </c:pt>
                <c:pt idx="49">
                  <c:v>2.0749999999999997</c:v>
                </c:pt>
                <c:pt idx="50">
                  <c:v>2.0711999999999997</c:v>
                </c:pt>
                <c:pt idx="51">
                  <c:v>2.0606</c:v>
                </c:pt>
                <c:pt idx="52">
                  <c:v>2.0483000000000002</c:v>
                </c:pt>
                <c:pt idx="53">
                  <c:v>2.0354999999999999</c:v>
                </c:pt>
                <c:pt idx="54">
                  <c:v>2.0224000000000002</c:v>
                </c:pt>
                <c:pt idx="55">
                  <c:v>2.0112000000000001</c:v>
                </c:pt>
                <c:pt idx="56">
                  <c:v>2</c:v>
                </c:pt>
                <c:pt idx="57">
                  <c:v>1.9899999999999998</c:v>
                </c:pt>
                <c:pt idx="58">
                  <c:v>1.9802</c:v>
                </c:pt>
                <c:pt idx="59">
                  <c:v>1.9717000000000002</c:v>
                </c:pt>
                <c:pt idx="60">
                  <c:v>1.9606999999999999</c:v>
                </c:pt>
                <c:pt idx="61">
                  <c:v>1.9635</c:v>
                </c:pt>
                <c:pt idx="62">
                  <c:v>1.9580000000000002</c:v>
                </c:pt>
                <c:pt idx="63">
                  <c:v>1.9481999999999999</c:v>
                </c:pt>
                <c:pt idx="64">
                  <c:v>1.9381999999999999</c:v>
                </c:pt>
                <c:pt idx="65">
                  <c:v>1.9286000000000001</c:v>
                </c:pt>
                <c:pt idx="66">
                  <c:v>1.9125000000000001</c:v>
                </c:pt>
                <c:pt idx="67">
                  <c:v>1.9036</c:v>
                </c:pt>
                <c:pt idx="68">
                  <c:v>1.9015</c:v>
                </c:pt>
                <c:pt idx="69">
                  <c:v>1.9056999999999999</c:v>
                </c:pt>
                <c:pt idx="70">
                  <c:v>1.9145000000000001</c:v>
                </c:pt>
                <c:pt idx="71">
                  <c:v>1.9280999999999999</c:v>
                </c:pt>
                <c:pt idx="72">
                  <c:v>1.9449000000000001</c:v>
                </c:pt>
                <c:pt idx="73">
                  <c:v>1.9645999999999999</c:v>
                </c:pt>
                <c:pt idx="74">
                  <c:v>1.9866000000000001</c:v>
                </c:pt>
                <c:pt idx="75">
                  <c:v>2.0106999999999999</c:v>
                </c:pt>
                <c:pt idx="76">
                  <c:v>2.0366999999999997</c:v>
                </c:pt>
                <c:pt idx="77">
                  <c:v>2.0903</c:v>
                </c:pt>
                <c:pt idx="78">
                  <c:v>2.1621999999999999</c:v>
                </c:pt>
                <c:pt idx="79">
                  <c:v>2.2353000000000001</c:v>
                </c:pt>
                <c:pt idx="80">
                  <c:v>2.3091999999999997</c:v>
                </c:pt>
                <c:pt idx="81">
                  <c:v>2.3820999999999999</c:v>
                </c:pt>
                <c:pt idx="82">
                  <c:v>2.4540999999999999</c:v>
                </c:pt>
                <c:pt idx="83">
                  <c:v>2.5257000000000001</c:v>
                </c:pt>
                <c:pt idx="84">
                  <c:v>2.5945999999999998</c:v>
                </c:pt>
                <c:pt idx="85">
                  <c:v>2.6632999999999996</c:v>
                </c:pt>
                <c:pt idx="86">
                  <c:v>2.7952000000000004</c:v>
                </c:pt>
                <c:pt idx="87">
                  <c:v>2.9229000000000003</c:v>
                </c:pt>
                <c:pt idx="88">
                  <c:v>3.0474000000000001</c:v>
                </c:pt>
                <c:pt idx="89">
                  <c:v>3.1677</c:v>
                </c:pt>
                <c:pt idx="90">
                  <c:v>3.2873000000000001</c:v>
                </c:pt>
                <c:pt idx="91">
                  <c:v>3.4049</c:v>
                </c:pt>
                <c:pt idx="92">
                  <c:v>3.6385000000000001</c:v>
                </c:pt>
                <c:pt idx="93">
                  <c:v>3.8716999999999997</c:v>
                </c:pt>
                <c:pt idx="94">
                  <c:v>4.1061000000000005</c:v>
                </c:pt>
                <c:pt idx="95">
                  <c:v>4.3441000000000001</c:v>
                </c:pt>
                <c:pt idx="96">
                  <c:v>4.5850999999999997</c:v>
                </c:pt>
                <c:pt idx="97">
                  <c:v>4.8286999999999995</c:v>
                </c:pt>
                <c:pt idx="98">
                  <c:v>5.0765000000000002</c:v>
                </c:pt>
                <c:pt idx="99">
                  <c:v>5.3262999999999998</c:v>
                </c:pt>
                <c:pt idx="100">
                  <c:v>5.5780999999999992</c:v>
                </c:pt>
                <c:pt idx="101">
                  <c:v>5.8315999999999999</c:v>
                </c:pt>
                <c:pt idx="102">
                  <c:v>6.0866000000000007</c:v>
                </c:pt>
                <c:pt idx="103">
                  <c:v>6.5964</c:v>
                </c:pt>
                <c:pt idx="104">
                  <c:v>7.2308000000000003</c:v>
                </c:pt>
                <c:pt idx="105">
                  <c:v>7.8540000000000001</c:v>
                </c:pt>
                <c:pt idx="106">
                  <c:v>8.4576800000000016</c:v>
                </c:pt>
                <c:pt idx="107">
                  <c:v>9.0374099999999995</c:v>
                </c:pt>
                <c:pt idx="108">
                  <c:v>9.588000000000001</c:v>
                </c:pt>
                <c:pt idx="109">
                  <c:v>10.10726</c:v>
                </c:pt>
                <c:pt idx="110">
                  <c:v>10.59309</c:v>
                </c:pt>
                <c:pt idx="111">
                  <c:v>11.039380000000001</c:v>
                </c:pt>
                <c:pt idx="112">
                  <c:v>11.83306</c:v>
                </c:pt>
                <c:pt idx="113">
                  <c:v>12.487869999999999</c:v>
                </c:pt>
                <c:pt idx="114">
                  <c:v>13.023530000000001</c:v>
                </c:pt>
                <c:pt idx="115">
                  <c:v>13.44984</c:v>
                </c:pt>
                <c:pt idx="116">
                  <c:v>13.796659999999999</c:v>
                </c:pt>
                <c:pt idx="117">
                  <c:v>14.053879999999999</c:v>
                </c:pt>
                <c:pt idx="118">
                  <c:v>14.409279999999999</c:v>
                </c:pt>
                <c:pt idx="119">
                  <c:v>14.595610000000001</c:v>
                </c:pt>
                <c:pt idx="120">
                  <c:v>14.672610000000001</c:v>
                </c:pt>
                <c:pt idx="121">
                  <c:v>14.680099999999999</c:v>
                </c:pt>
                <c:pt idx="122">
                  <c:v>14.637979999999999</c:v>
                </c:pt>
                <c:pt idx="123">
                  <c:v>14.566149999999999</c:v>
                </c:pt>
                <c:pt idx="124">
                  <c:v>14.464559999999999</c:v>
                </c:pt>
                <c:pt idx="125">
                  <c:v>14.343170000000001</c:v>
                </c:pt>
                <c:pt idx="126">
                  <c:v>14.21194</c:v>
                </c:pt>
                <c:pt idx="127">
                  <c:v>14.080830000000001</c:v>
                </c:pt>
                <c:pt idx="128">
                  <c:v>13.92984</c:v>
                </c:pt>
                <c:pt idx="129">
                  <c:v>13.63814</c:v>
                </c:pt>
                <c:pt idx="130">
                  <c:v>13.256400000000001</c:v>
                </c:pt>
                <c:pt idx="131">
                  <c:v>12.874979999999999</c:v>
                </c:pt>
                <c:pt idx="132">
                  <c:v>12.5038</c:v>
                </c:pt>
                <c:pt idx="133">
                  <c:v>12.142810000000001</c:v>
                </c:pt>
                <c:pt idx="134">
                  <c:v>11.811950000000001</c:v>
                </c:pt>
                <c:pt idx="135">
                  <c:v>11.481210000000001</c:v>
                </c:pt>
                <c:pt idx="136">
                  <c:v>11.18056</c:v>
                </c:pt>
                <c:pt idx="137">
                  <c:v>10.889983000000001</c:v>
                </c:pt>
                <c:pt idx="138">
                  <c:v>10.389012000000001</c:v>
                </c:pt>
                <c:pt idx="139">
                  <c:v>9.9872219999999992</c:v>
                </c:pt>
                <c:pt idx="140">
                  <c:v>9.5635649999999988</c:v>
                </c:pt>
                <c:pt idx="141">
                  <c:v>9.2130109999999998</c:v>
                </c:pt>
                <c:pt idx="142">
                  <c:v>8.8945369999999997</c:v>
                </c:pt>
                <c:pt idx="143">
                  <c:v>8.6041260000000008</c:v>
                </c:pt>
                <c:pt idx="144">
                  <c:v>8.0894479999999991</c:v>
                </c:pt>
                <c:pt idx="145">
                  <c:v>7.6469110000000002</c:v>
                </c:pt>
                <c:pt idx="146">
                  <c:v>7.2584749999999998</c:v>
                </c:pt>
                <c:pt idx="147">
                  <c:v>6.9131140000000002</c:v>
                </c:pt>
                <c:pt idx="148">
                  <c:v>6.6028090000000006</c:v>
                </c:pt>
                <c:pt idx="149">
                  <c:v>6.3205489999999998</c:v>
                </c:pt>
                <c:pt idx="150">
                  <c:v>6.0623230000000001</c:v>
                </c:pt>
                <c:pt idx="151">
                  <c:v>5.8251249999999999</c:v>
                </c:pt>
                <c:pt idx="152">
                  <c:v>5.6059510000000001</c:v>
                </c:pt>
                <c:pt idx="153">
                  <c:v>5.401796</c:v>
                </c:pt>
                <c:pt idx="154">
                  <c:v>5.2116579999999999</c:v>
                </c:pt>
                <c:pt idx="155">
                  <c:v>4.8674200000000001</c:v>
                </c:pt>
                <c:pt idx="156">
                  <c:v>4.4931779999999995</c:v>
                </c:pt>
                <c:pt idx="157">
                  <c:v>4.1689819999999997</c:v>
                </c:pt>
                <c:pt idx="158">
                  <c:v>3.8878200000000001</c:v>
                </c:pt>
                <c:pt idx="159">
                  <c:v>3.6406839999999998</c:v>
                </c:pt>
                <c:pt idx="160">
                  <c:v>3.4235670000000002</c:v>
                </c:pt>
                <c:pt idx="161">
                  <c:v>3.2324660000000001</c:v>
                </c:pt>
                <c:pt idx="162">
                  <c:v>3.0623779999999998</c:v>
                </c:pt>
                <c:pt idx="163">
                  <c:v>2.9113010000000004</c:v>
                </c:pt>
                <c:pt idx="164">
                  <c:v>2.6581700000000001</c:v>
                </c:pt>
                <c:pt idx="165">
                  <c:v>2.4550640000000001</c:v>
                </c:pt>
                <c:pt idx="166">
                  <c:v>2.2929762</c:v>
                </c:pt>
                <c:pt idx="167">
                  <c:v>2.1629024000000001</c:v>
                </c:pt>
                <c:pt idx="168">
                  <c:v>2.0568393999999999</c:v>
                </c:pt>
                <c:pt idx="169">
                  <c:v>1.944785</c:v>
                </c:pt>
                <c:pt idx="170">
                  <c:v>1.7466956</c:v>
                </c:pt>
                <c:pt idx="171">
                  <c:v>1.5896252</c:v>
                </c:pt>
                <c:pt idx="172">
                  <c:v>1.4615682000000001</c:v>
                </c:pt>
                <c:pt idx="173">
                  <c:v>1.3545210000000001</c:v>
                </c:pt>
                <c:pt idx="174">
                  <c:v>1.2644814</c:v>
                </c:pt>
                <c:pt idx="175">
                  <c:v>1.1864475999999999</c:v>
                </c:pt>
                <c:pt idx="176">
                  <c:v>1.1194184</c:v>
                </c:pt>
                <c:pt idx="177">
                  <c:v>1.0613929</c:v>
                </c:pt>
                <c:pt idx="178">
                  <c:v>1.0093703999999999</c:v>
                </c:pt>
                <c:pt idx="179">
                  <c:v>0.96305050000000003</c:v>
                </c:pt>
                <c:pt idx="180">
                  <c:v>0.92173269999999996</c:v>
                </c:pt>
                <c:pt idx="181">
                  <c:v>0.85070220000000007</c:v>
                </c:pt>
                <c:pt idx="182">
                  <c:v>0.77867129999999996</c:v>
                </c:pt>
                <c:pt idx="183">
                  <c:v>0.72034639999999994</c:v>
                </c:pt>
                <c:pt idx="184">
                  <c:v>0.67212580000000011</c:v>
                </c:pt>
                <c:pt idx="185">
                  <c:v>0.63160849999999991</c:v>
                </c:pt>
                <c:pt idx="186">
                  <c:v>0.59699380000000002</c:v>
                </c:pt>
                <c:pt idx="187">
                  <c:v>0.56718099999999994</c:v>
                </c:pt>
                <c:pt idx="188">
                  <c:v>0.54106989999999999</c:v>
                </c:pt>
                <c:pt idx="189">
                  <c:v>0.5182601</c:v>
                </c:pt>
                <c:pt idx="190">
                  <c:v>0.47984370000000004</c:v>
                </c:pt>
                <c:pt idx="191">
                  <c:v>0.44893039999999995</c:v>
                </c:pt>
                <c:pt idx="192">
                  <c:v>0.42351949999999999</c:v>
                </c:pt>
                <c:pt idx="193">
                  <c:v>0.40231030000000001</c:v>
                </c:pt>
                <c:pt idx="194">
                  <c:v>0.38430239999999999</c:v>
                </c:pt>
                <c:pt idx="195">
                  <c:v>0.36889568</c:v>
                </c:pt>
                <c:pt idx="196">
                  <c:v>0.34388458999999999</c:v>
                </c:pt>
                <c:pt idx="197">
                  <c:v>0.32457586999999999</c:v>
                </c:pt>
                <c:pt idx="198">
                  <c:v>0.30916883000000001</c:v>
                </c:pt>
                <c:pt idx="199">
                  <c:v>0.29666302999999999</c:v>
                </c:pt>
                <c:pt idx="200">
                  <c:v>0.28645814999999997</c:v>
                </c:pt>
                <c:pt idx="201">
                  <c:v>0.27785399999999999</c:v>
                </c:pt>
                <c:pt idx="202">
                  <c:v>0.27065042</c:v>
                </c:pt>
                <c:pt idx="203">
                  <c:v>0.2644473</c:v>
                </c:pt>
                <c:pt idx="204">
                  <c:v>0.25924454999999996</c:v>
                </c:pt>
                <c:pt idx="205">
                  <c:v>0.25464211999999997</c:v>
                </c:pt>
                <c:pt idx="206">
                  <c:v>0.25063994000000001</c:v>
                </c:pt>
                <c:pt idx="207">
                  <c:v>0.24413622000000001</c:v>
                </c:pt>
                <c:pt idx="208">
                  <c:v>0.23923316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167576"/>
        <c:axId val="463169536"/>
      </c:scatterChart>
      <c:valAx>
        <c:axId val="4631675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63169536"/>
        <c:crosses val="autoZero"/>
        <c:crossBetween val="midCat"/>
        <c:majorUnit val="10"/>
      </c:valAx>
      <c:valAx>
        <c:axId val="46316953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631675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srim22Na_Air!$P$5</c:f>
          <c:strCache>
            <c:ptCount val="1"/>
            <c:pt idx="0">
              <c:v>srim22Na_Air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srim22Na_Air!$D$20:$D$228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srim22Na_Air!$J$20:$J$228</c:f>
              <c:numCache>
                <c:formatCode>0.00</c:formatCode>
                <c:ptCount val="209"/>
                <c:pt idx="0">
                  <c:v>2.4</c:v>
                </c:pt>
                <c:pt idx="1">
                  <c:v>2.54</c:v>
                </c:pt>
                <c:pt idx="2">
                  <c:v>2.68</c:v>
                </c:pt>
                <c:pt idx="3">
                  <c:v>2.82</c:v>
                </c:pt>
                <c:pt idx="4">
                  <c:v>2.95</c:v>
                </c:pt>
                <c:pt idx="5">
                  <c:v>3.08</c:v>
                </c:pt>
                <c:pt idx="6">
                  <c:v>3.2</c:v>
                </c:pt>
                <c:pt idx="7">
                  <c:v>3.32</c:v>
                </c:pt>
                <c:pt idx="8">
                  <c:v>3.56</c:v>
                </c:pt>
                <c:pt idx="9">
                  <c:v>3.79</c:v>
                </c:pt>
                <c:pt idx="10">
                  <c:v>4.0199999999999996</c:v>
                </c:pt>
                <c:pt idx="11">
                  <c:v>4.24</c:v>
                </c:pt>
                <c:pt idx="12">
                  <c:v>4.46</c:v>
                </c:pt>
                <c:pt idx="13">
                  <c:v>4.67</c:v>
                </c:pt>
                <c:pt idx="14">
                  <c:v>5.08</c:v>
                </c:pt>
                <c:pt idx="15">
                  <c:v>5.48</c:v>
                </c:pt>
                <c:pt idx="16">
                  <c:v>5.87</c:v>
                </c:pt>
                <c:pt idx="17">
                  <c:v>6.25</c:v>
                </c:pt>
                <c:pt idx="18">
                  <c:v>6.63</c:v>
                </c:pt>
                <c:pt idx="19">
                  <c:v>7</c:v>
                </c:pt>
                <c:pt idx="20">
                  <c:v>7.36</c:v>
                </c:pt>
                <c:pt idx="21">
                  <c:v>7.72</c:v>
                </c:pt>
                <c:pt idx="22">
                  <c:v>8.08</c:v>
                </c:pt>
                <c:pt idx="23">
                  <c:v>8.43</c:v>
                </c:pt>
                <c:pt idx="24">
                  <c:v>8.7799999999999994</c:v>
                </c:pt>
                <c:pt idx="25">
                  <c:v>9.4700000000000006</c:v>
                </c:pt>
                <c:pt idx="26">
                  <c:v>10.32</c:v>
                </c:pt>
                <c:pt idx="27">
                  <c:v>11.15</c:v>
                </c:pt>
                <c:pt idx="28">
                  <c:v>11.98</c:v>
                </c:pt>
                <c:pt idx="29">
                  <c:v>12.79</c:v>
                </c:pt>
                <c:pt idx="30">
                  <c:v>13.6</c:v>
                </c:pt>
                <c:pt idx="31">
                  <c:v>14.4</c:v>
                </c:pt>
                <c:pt idx="32">
                  <c:v>15.2</c:v>
                </c:pt>
                <c:pt idx="33">
                  <c:v>16</c:v>
                </c:pt>
                <c:pt idx="34">
                  <c:v>17.579999999999998</c:v>
                </c:pt>
                <c:pt idx="35">
                  <c:v>19.14</c:v>
                </c:pt>
                <c:pt idx="36">
                  <c:v>20.71</c:v>
                </c:pt>
                <c:pt idx="37">
                  <c:v>22.26</c:v>
                </c:pt>
                <c:pt idx="38">
                  <c:v>23.82</c:v>
                </c:pt>
                <c:pt idx="39">
                  <c:v>25.37</c:v>
                </c:pt>
                <c:pt idx="40">
                  <c:v>28.47</c:v>
                </c:pt>
                <c:pt idx="41">
                  <c:v>31.58</c:v>
                </c:pt>
                <c:pt idx="42">
                  <c:v>34.700000000000003</c:v>
                </c:pt>
                <c:pt idx="43">
                  <c:v>37.83</c:v>
                </c:pt>
                <c:pt idx="44">
                  <c:v>40.97</c:v>
                </c:pt>
                <c:pt idx="45">
                  <c:v>44.13</c:v>
                </c:pt>
                <c:pt idx="46">
                  <c:v>47.3</c:v>
                </c:pt>
                <c:pt idx="47">
                  <c:v>50.49</c:v>
                </c:pt>
                <c:pt idx="48">
                  <c:v>53.69</c:v>
                </c:pt>
                <c:pt idx="49">
                  <c:v>56.92</c:v>
                </c:pt>
                <c:pt idx="50">
                  <c:v>60.16</c:v>
                </c:pt>
                <c:pt idx="51">
                  <c:v>66.69</c:v>
                </c:pt>
                <c:pt idx="52">
                  <c:v>74.959999999999994</c:v>
                </c:pt>
                <c:pt idx="53">
                  <c:v>83.32</c:v>
                </c:pt>
                <c:pt idx="54">
                  <c:v>91.78</c:v>
                </c:pt>
                <c:pt idx="55">
                  <c:v>100.34</c:v>
                </c:pt>
                <c:pt idx="56">
                  <c:v>108.98</c:v>
                </c:pt>
                <c:pt idx="57">
                  <c:v>117.7</c:v>
                </c:pt>
                <c:pt idx="58">
                  <c:v>126.5</c:v>
                </c:pt>
                <c:pt idx="59">
                  <c:v>135.37</c:v>
                </c:pt>
                <c:pt idx="60">
                  <c:v>153.28</c:v>
                </c:pt>
                <c:pt idx="61">
                  <c:v>171.33</c:v>
                </c:pt>
                <c:pt idx="62">
                  <c:v>189.49</c:v>
                </c:pt>
                <c:pt idx="63">
                  <c:v>207.8</c:v>
                </c:pt>
                <c:pt idx="64">
                  <c:v>226.29</c:v>
                </c:pt>
                <c:pt idx="65">
                  <c:v>244.94</c:v>
                </c:pt>
                <c:pt idx="66">
                  <c:v>282.74</c:v>
                </c:pt>
                <c:pt idx="67">
                  <c:v>321.02</c:v>
                </c:pt>
                <c:pt idx="68">
                  <c:v>359.62</c:v>
                </c:pt>
                <c:pt idx="69">
                  <c:v>398.38</c:v>
                </c:pt>
                <c:pt idx="70">
                  <c:v>437.19</c:v>
                </c:pt>
                <c:pt idx="71">
                  <c:v>475.92</c:v>
                </c:pt>
                <c:pt idx="72">
                  <c:v>514.49</c:v>
                </c:pt>
                <c:pt idx="73">
                  <c:v>552.83000000000004</c:v>
                </c:pt>
                <c:pt idx="74">
                  <c:v>590.88</c:v>
                </c:pt>
                <c:pt idx="75">
                  <c:v>628.61</c:v>
                </c:pt>
                <c:pt idx="76">
                  <c:v>665.98</c:v>
                </c:pt>
                <c:pt idx="77">
                  <c:v>739.59</c:v>
                </c:pt>
                <c:pt idx="78">
                  <c:v>829.39</c:v>
                </c:pt>
                <c:pt idx="79">
                  <c:v>916.71</c:v>
                </c:pt>
                <c:pt idx="80" formatCode="0.00E+00">
                  <c:v>1000</c:v>
                </c:pt>
                <c:pt idx="81" formatCode="0.00E+00">
                  <c:v>1080</c:v>
                </c:pt>
                <c:pt idx="82" formatCode="0.00E+00">
                  <c:v>1160</c:v>
                </c:pt>
                <c:pt idx="83" formatCode="0.00E+00">
                  <c:v>1240</c:v>
                </c:pt>
                <c:pt idx="84" formatCode="0.00E+00">
                  <c:v>1320</c:v>
                </c:pt>
                <c:pt idx="85" formatCode="0.00E+00">
                  <c:v>1390</c:v>
                </c:pt>
                <c:pt idx="86" formatCode="0.00E+00">
                  <c:v>1540</c:v>
                </c:pt>
                <c:pt idx="87" formatCode="0.00E+00">
                  <c:v>1680</c:v>
                </c:pt>
                <c:pt idx="88" formatCode="0.00E+00">
                  <c:v>1810</c:v>
                </c:pt>
                <c:pt idx="89" formatCode="0.00E+00">
                  <c:v>1940</c:v>
                </c:pt>
                <c:pt idx="90" formatCode="0.00E+00">
                  <c:v>2060</c:v>
                </c:pt>
                <c:pt idx="91" formatCode="0.00E+00">
                  <c:v>2180</c:v>
                </c:pt>
                <c:pt idx="92" formatCode="0.00E+00">
                  <c:v>2410</c:v>
                </c:pt>
                <c:pt idx="93" formatCode="0.00E+00">
                  <c:v>2630</c:v>
                </c:pt>
                <c:pt idx="94" formatCode="0.00E+00">
                  <c:v>2830</c:v>
                </c:pt>
                <c:pt idx="95" formatCode="0.00E+00">
                  <c:v>3020</c:v>
                </c:pt>
                <c:pt idx="96" formatCode="0.00E+00">
                  <c:v>3200</c:v>
                </c:pt>
                <c:pt idx="97" formatCode="0.00E+00">
                  <c:v>3380</c:v>
                </c:pt>
                <c:pt idx="98" formatCode="0.00E+00">
                  <c:v>3540</c:v>
                </c:pt>
                <c:pt idx="99" formatCode="0.00E+00">
                  <c:v>3700</c:v>
                </c:pt>
                <c:pt idx="100" formatCode="0.00E+00">
                  <c:v>3850</c:v>
                </c:pt>
                <c:pt idx="101" formatCode="0.00E+00">
                  <c:v>3990</c:v>
                </c:pt>
                <c:pt idx="102" formatCode="0.00E+00">
                  <c:v>4130</c:v>
                </c:pt>
                <c:pt idx="103" formatCode="0.00E+00">
                  <c:v>4390</c:v>
                </c:pt>
                <c:pt idx="104" formatCode="0.00E+00">
                  <c:v>4690</c:v>
                </c:pt>
                <c:pt idx="105" formatCode="0.00E+00">
                  <c:v>4960</c:v>
                </c:pt>
                <c:pt idx="106" formatCode="0.00E+00">
                  <c:v>5210</c:v>
                </c:pt>
                <c:pt idx="107" formatCode="0.00E+00">
                  <c:v>5450</c:v>
                </c:pt>
                <c:pt idx="108" formatCode="0.00E+00">
                  <c:v>5670</c:v>
                </c:pt>
                <c:pt idx="109" formatCode="0.00E+00">
                  <c:v>5880</c:v>
                </c:pt>
                <c:pt idx="110" formatCode="0.00E+00">
                  <c:v>6080</c:v>
                </c:pt>
                <c:pt idx="111" formatCode="0.00E+00">
                  <c:v>6270</c:v>
                </c:pt>
                <c:pt idx="112" formatCode="0.00E+00">
                  <c:v>6630</c:v>
                </c:pt>
                <c:pt idx="113" formatCode="0.00E+00">
                  <c:v>6970</c:v>
                </c:pt>
                <c:pt idx="114" formatCode="0.00E+00">
                  <c:v>7290</c:v>
                </c:pt>
                <c:pt idx="115" formatCode="0.00E+00">
                  <c:v>7610</c:v>
                </c:pt>
                <c:pt idx="116" formatCode="0.00E+00">
                  <c:v>7910</c:v>
                </c:pt>
                <c:pt idx="117" formatCode="0.00E+00">
                  <c:v>8210</c:v>
                </c:pt>
                <c:pt idx="118" formatCode="0.00E+00">
                  <c:v>8790</c:v>
                </c:pt>
                <c:pt idx="119" formatCode="0.00E+00">
                  <c:v>9360</c:v>
                </c:pt>
                <c:pt idx="120" formatCode="0.00E+00">
                  <c:v>9930</c:v>
                </c:pt>
                <c:pt idx="121" formatCode="0.00E+00">
                  <c:v>10490</c:v>
                </c:pt>
                <c:pt idx="122" formatCode="0.00E+00">
                  <c:v>11060</c:v>
                </c:pt>
                <c:pt idx="123" formatCode="0.00E+00">
                  <c:v>11620</c:v>
                </c:pt>
                <c:pt idx="124" formatCode="0.00E+00">
                  <c:v>12200</c:v>
                </c:pt>
                <c:pt idx="125" formatCode="0.00E+00">
                  <c:v>12770</c:v>
                </c:pt>
                <c:pt idx="126" formatCode="0.00E+00">
                  <c:v>13350</c:v>
                </c:pt>
                <c:pt idx="127" formatCode="0.00E+00">
                  <c:v>13940</c:v>
                </c:pt>
                <c:pt idx="128" formatCode="0.00E+00">
                  <c:v>14530</c:v>
                </c:pt>
                <c:pt idx="129" formatCode="0.00E+00">
                  <c:v>15740</c:v>
                </c:pt>
                <c:pt idx="130" formatCode="0.00E+00">
                  <c:v>17280</c:v>
                </c:pt>
                <c:pt idx="131" formatCode="0.00E+00">
                  <c:v>18870</c:v>
                </c:pt>
                <c:pt idx="132" formatCode="0.00E+00">
                  <c:v>20500</c:v>
                </c:pt>
                <c:pt idx="133" formatCode="0.00E+00">
                  <c:v>22190</c:v>
                </c:pt>
                <c:pt idx="134" formatCode="0.00E+00">
                  <c:v>23920</c:v>
                </c:pt>
                <c:pt idx="135" formatCode="0.00E+00">
                  <c:v>25700</c:v>
                </c:pt>
                <c:pt idx="136" formatCode="0.00E+00">
                  <c:v>27530</c:v>
                </c:pt>
                <c:pt idx="137" formatCode="0.00E+00">
                  <c:v>29410</c:v>
                </c:pt>
                <c:pt idx="138" formatCode="0.00E+00">
                  <c:v>33310</c:v>
                </c:pt>
                <c:pt idx="139" formatCode="0.00E+00">
                  <c:v>37390</c:v>
                </c:pt>
                <c:pt idx="140" formatCode="0.00E+00">
                  <c:v>41640</c:v>
                </c:pt>
                <c:pt idx="141" formatCode="0.00E+00">
                  <c:v>46060</c:v>
                </c:pt>
                <c:pt idx="142" formatCode="0.00E+00">
                  <c:v>50640</c:v>
                </c:pt>
                <c:pt idx="143" formatCode="0.00E+00">
                  <c:v>55390</c:v>
                </c:pt>
                <c:pt idx="144" formatCode="0.00E+00">
                  <c:v>65340</c:v>
                </c:pt>
                <c:pt idx="145" formatCode="0.00E+00">
                  <c:v>75890</c:v>
                </c:pt>
                <c:pt idx="146" formatCode="0.00E+00">
                  <c:v>87040</c:v>
                </c:pt>
                <c:pt idx="147" formatCode="0.00E+00">
                  <c:v>98760</c:v>
                </c:pt>
                <c:pt idx="148" formatCode="0.00E+00">
                  <c:v>111040</c:v>
                </c:pt>
                <c:pt idx="149" formatCode="0.00E+00">
                  <c:v>123900</c:v>
                </c:pt>
                <c:pt idx="150" formatCode="0.00E+00">
                  <c:v>137310</c:v>
                </c:pt>
                <c:pt idx="151" formatCode="0.00E+00">
                  <c:v>151280</c:v>
                </c:pt>
                <c:pt idx="152" formatCode="0.00E+00">
                  <c:v>165800</c:v>
                </c:pt>
                <c:pt idx="153" formatCode="0.00E+00">
                  <c:v>180890</c:v>
                </c:pt>
                <c:pt idx="154" formatCode="0.00E+00">
                  <c:v>196530</c:v>
                </c:pt>
                <c:pt idx="155" formatCode="0.00E+00">
                  <c:v>229510</c:v>
                </c:pt>
                <c:pt idx="156" formatCode="0.00E+00">
                  <c:v>273900</c:v>
                </c:pt>
                <c:pt idx="157" formatCode="0.00E+00">
                  <c:v>321860</c:v>
                </c:pt>
                <c:pt idx="158" formatCode="0.00E+00">
                  <c:v>373430</c:v>
                </c:pt>
                <c:pt idx="159" formatCode="0.00E+00">
                  <c:v>428600</c:v>
                </c:pt>
                <c:pt idx="160" formatCode="0.00E+00">
                  <c:v>487400</c:v>
                </c:pt>
                <c:pt idx="161" formatCode="0.00E+00">
                  <c:v>549790</c:v>
                </c:pt>
                <c:pt idx="162" formatCode="0.00E+00">
                  <c:v>615770</c:v>
                </c:pt>
                <c:pt idx="163" formatCode="0.00E+00">
                  <c:v>685280</c:v>
                </c:pt>
                <c:pt idx="164" formatCode="0.00E+00">
                  <c:v>834540</c:v>
                </c:pt>
                <c:pt idx="165" formatCode="0.00E+00">
                  <c:v>997060</c:v>
                </c:pt>
                <c:pt idx="166" formatCode="0.00E+00">
                  <c:v>1170000</c:v>
                </c:pt>
                <c:pt idx="167" formatCode="0.00E+00">
                  <c:v>1360000</c:v>
                </c:pt>
                <c:pt idx="168" formatCode="0.00E+00">
                  <c:v>1560000</c:v>
                </c:pt>
                <c:pt idx="169" formatCode="0.00E+00">
                  <c:v>1760000</c:v>
                </c:pt>
                <c:pt idx="170" formatCode="0.00E+00">
                  <c:v>2210000</c:v>
                </c:pt>
                <c:pt idx="171" formatCode="0.00E+00">
                  <c:v>2710000</c:v>
                </c:pt>
                <c:pt idx="172" formatCode="0.00E+00">
                  <c:v>3260000</c:v>
                </c:pt>
                <c:pt idx="173" formatCode="0.00E+00">
                  <c:v>3850000</c:v>
                </c:pt>
                <c:pt idx="174" formatCode="0.00E+00">
                  <c:v>4480000</c:v>
                </c:pt>
                <c:pt idx="175" formatCode="0.00E+00">
                  <c:v>5160000</c:v>
                </c:pt>
                <c:pt idx="176" formatCode="0.00E+00">
                  <c:v>5880000</c:v>
                </c:pt>
                <c:pt idx="177" formatCode="0.00E+00">
                  <c:v>6640000</c:v>
                </c:pt>
                <c:pt idx="178" formatCode="0.00E+00">
                  <c:v>7440000</c:v>
                </c:pt>
                <c:pt idx="179" formatCode="0.00E+00">
                  <c:v>8289999.9999999991</c:v>
                </c:pt>
                <c:pt idx="180" formatCode="0.00E+00">
                  <c:v>9170000</c:v>
                </c:pt>
                <c:pt idx="181" formatCode="0.00E+00">
                  <c:v>11040000</c:v>
                </c:pt>
                <c:pt idx="182" formatCode="0.00E+00">
                  <c:v>13590000</c:v>
                </c:pt>
                <c:pt idx="183" formatCode="0.00E+00">
                  <c:v>16360000</c:v>
                </c:pt>
                <c:pt idx="184" formatCode="0.00E+00">
                  <c:v>19350000</c:v>
                </c:pt>
                <c:pt idx="185" formatCode="0.00E+00">
                  <c:v>22530000</c:v>
                </c:pt>
                <c:pt idx="186" formatCode="0.00E+00">
                  <c:v>25910000</c:v>
                </c:pt>
                <c:pt idx="187" formatCode="0.00E+00">
                  <c:v>29480000</c:v>
                </c:pt>
                <c:pt idx="188" formatCode="0.00E+00">
                  <c:v>33229999.999999996</c:v>
                </c:pt>
                <c:pt idx="189" formatCode="0.00E+00">
                  <c:v>37150000</c:v>
                </c:pt>
                <c:pt idx="190" formatCode="0.00E+00">
                  <c:v>45470000</c:v>
                </c:pt>
                <c:pt idx="191" formatCode="0.00E+00">
                  <c:v>54420000</c:v>
                </c:pt>
                <c:pt idx="192" formatCode="0.00E+00">
                  <c:v>63940000</c:v>
                </c:pt>
                <c:pt idx="193" formatCode="0.00E+00">
                  <c:v>74000000</c:v>
                </c:pt>
                <c:pt idx="194" formatCode="0.00E+00">
                  <c:v>84550000</c:v>
                </c:pt>
                <c:pt idx="195" formatCode="0.00E+00">
                  <c:v>95580000</c:v>
                </c:pt>
                <c:pt idx="196" formatCode="0.00E+00">
                  <c:v>118890000</c:v>
                </c:pt>
                <c:pt idx="197" formatCode="0.00E+00">
                  <c:v>143740000</c:v>
                </c:pt>
                <c:pt idx="198" formatCode="0.00E+00">
                  <c:v>169960000</c:v>
                </c:pt>
                <c:pt idx="199" formatCode="0.00E+00">
                  <c:v>197370000</c:v>
                </c:pt>
                <c:pt idx="200" formatCode="0.00E+00">
                  <c:v>225850000</c:v>
                </c:pt>
                <c:pt idx="201" formatCode="0.00E+00">
                  <c:v>255280000</c:v>
                </c:pt>
                <c:pt idx="202" formatCode="0.00E+00">
                  <c:v>285550000</c:v>
                </c:pt>
                <c:pt idx="203" formatCode="0.00E+00">
                  <c:v>316580000</c:v>
                </c:pt>
                <c:pt idx="204" formatCode="0.00E+00">
                  <c:v>348290000</c:v>
                </c:pt>
                <c:pt idx="205" formatCode="0.00E+00">
                  <c:v>380600000</c:v>
                </c:pt>
                <c:pt idx="206" formatCode="0.00E+00">
                  <c:v>413450000</c:v>
                </c:pt>
                <c:pt idx="207" formatCode="0.00E+00">
                  <c:v>480560000</c:v>
                </c:pt>
                <c:pt idx="208" formatCode="0.00E+00">
                  <c:v>549250000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srim22Na_Air!$D$20:$D$228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srim22Na_Air!$M$20:$M$228</c:f>
              <c:numCache>
                <c:formatCode>0.000</c:formatCode>
                <c:ptCount val="209"/>
                <c:pt idx="0">
                  <c:v>1.34</c:v>
                </c:pt>
                <c:pt idx="1">
                  <c:v>1.41</c:v>
                </c:pt>
                <c:pt idx="2">
                  <c:v>1.48</c:v>
                </c:pt>
                <c:pt idx="3">
                  <c:v>1.54</c:v>
                </c:pt>
                <c:pt idx="4">
                  <c:v>1.6</c:v>
                </c:pt>
                <c:pt idx="5">
                  <c:v>1.66</c:v>
                </c:pt>
                <c:pt idx="6">
                  <c:v>1.72</c:v>
                </c:pt>
                <c:pt idx="7">
                  <c:v>1.78</c:v>
                </c:pt>
                <c:pt idx="8">
                  <c:v>1.89</c:v>
                </c:pt>
                <c:pt idx="9">
                  <c:v>1.99</c:v>
                </c:pt>
                <c:pt idx="10">
                  <c:v>2.09</c:v>
                </c:pt>
                <c:pt idx="11">
                  <c:v>2.19</c:v>
                </c:pt>
                <c:pt idx="12">
                  <c:v>2.29</c:v>
                </c:pt>
                <c:pt idx="13">
                  <c:v>2.38</c:v>
                </c:pt>
                <c:pt idx="14">
                  <c:v>2.56</c:v>
                </c:pt>
                <c:pt idx="15">
                  <c:v>2.73</c:v>
                </c:pt>
                <c:pt idx="16">
                  <c:v>2.9</c:v>
                </c:pt>
                <c:pt idx="17">
                  <c:v>3.06</c:v>
                </c:pt>
                <c:pt idx="18">
                  <c:v>3.22</c:v>
                </c:pt>
                <c:pt idx="19">
                  <c:v>3.37</c:v>
                </c:pt>
                <c:pt idx="20">
                  <c:v>3.53</c:v>
                </c:pt>
                <c:pt idx="21">
                  <c:v>3.67</c:v>
                </c:pt>
                <c:pt idx="22">
                  <c:v>3.82</c:v>
                </c:pt>
                <c:pt idx="23">
                  <c:v>3.96</c:v>
                </c:pt>
                <c:pt idx="24">
                  <c:v>4.1100000000000003</c:v>
                </c:pt>
                <c:pt idx="25">
                  <c:v>4.38</c:v>
                </c:pt>
                <c:pt idx="26">
                  <c:v>4.72</c:v>
                </c:pt>
                <c:pt idx="27">
                  <c:v>5.05</c:v>
                </c:pt>
                <c:pt idx="28">
                  <c:v>5.38</c:v>
                </c:pt>
                <c:pt idx="29">
                  <c:v>5.7</c:v>
                </c:pt>
                <c:pt idx="30">
                  <c:v>6.01</c:v>
                </c:pt>
                <c:pt idx="31">
                  <c:v>6.32</c:v>
                </c:pt>
                <c:pt idx="32">
                  <c:v>6.63</c:v>
                </c:pt>
                <c:pt idx="33">
                  <c:v>6.93</c:v>
                </c:pt>
                <c:pt idx="34">
                  <c:v>7.53</c:v>
                </c:pt>
                <c:pt idx="35">
                  <c:v>8.11</c:v>
                </c:pt>
                <c:pt idx="36">
                  <c:v>8.69</c:v>
                </c:pt>
                <c:pt idx="37">
                  <c:v>9.26</c:v>
                </c:pt>
                <c:pt idx="38">
                  <c:v>9.83</c:v>
                </c:pt>
                <c:pt idx="39">
                  <c:v>10.39</c:v>
                </c:pt>
                <c:pt idx="40">
                  <c:v>11.5</c:v>
                </c:pt>
                <c:pt idx="41">
                  <c:v>12.6</c:v>
                </c:pt>
                <c:pt idx="42">
                  <c:v>13.69</c:v>
                </c:pt>
                <c:pt idx="43">
                  <c:v>14.77</c:v>
                </c:pt>
                <c:pt idx="44">
                  <c:v>15.84</c:v>
                </c:pt>
                <c:pt idx="45">
                  <c:v>16.899999999999999</c:v>
                </c:pt>
                <c:pt idx="46">
                  <c:v>17.96</c:v>
                </c:pt>
                <c:pt idx="47">
                  <c:v>19.010000000000002</c:v>
                </c:pt>
                <c:pt idx="48">
                  <c:v>20.059999999999999</c:v>
                </c:pt>
                <c:pt idx="49">
                  <c:v>21.1</c:v>
                </c:pt>
                <c:pt idx="50">
                  <c:v>22.14</c:v>
                </c:pt>
                <c:pt idx="51">
                  <c:v>24.2</c:v>
                </c:pt>
                <c:pt idx="52">
                  <c:v>26.75</c:v>
                </c:pt>
                <c:pt idx="53">
                  <c:v>29.28</c:v>
                </c:pt>
                <c:pt idx="54">
                  <c:v>31.78</c:v>
                </c:pt>
                <c:pt idx="55">
                  <c:v>34.26</c:v>
                </c:pt>
                <c:pt idx="56">
                  <c:v>36.72</c:v>
                </c:pt>
                <c:pt idx="57">
                  <c:v>39.159999999999997</c:v>
                </c:pt>
                <c:pt idx="58">
                  <c:v>41.57</c:v>
                </c:pt>
                <c:pt idx="59">
                  <c:v>43.95</c:v>
                </c:pt>
                <c:pt idx="60">
                  <c:v>48.66</c:v>
                </c:pt>
                <c:pt idx="61">
                  <c:v>53.23</c:v>
                </c:pt>
                <c:pt idx="62">
                  <c:v>57.67</c:v>
                </c:pt>
                <c:pt idx="63">
                  <c:v>62.02</c:v>
                </c:pt>
                <c:pt idx="64">
                  <c:v>66.3</c:v>
                </c:pt>
                <c:pt idx="65">
                  <c:v>70.510000000000005</c:v>
                </c:pt>
                <c:pt idx="66">
                  <c:v>78.790000000000006</c:v>
                </c:pt>
                <c:pt idx="67">
                  <c:v>86.79</c:v>
                </c:pt>
                <c:pt idx="68">
                  <c:v>94.52</c:v>
                </c:pt>
                <c:pt idx="69">
                  <c:v>101.96</c:v>
                </c:pt>
                <c:pt idx="70">
                  <c:v>109.1</c:v>
                </c:pt>
                <c:pt idx="71">
                  <c:v>115.96</c:v>
                </c:pt>
                <c:pt idx="72">
                  <c:v>122.52</c:v>
                </c:pt>
                <c:pt idx="73">
                  <c:v>128.81</c:v>
                </c:pt>
                <c:pt idx="74">
                  <c:v>134.83000000000001</c:v>
                </c:pt>
                <c:pt idx="75">
                  <c:v>140.59</c:v>
                </c:pt>
                <c:pt idx="76">
                  <c:v>146.11000000000001</c:v>
                </c:pt>
                <c:pt idx="77">
                  <c:v>156.57</c:v>
                </c:pt>
                <c:pt idx="78">
                  <c:v>168.53</c:v>
                </c:pt>
                <c:pt idx="79">
                  <c:v>179.32</c:v>
                </c:pt>
                <c:pt idx="80">
                  <c:v>189.11</c:v>
                </c:pt>
                <c:pt idx="81">
                  <c:v>198.04</c:v>
                </c:pt>
                <c:pt idx="82">
                  <c:v>206.22</c:v>
                </c:pt>
                <c:pt idx="83">
                  <c:v>213.75</c:v>
                </c:pt>
                <c:pt idx="84">
                  <c:v>220.71</c:v>
                </c:pt>
                <c:pt idx="85">
                  <c:v>227.16</c:v>
                </c:pt>
                <c:pt idx="86">
                  <c:v>239.16</c:v>
                </c:pt>
                <c:pt idx="87">
                  <c:v>249.66</c:v>
                </c:pt>
                <c:pt idx="88">
                  <c:v>258.95999999999998</c:v>
                </c:pt>
                <c:pt idx="89">
                  <c:v>267.26</c:v>
                </c:pt>
                <c:pt idx="90">
                  <c:v>274.72000000000003</c:v>
                </c:pt>
                <c:pt idx="91">
                  <c:v>281.45999999999998</c:v>
                </c:pt>
                <c:pt idx="92">
                  <c:v>294.01</c:v>
                </c:pt>
                <c:pt idx="93">
                  <c:v>304.52999999999997</c:v>
                </c:pt>
                <c:pt idx="94">
                  <c:v>313.47000000000003</c:v>
                </c:pt>
                <c:pt idx="95">
                  <c:v>321.14999999999998</c:v>
                </c:pt>
                <c:pt idx="96">
                  <c:v>327.8</c:v>
                </c:pt>
                <c:pt idx="97">
                  <c:v>333.61</c:v>
                </c:pt>
                <c:pt idx="98">
                  <c:v>338.72</c:v>
                </c:pt>
                <c:pt idx="99">
                  <c:v>343.24</c:v>
                </c:pt>
                <c:pt idx="100">
                  <c:v>347.26</c:v>
                </c:pt>
                <c:pt idx="101">
                  <c:v>350.85</c:v>
                </c:pt>
                <c:pt idx="102">
                  <c:v>354.07</c:v>
                </c:pt>
                <c:pt idx="103">
                  <c:v>360.52</c:v>
                </c:pt>
                <c:pt idx="104">
                  <c:v>367.53</c:v>
                </c:pt>
                <c:pt idx="105">
                  <c:v>373.2</c:v>
                </c:pt>
                <c:pt idx="106">
                  <c:v>377.89</c:v>
                </c:pt>
                <c:pt idx="107">
                  <c:v>381.85</c:v>
                </c:pt>
                <c:pt idx="108">
                  <c:v>385.24</c:v>
                </c:pt>
                <c:pt idx="109">
                  <c:v>388.19</c:v>
                </c:pt>
                <c:pt idx="110">
                  <c:v>390.8</c:v>
                </c:pt>
                <c:pt idx="111">
                  <c:v>393.12</c:v>
                </c:pt>
                <c:pt idx="112">
                  <c:v>398.77</c:v>
                </c:pt>
                <c:pt idx="113">
                  <c:v>403.58</c:v>
                </c:pt>
                <c:pt idx="114">
                  <c:v>407.81</c:v>
                </c:pt>
                <c:pt idx="115">
                  <c:v>411.62</c:v>
                </c:pt>
                <c:pt idx="116">
                  <c:v>415.12</c:v>
                </c:pt>
                <c:pt idx="117">
                  <c:v>418.38</c:v>
                </c:pt>
                <c:pt idx="118">
                  <c:v>428.36</c:v>
                </c:pt>
                <c:pt idx="119">
                  <c:v>437.61</c:v>
                </c:pt>
                <c:pt idx="120">
                  <c:v>446.39</c:v>
                </c:pt>
                <c:pt idx="121">
                  <c:v>454.85</c:v>
                </c:pt>
                <c:pt idx="122">
                  <c:v>463.11</c:v>
                </c:pt>
                <c:pt idx="123">
                  <c:v>471.23</c:v>
                </c:pt>
                <c:pt idx="124">
                  <c:v>479.25</c:v>
                </c:pt>
                <c:pt idx="125">
                  <c:v>487.21</c:v>
                </c:pt>
                <c:pt idx="126">
                  <c:v>495.15</c:v>
                </c:pt>
                <c:pt idx="127">
                  <c:v>503.07</c:v>
                </c:pt>
                <c:pt idx="128">
                  <c:v>510.99</c:v>
                </c:pt>
                <c:pt idx="129">
                  <c:v>540.47</c:v>
                </c:pt>
                <c:pt idx="130">
                  <c:v>585.02</c:v>
                </c:pt>
                <c:pt idx="131">
                  <c:v>628.69000000000005</c:v>
                </c:pt>
                <c:pt idx="132">
                  <c:v>671.82</c:v>
                </c:pt>
                <c:pt idx="133">
                  <c:v>714.64</c:v>
                </c:pt>
                <c:pt idx="134">
                  <c:v>757.31</c:v>
                </c:pt>
                <c:pt idx="135">
                  <c:v>799.94</c:v>
                </c:pt>
                <c:pt idx="136">
                  <c:v>842.61</c:v>
                </c:pt>
                <c:pt idx="137" formatCode="0.00E+00">
                  <c:v>885.38</c:v>
                </c:pt>
                <c:pt idx="138" formatCode="0.00E+00">
                  <c:v>1050</c:v>
                </c:pt>
                <c:pt idx="139" formatCode="0.00E+00">
                  <c:v>1200</c:v>
                </c:pt>
                <c:pt idx="140" formatCode="0.00E+00">
                  <c:v>1340</c:v>
                </c:pt>
                <c:pt idx="141" formatCode="0.00E+00">
                  <c:v>1480</c:v>
                </c:pt>
                <c:pt idx="142" formatCode="0.00E+00">
                  <c:v>1620</c:v>
                </c:pt>
                <c:pt idx="143" formatCode="0.00E+00">
                  <c:v>1760</c:v>
                </c:pt>
                <c:pt idx="144" formatCode="0.00E+00">
                  <c:v>2260</c:v>
                </c:pt>
                <c:pt idx="145" formatCode="0.00E+00">
                  <c:v>2710</c:v>
                </c:pt>
                <c:pt idx="146" formatCode="0.00E+00">
                  <c:v>3140</c:v>
                </c:pt>
                <c:pt idx="147" formatCode="0.00E+00">
                  <c:v>3560</c:v>
                </c:pt>
                <c:pt idx="148" formatCode="0.00E+00">
                  <c:v>3960</c:v>
                </c:pt>
                <c:pt idx="149" formatCode="0.00E+00">
                  <c:v>4360</c:v>
                </c:pt>
                <c:pt idx="150" formatCode="0.00E+00">
                  <c:v>4760</c:v>
                </c:pt>
                <c:pt idx="151" formatCode="0.00E+00">
                  <c:v>5160</c:v>
                </c:pt>
                <c:pt idx="152" formatCode="0.00E+00">
                  <c:v>5560</c:v>
                </c:pt>
                <c:pt idx="153" formatCode="0.00E+00">
                  <c:v>5960</c:v>
                </c:pt>
                <c:pt idx="154" formatCode="0.00E+00">
                  <c:v>6370</c:v>
                </c:pt>
                <c:pt idx="155" formatCode="0.00E+00">
                  <c:v>7900</c:v>
                </c:pt>
                <c:pt idx="156" formatCode="0.00E+00">
                  <c:v>10100</c:v>
                </c:pt>
                <c:pt idx="157" formatCode="0.00E+00">
                  <c:v>12180</c:v>
                </c:pt>
                <c:pt idx="158" formatCode="0.00E+00">
                  <c:v>14210</c:v>
                </c:pt>
                <c:pt idx="159" formatCode="0.00E+00">
                  <c:v>16230</c:v>
                </c:pt>
                <c:pt idx="160" formatCode="0.00E+00">
                  <c:v>18250</c:v>
                </c:pt>
                <c:pt idx="161" formatCode="0.00E+00">
                  <c:v>20290</c:v>
                </c:pt>
                <c:pt idx="162" formatCode="0.00E+00">
                  <c:v>22350</c:v>
                </c:pt>
                <c:pt idx="163" formatCode="0.00E+00">
                  <c:v>24430</c:v>
                </c:pt>
                <c:pt idx="164" formatCode="0.00E+00">
                  <c:v>32320</c:v>
                </c:pt>
                <c:pt idx="165" formatCode="0.00E+00">
                  <c:v>39700</c:v>
                </c:pt>
                <c:pt idx="166" formatCode="0.00E+00">
                  <c:v>46810</c:v>
                </c:pt>
                <c:pt idx="167" formatCode="0.00E+00">
                  <c:v>53770</c:v>
                </c:pt>
                <c:pt idx="168" formatCode="0.00E+00">
                  <c:v>60580</c:v>
                </c:pt>
                <c:pt idx="169" formatCode="0.00E+00">
                  <c:v>67360</c:v>
                </c:pt>
                <c:pt idx="170" formatCode="0.00E+00">
                  <c:v>92820</c:v>
                </c:pt>
                <c:pt idx="171" formatCode="0.00E+00">
                  <c:v>116640</c:v>
                </c:pt>
                <c:pt idx="172" formatCode="0.00E+00">
                  <c:v>139890</c:v>
                </c:pt>
                <c:pt idx="173" formatCode="0.00E+00">
                  <c:v>163000</c:v>
                </c:pt>
                <c:pt idx="174" formatCode="0.00E+00">
                  <c:v>186170</c:v>
                </c:pt>
                <c:pt idx="175" formatCode="0.00E+00">
                  <c:v>209520</c:v>
                </c:pt>
                <c:pt idx="176" formatCode="0.00E+00">
                  <c:v>233080</c:v>
                </c:pt>
                <c:pt idx="177" formatCode="0.00E+00">
                  <c:v>256899.99999999997</c:v>
                </c:pt>
                <c:pt idx="178" formatCode="0.00E+00">
                  <c:v>280980</c:v>
                </c:pt>
                <c:pt idx="179" formatCode="0.00E+00">
                  <c:v>305320</c:v>
                </c:pt>
                <c:pt idx="180" formatCode="0.00E+00">
                  <c:v>329930</c:v>
                </c:pt>
                <c:pt idx="181" formatCode="0.00E+00">
                  <c:v>423650</c:v>
                </c:pt>
                <c:pt idx="182" formatCode="0.00E+00">
                  <c:v>556830</c:v>
                </c:pt>
                <c:pt idx="183" formatCode="0.00E+00">
                  <c:v>681370</c:v>
                </c:pt>
                <c:pt idx="184" formatCode="0.00E+00">
                  <c:v>801830</c:v>
                </c:pt>
                <c:pt idx="185" formatCode="0.00E+00">
                  <c:v>920190</c:v>
                </c:pt>
                <c:pt idx="186" formatCode="0.00E+00">
                  <c:v>1040000</c:v>
                </c:pt>
                <c:pt idx="187" formatCode="0.00E+00">
                  <c:v>1150000</c:v>
                </c:pt>
                <c:pt idx="188" formatCode="0.00E+00">
                  <c:v>1270000</c:v>
                </c:pt>
                <c:pt idx="189" formatCode="0.00E+00">
                  <c:v>1390000</c:v>
                </c:pt>
                <c:pt idx="190" formatCode="0.00E+00">
                  <c:v>1820000</c:v>
                </c:pt>
                <c:pt idx="191" formatCode="0.00E+00">
                  <c:v>2220000</c:v>
                </c:pt>
                <c:pt idx="192" formatCode="0.00E+00">
                  <c:v>2600000</c:v>
                </c:pt>
                <c:pt idx="193" formatCode="0.00E+00">
                  <c:v>2960000</c:v>
                </c:pt>
                <c:pt idx="194" formatCode="0.00E+00">
                  <c:v>3320000</c:v>
                </c:pt>
                <c:pt idx="195" formatCode="0.00E+00">
                  <c:v>3670000</c:v>
                </c:pt>
                <c:pt idx="196" formatCode="0.00E+00">
                  <c:v>4930000</c:v>
                </c:pt>
                <c:pt idx="197" formatCode="0.00E+00">
                  <c:v>6060000</c:v>
                </c:pt>
                <c:pt idx="198" formatCode="0.00E+00">
                  <c:v>7110000</c:v>
                </c:pt>
                <c:pt idx="199" formatCode="0.00E+00">
                  <c:v>8100000</c:v>
                </c:pt>
                <c:pt idx="200" formatCode="0.00E+00">
                  <c:v>9050000</c:v>
                </c:pt>
                <c:pt idx="201" formatCode="0.00E+00">
                  <c:v>9960000</c:v>
                </c:pt>
                <c:pt idx="202" formatCode="0.00E+00">
                  <c:v>10840000</c:v>
                </c:pt>
                <c:pt idx="203" formatCode="0.00E+00">
                  <c:v>11700000</c:v>
                </c:pt>
                <c:pt idx="204" formatCode="0.00E+00">
                  <c:v>12530000</c:v>
                </c:pt>
                <c:pt idx="205" formatCode="0.00E+00">
                  <c:v>13340000</c:v>
                </c:pt>
                <c:pt idx="206" formatCode="0.00E+00">
                  <c:v>14130000</c:v>
                </c:pt>
                <c:pt idx="207" formatCode="0.00E+00">
                  <c:v>17020000</c:v>
                </c:pt>
                <c:pt idx="208" formatCode="0.00E+00">
                  <c:v>19600000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srim22Na_Air!$D$20:$D$228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srim22Na_Air!$P$20:$P$228</c:f>
              <c:numCache>
                <c:formatCode>0.000</c:formatCode>
                <c:ptCount val="209"/>
                <c:pt idx="0">
                  <c:v>0.96530000000000005</c:v>
                </c:pt>
                <c:pt idx="1">
                  <c:v>1.02</c:v>
                </c:pt>
                <c:pt idx="2">
                  <c:v>1.07</c:v>
                </c:pt>
                <c:pt idx="3">
                  <c:v>1.1100000000000001</c:v>
                </c:pt>
                <c:pt idx="4">
                  <c:v>1.1599999999999999</c:v>
                </c:pt>
                <c:pt idx="5">
                  <c:v>1.2</c:v>
                </c:pt>
                <c:pt idx="6">
                  <c:v>1.25</c:v>
                </c:pt>
                <c:pt idx="7">
                  <c:v>1.29</c:v>
                </c:pt>
                <c:pt idx="8">
                  <c:v>1.37</c:v>
                </c:pt>
                <c:pt idx="9">
                  <c:v>1.45</c:v>
                </c:pt>
                <c:pt idx="10">
                  <c:v>1.53</c:v>
                </c:pt>
                <c:pt idx="11">
                  <c:v>1.6</c:v>
                </c:pt>
                <c:pt idx="12">
                  <c:v>1.67</c:v>
                </c:pt>
                <c:pt idx="13">
                  <c:v>1.74</c:v>
                </c:pt>
                <c:pt idx="14">
                  <c:v>1.88</c:v>
                </c:pt>
                <c:pt idx="15">
                  <c:v>2.0099999999999998</c:v>
                </c:pt>
                <c:pt idx="16">
                  <c:v>2.13</c:v>
                </c:pt>
                <c:pt idx="17">
                  <c:v>2.25</c:v>
                </c:pt>
                <c:pt idx="18">
                  <c:v>2.37</c:v>
                </c:pt>
                <c:pt idx="19">
                  <c:v>2.4900000000000002</c:v>
                </c:pt>
                <c:pt idx="20">
                  <c:v>2.6</c:v>
                </c:pt>
                <c:pt idx="21">
                  <c:v>2.71</c:v>
                </c:pt>
                <c:pt idx="22">
                  <c:v>2.82</c:v>
                </c:pt>
                <c:pt idx="23">
                  <c:v>2.93</c:v>
                </c:pt>
                <c:pt idx="24">
                  <c:v>3.03</c:v>
                </c:pt>
                <c:pt idx="25">
                  <c:v>3.24</c:v>
                </c:pt>
                <c:pt idx="26">
                  <c:v>3.49</c:v>
                </c:pt>
                <c:pt idx="27">
                  <c:v>3.73</c:v>
                </c:pt>
                <c:pt idx="28">
                  <c:v>3.97</c:v>
                </c:pt>
                <c:pt idx="29">
                  <c:v>4.2</c:v>
                </c:pt>
                <c:pt idx="30">
                  <c:v>4.43</c:v>
                </c:pt>
                <c:pt idx="31">
                  <c:v>4.66</c:v>
                </c:pt>
                <c:pt idx="32">
                  <c:v>4.88</c:v>
                </c:pt>
                <c:pt idx="33">
                  <c:v>5.0999999999999996</c:v>
                </c:pt>
                <c:pt idx="34">
                  <c:v>5.53</c:v>
                </c:pt>
                <c:pt idx="35">
                  <c:v>5.95</c:v>
                </c:pt>
                <c:pt idx="36">
                  <c:v>6.37</c:v>
                </c:pt>
                <c:pt idx="37">
                  <c:v>6.78</c:v>
                </c:pt>
                <c:pt idx="38">
                  <c:v>7.18</c:v>
                </c:pt>
                <c:pt idx="39">
                  <c:v>7.58</c:v>
                </c:pt>
                <c:pt idx="40">
                  <c:v>8.36</c:v>
                </c:pt>
                <c:pt idx="41">
                  <c:v>9.1300000000000008</c:v>
                </c:pt>
                <c:pt idx="42">
                  <c:v>9.89</c:v>
                </c:pt>
                <c:pt idx="43">
                  <c:v>10.65</c:v>
                </c:pt>
                <c:pt idx="44">
                  <c:v>11.39</c:v>
                </c:pt>
                <c:pt idx="45">
                  <c:v>12.14</c:v>
                </c:pt>
                <c:pt idx="46">
                  <c:v>12.87</c:v>
                </c:pt>
                <c:pt idx="47">
                  <c:v>13.61</c:v>
                </c:pt>
                <c:pt idx="48">
                  <c:v>14.34</c:v>
                </c:pt>
                <c:pt idx="49">
                  <c:v>15.07</c:v>
                </c:pt>
                <c:pt idx="50">
                  <c:v>15.79</c:v>
                </c:pt>
                <c:pt idx="51">
                  <c:v>17.25</c:v>
                </c:pt>
                <c:pt idx="52">
                  <c:v>19.059999999999999</c:v>
                </c:pt>
                <c:pt idx="53">
                  <c:v>20.87</c:v>
                </c:pt>
                <c:pt idx="54">
                  <c:v>22.68</c:v>
                </c:pt>
                <c:pt idx="55">
                  <c:v>24.5</c:v>
                </c:pt>
                <c:pt idx="56">
                  <c:v>26.32</c:v>
                </c:pt>
                <c:pt idx="57">
                  <c:v>28.14</c:v>
                </c:pt>
                <c:pt idx="58">
                  <c:v>29.96</c:v>
                </c:pt>
                <c:pt idx="59">
                  <c:v>31.79</c:v>
                </c:pt>
                <c:pt idx="60">
                  <c:v>35.47</c:v>
                </c:pt>
                <c:pt idx="61">
                  <c:v>39.15</c:v>
                </c:pt>
                <c:pt idx="62">
                  <c:v>42.83</c:v>
                </c:pt>
                <c:pt idx="63">
                  <c:v>46.5</c:v>
                </c:pt>
                <c:pt idx="64">
                  <c:v>50.15</c:v>
                </c:pt>
                <c:pt idx="65">
                  <c:v>53.8</c:v>
                </c:pt>
                <c:pt idx="66">
                  <c:v>61.06</c:v>
                </c:pt>
                <c:pt idx="67">
                  <c:v>68.290000000000006</c:v>
                </c:pt>
                <c:pt idx="68">
                  <c:v>75.459999999999994</c:v>
                </c:pt>
                <c:pt idx="69">
                  <c:v>82.57</c:v>
                </c:pt>
                <c:pt idx="70">
                  <c:v>89.59</c:v>
                </c:pt>
                <c:pt idx="71">
                  <c:v>96.51</c:v>
                </c:pt>
                <c:pt idx="72">
                  <c:v>103.32</c:v>
                </c:pt>
                <c:pt idx="73">
                  <c:v>110</c:v>
                </c:pt>
                <c:pt idx="74">
                  <c:v>116.55</c:v>
                </c:pt>
                <c:pt idx="75">
                  <c:v>122.96</c:v>
                </c:pt>
                <c:pt idx="76">
                  <c:v>129.22</c:v>
                </c:pt>
                <c:pt idx="77">
                  <c:v>141.31</c:v>
                </c:pt>
                <c:pt idx="78">
                  <c:v>155.61000000000001</c:v>
                </c:pt>
                <c:pt idx="79">
                  <c:v>169.03</c:v>
                </c:pt>
                <c:pt idx="80">
                  <c:v>181.63</c:v>
                </c:pt>
                <c:pt idx="81">
                  <c:v>193.47</c:v>
                </c:pt>
                <c:pt idx="82">
                  <c:v>204.61</c:v>
                </c:pt>
                <c:pt idx="83">
                  <c:v>215.11</c:v>
                </c:pt>
                <c:pt idx="84">
                  <c:v>225.03</c:v>
                </c:pt>
                <c:pt idx="85">
                  <c:v>234.42</c:v>
                </c:pt>
                <c:pt idx="86">
                  <c:v>251.79</c:v>
                </c:pt>
                <c:pt idx="87">
                  <c:v>267.52999999999997</c:v>
                </c:pt>
                <c:pt idx="88">
                  <c:v>281.88</c:v>
                </c:pt>
                <c:pt idx="89">
                  <c:v>295.02999999999997</c:v>
                </c:pt>
                <c:pt idx="90">
                  <c:v>307.14999999999998</c:v>
                </c:pt>
                <c:pt idx="91">
                  <c:v>318.36</c:v>
                </c:pt>
                <c:pt idx="92">
                  <c:v>338.44</c:v>
                </c:pt>
                <c:pt idx="93">
                  <c:v>355.95</c:v>
                </c:pt>
                <c:pt idx="94">
                  <c:v>371.35</c:v>
                </c:pt>
                <c:pt idx="95">
                  <c:v>385</c:v>
                </c:pt>
                <c:pt idx="96">
                  <c:v>397.18</c:v>
                </c:pt>
                <c:pt idx="97">
                  <c:v>408.11</c:v>
                </c:pt>
                <c:pt idx="98">
                  <c:v>417.96</c:v>
                </c:pt>
                <c:pt idx="99">
                  <c:v>426.87</c:v>
                </c:pt>
                <c:pt idx="100">
                  <c:v>434.98</c:v>
                </c:pt>
                <c:pt idx="101">
                  <c:v>442.38</c:v>
                </c:pt>
                <c:pt idx="102">
                  <c:v>449.15</c:v>
                </c:pt>
                <c:pt idx="103">
                  <c:v>461.09</c:v>
                </c:pt>
                <c:pt idx="104">
                  <c:v>473.61</c:v>
                </c:pt>
                <c:pt idx="105">
                  <c:v>484.06</c:v>
                </c:pt>
                <c:pt idx="106">
                  <c:v>492.93</c:v>
                </c:pt>
                <c:pt idx="107">
                  <c:v>500.55</c:v>
                </c:pt>
                <c:pt idx="108">
                  <c:v>507.19</c:v>
                </c:pt>
                <c:pt idx="109">
                  <c:v>513.04</c:v>
                </c:pt>
                <c:pt idx="110">
                  <c:v>518.25</c:v>
                </c:pt>
                <c:pt idx="111">
                  <c:v>522.91999999999996</c:v>
                </c:pt>
                <c:pt idx="112">
                  <c:v>531.02</c:v>
                </c:pt>
                <c:pt idx="113">
                  <c:v>537.86</c:v>
                </c:pt>
                <c:pt idx="114">
                  <c:v>543.78</c:v>
                </c:pt>
                <c:pt idx="115">
                  <c:v>549.01</c:v>
                </c:pt>
                <c:pt idx="116">
                  <c:v>553.70000000000005</c:v>
                </c:pt>
                <c:pt idx="117">
                  <c:v>557.97</c:v>
                </c:pt>
                <c:pt idx="118">
                  <c:v>565.55999999999995</c:v>
                </c:pt>
                <c:pt idx="119">
                  <c:v>572.21</c:v>
                </c:pt>
                <c:pt idx="120">
                  <c:v>578.21</c:v>
                </c:pt>
                <c:pt idx="121">
                  <c:v>583.72</c:v>
                </c:pt>
                <c:pt idx="122">
                  <c:v>588.86</c:v>
                </c:pt>
                <c:pt idx="123">
                  <c:v>593.71</c:v>
                </c:pt>
                <c:pt idx="124">
                  <c:v>598.33000000000004</c:v>
                </c:pt>
                <c:pt idx="125">
                  <c:v>602.78</c:v>
                </c:pt>
                <c:pt idx="126">
                  <c:v>607.08000000000004</c:v>
                </c:pt>
                <c:pt idx="127">
                  <c:v>611.27</c:v>
                </c:pt>
                <c:pt idx="128">
                  <c:v>615.36</c:v>
                </c:pt>
                <c:pt idx="129">
                  <c:v>623.32000000000005</c:v>
                </c:pt>
                <c:pt idx="130">
                  <c:v>633.02</c:v>
                </c:pt>
                <c:pt idx="131">
                  <c:v>642.57000000000005</c:v>
                </c:pt>
                <c:pt idx="132">
                  <c:v>652.08000000000004</c:v>
                </c:pt>
                <c:pt idx="133">
                  <c:v>661.63</c:v>
                </c:pt>
                <c:pt idx="134">
                  <c:v>671.27</c:v>
                </c:pt>
                <c:pt idx="135">
                  <c:v>681.05</c:v>
                </c:pt>
                <c:pt idx="136">
                  <c:v>691</c:v>
                </c:pt>
                <c:pt idx="137">
                  <c:v>701.15</c:v>
                </c:pt>
                <c:pt idx="138">
                  <c:v>722.13</c:v>
                </c:pt>
                <c:pt idx="139">
                  <c:v>744.01</c:v>
                </c:pt>
                <c:pt idx="140">
                  <c:v>766.88</c:v>
                </c:pt>
                <c:pt idx="141">
                  <c:v>790.81</c:v>
                </c:pt>
                <c:pt idx="142">
                  <c:v>815.79</c:v>
                </c:pt>
                <c:pt idx="143">
                  <c:v>841.82</c:v>
                </c:pt>
                <c:pt idx="144">
                  <c:v>897.05</c:v>
                </c:pt>
                <c:pt idx="145">
                  <c:v>956.43</c:v>
                </c:pt>
                <c:pt idx="146">
                  <c:v>1020</c:v>
                </c:pt>
                <c:pt idx="147">
                  <c:v>1090</c:v>
                </c:pt>
                <c:pt idx="148">
                  <c:v>1160</c:v>
                </c:pt>
                <c:pt idx="149" formatCode="0.00E+00">
                  <c:v>1230</c:v>
                </c:pt>
                <c:pt idx="150" formatCode="0.00E+00">
                  <c:v>1310</c:v>
                </c:pt>
                <c:pt idx="151" formatCode="0.00E+00">
                  <c:v>1390</c:v>
                </c:pt>
                <c:pt idx="152" formatCode="0.00E+00">
                  <c:v>1480</c:v>
                </c:pt>
                <c:pt idx="153" formatCode="0.00E+00">
                  <c:v>1570</c:v>
                </c:pt>
                <c:pt idx="154" formatCode="0.00E+00">
                  <c:v>1660</c:v>
                </c:pt>
                <c:pt idx="155" formatCode="0.00E+00">
                  <c:v>1850</c:v>
                </c:pt>
                <c:pt idx="156" formatCode="0.00E+00">
                  <c:v>2110</c:v>
                </c:pt>
                <c:pt idx="157" formatCode="0.00E+00">
                  <c:v>2390</c:v>
                </c:pt>
                <c:pt idx="158" formatCode="0.00E+00">
                  <c:v>2690</c:v>
                </c:pt>
                <c:pt idx="159" formatCode="0.00E+00">
                  <c:v>3020</c:v>
                </c:pt>
                <c:pt idx="160" formatCode="0.00E+00">
                  <c:v>3360</c:v>
                </c:pt>
                <c:pt idx="161" formatCode="0.00E+00">
                  <c:v>3720</c:v>
                </c:pt>
                <c:pt idx="162" formatCode="0.00E+00">
                  <c:v>4100</c:v>
                </c:pt>
                <c:pt idx="163" formatCode="0.00E+00">
                  <c:v>4500</c:v>
                </c:pt>
                <c:pt idx="164" formatCode="0.00E+00">
                  <c:v>5360</c:v>
                </c:pt>
                <c:pt idx="165" formatCode="0.00E+00">
                  <c:v>6290</c:v>
                </c:pt>
                <c:pt idx="166" formatCode="0.00E+00">
                  <c:v>7280</c:v>
                </c:pt>
                <c:pt idx="167" formatCode="0.00E+00">
                  <c:v>8340</c:v>
                </c:pt>
                <c:pt idx="168" formatCode="0.00E+00">
                  <c:v>9460</c:v>
                </c:pt>
                <c:pt idx="169" formatCode="0.00E+00">
                  <c:v>10620</c:v>
                </c:pt>
                <c:pt idx="170" formatCode="0.00E+00">
                  <c:v>13130</c:v>
                </c:pt>
                <c:pt idx="171" formatCode="0.00E+00">
                  <c:v>15880</c:v>
                </c:pt>
                <c:pt idx="172" formatCode="0.00E+00">
                  <c:v>18870</c:v>
                </c:pt>
                <c:pt idx="173" formatCode="0.00E+00">
                  <c:v>22090</c:v>
                </c:pt>
                <c:pt idx="174" formatCode="0.00E+00">
                  <c:v>25520</c:v>
                </c:pt>
                <c:pt idx="175" formatCode="0.00E+00">
                  <c:v>29180</c:v>
                </c:pt>
                <c:pt idx="176" formatCode="0.00E+00">
                  <c:v>33050</c:v>
                </c:pt>
                <c:pt idx="177" formatCode="0.00E+00">
                  <c:v>37130</c:v>
                </c:pt>
                <c:pt idx="178" formatCode="0.00E+00">
                  <c:v>41400</c:v>
                </c:pt>
                <c:pt idx="179" formatCode="0.00E+00">
                  <c:v>45880</c:v>
                </c:pt>
                <c:pt idx="180" formatCode="0.00E+00">
                  <c:v>50540</c:v>
                </c:pt>
                <c:pt idx="181" formatCode="0.00E+00">
                  <c:v>60440</c:v>
                </c:pt>
                <c:pt idx="182" formatCode="0.00E+00">
                  <c:v>73800</c:v>
                </c:pt>
                <c:pt idx="183" formatCode="0.00E+00">
                  <c:v>88220</c:v>
                </c:pt>
                <c:pt idx="184" formatCode="0.00E+00">
                  <c:v>103630</c:v>
                </c:pt>
                <c:pt idx="185" formatCode="0.00E+00">
                  <c:v>119970</c:v>
                </c:pt>
                <c:pt idx="186" formatCode="0.00E+00">
                  <c:v>137200</c:v>
                </c:pt>
                <c:pt idx="187" formatCode="0.00E+00">
                  <c:v>155260</c:v>
                </c:pt>
                <c:pt idx="188" formatCode="0.00E+00">
                  <c:v>174100</c:v>
                </c:pt>
                <c:pt idx="189" formatCode="0.00E+00">
                  <c:v>193700</c:v>
                </c:pt>
                <c:pt idx="190" formatCode="0.00E+00">
                  <c:v>234980</c:v>
                </c:pt>
                <c:pt idx="191" formatCode="0.00E+00">
                  <c:v>278800</c:v>
                </c:pt>
                <c:pt idx="192" formatCode="0.00E+00">
                  <c:v>324910</c:v>
                </c:pt>
                <c:pt idx="193" formatCode="0.00E+00">
                  <c:v>373050</c:v>
                </c:pt>
                <c:pt idx="194" formatCode="0.00E+00">
                  <c:v>423040</c:v>
                </c:pt>
                <c:pt idx="195" formatCode="0.00E+00">
                  <c:v>474670</c:v>
                </c:pt>
                <c:pt idx="196" formatCode="0.00E+00">
                  <c:v>582240</c:v>
                </c:pt>
                <c:pt idx="197" formatCode="0.00E+00">
                  <c:v>694570</c:v>
                </c:pt>
                <c:pt idx="198" formatCode="0.00E+00">
                  <c:v>810700</c:v>
                </c:pt>
                <c:pt idx="199" formatCode="0.00E+00">
                  <c:v>929820</c:v>
                </c:pt>
                <c:pt idx="200" formatCode="0.00E+00">
                  <c:v>1050000</c:v>
                </c:pt>
                <c:pt idx="201" formatCode="0.00E+00">
                  <c:v>1170000</c:v>
                </c:pt>
                <c:pt idx="202" formatCode="0.00E+00">
                  <c:v>1300000</c:v>
                </c:pt>
                <c:pt idx="203" formatCode="0.00E+00">
                  <c:v>1420000</c:v>
                </c:pt>
                <c:pt idx="204" formatCode="0.00E+00">
                  <c:v>1550000</c:v>
                </c:pt>
                <c:pt idx="205" formatCode="0.00E+00">
                  <c:v>1680000</c:v>
                </c:pt>
                <c:pt idx="206" formatCode="0.00E+00">
                  <c:v>1800000</c:v>
                </c:pt>
                <c:pt idx="207" formatCode="0.00E+00">
                  <c:v>2060000</c:v>
                </c:pt>
                <c:pt idx="208" formatCode="0.00E+00">
                  <c:v>2310000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169928"/>
        <c:axId val="463170712"/>
      </c:scatterChart>
      <c:valAx>
        <c:axId val="4631699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63170712"/>
        <c:crosses val="autoZero"/>
        <c:crossBetween val="midCat"/>
        <c:majorUnit val="10"/>
      </c:valAx>
      <c:valAx>
        <c:axId val="46317071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631699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srim22Na_Kapton!$P$5</c:f>
          <c:strCache>
            <c:ptCount val="1"/>
            <c:pt idx="0">
              <c:v>srim22Na_Kapton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srim22Na_Kapton!$D$20:$D$228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srim22Na_Kapton!$E$20:$E$228</c:f>
              <c:numCache>
                <c:formatCode>0.000E+00</c:formatCode>
                <c:ptCount val="209"/>
                <c:pt idx="0">
                  <c:v>6.9610000000000005E-2</c:v>
                </c:pt>
                <c:pt idx="1">
                  <c:v>7.3370000000000005E-2</c:v>
                </c:pt>
                <c:pt idx="2">
                  <c:v>7.6950000000000005E-2</c:v>
                </c:pt>
                <c:pt idx="3">
                  <c:v>8.0379999999999993E-2</c:v>
                </c:pt>
                <c:pt idx="4">
                  <c:v>8.3659999999999998E-2</c:v>
                </c:pt>
                <c:pt idx="5">
                  <c:v>8.6819999999999994E-2</c:v>
                </c:pt>
                <c:pt idx="6">
                  <c:v>8.9859999999999995E-2</c:v>
                </c:pt>
                <c:pt idx="7">
                  <c:v>9.2810000000000004E-2</c:v>
                </c:pt>
                <c:pt idx="8">
                  <c:v>9.844E-2</c:v>
                </c:pt>
                <c:pt idx="9">
                  <c:v>0.1038</c:v>
                </c:pt>
                <c:pt idx="10">
                  <c:v>0.10879999999999999</c:v>
                </c:pt>
                <c:pt idx="11">
                  <c:v>0.1137</c:v>
                </c:pt>
                <c:pt idx="12">
                  <c:v>0.1183</c:v>
                </c:pt>
                <c:pt idx="13">
                  <c:v>0.12280000000000001</c:v>
                </c:pt>
                <c:pt idx="14">
                  <c:v>0.1313</c:v>
                </c:pt>
                <c:pt idx="15">
                  <c:v>0.13919999999999999</c:v>
                </c:pt>
                <c:pt idx="16">
                  <c:v>0.1467</c:v>
                </c:pt>
                <c:pt idx="17">
                  <c:v>0.15390000000000001</c:v>
                </c:pt>
                <c:pt idx="18">
                  <c:v>0.1608</c:v>
                </c:pt>
                <c:pt idx="19">
                  <c:v>0.1673</c:v>
                </c:pt>
                <c:pt idx="20">
                  <c:v>0.1736</c:v>
                </c:pt>
                <c:pt idx="21">
                  <c:v>0.1797</c:v>
                </c:pt>
                <c:pt idx="22">
                  <c:v>0.18559999999999999</c:v>
                </c:pt>
                <c:pt idx="23">
                  <c:v>0.1913</c:v>
                </c:pt>
                <c:pt idx="24">
                  <c:v>0.19689999999999999</c:v>
                </c:pt>
                <c:pt idx="25">
                  <c:v>0.20749999999999999</c:v>
                </c:pt>
                <c:pt idx="26">
                  <c:v>0.22009999999999999</c:v>
                </c:pt>
                <c:pt idx="27">
                  <c:v>0.23200000000000001</c:v>
                </c:pt>
                <c:pt idx="28">
                  <c:v>0.24340000000000001</c:v>
                </c:pt>
                <c:pt idx="29">
                  <c:v>0.25419999999999998</c:v>
                </c:pt>
                <c:pt idx="30">
                  <c:v>0.2646</c:v>
                </c:pt>
                <c:pt idx="31">
                  <c:v>0.27450000000000002</c:v>
                </c:pt>
                <c:pt idx="32">
                  <c:v>0.28420000000000001</c:v>
                </c:pt>
                <c:pt idx="33">
                  <c:v>0.29349999999999998</c:v>
                </c:pt>
                <c:pt idx="34">
                  <c:v>0.31130000000000002</c:v>
                </c:pt>
                <c:pt idx="35">
                  <c:v>0.3281</c:v>
                </c:pt>
                <c:pt idx="36">
                  <c:v>0.34420000000000001</c:v>
                </c:pt>
                <c:pt idx="37">
                  <c:v>0.35949999999999999</c:v>
                </c:pt>
                <c:pt idx="38">
                  <c:v>0.37409999999999999</c:v>
                </c:pt>
                <c:pt idx="39">
                  <c:v>0.38829999999999998</c:v>
                </c:pt>
                <c:pt idx="40">
                  <c:v>0.41510000000000002</c:v>
                </c:pt>
                <c:pt idx="41">
                  <c:v>0.44030000000000002</c:v>
                </c:pt>
                <c:pt idx="42">
                  <c:v>0.46410000000000001</c:v>
                </c:pt>
                <c:pt idx="43">
                  <c:v>0.48670000000000002</c:v>
                </c:pt>
                <c:pt idx="44">
                  <c:v>0.50839999999999996</c:v>
                </c:pt>
                <c:pt idx="45">
                  <c:v>0.52910000000000001</c:v>
                </c:pt>
                <c:pt idx="46">
                  <c:v>0.54910000000000003</c:v>
                </c:pt>
                <c:pt idx="47">
                  <c:v>0.56840000000000002</c:v>
                </c:pt>
                <c:pt idx="48">
                  <c:v>0.58699999999999997</c:v>
                </c:pt>
                <c:pt idx="49">
                  <c:v>0.60509999999999997</c:v>
                </c:pt>
                <c:pt idx="50">
                  <c:v>0.62260000000000004</c:v>
                </c:pt>
                <c:pt idx="51">
                  <c:v>0.65629999999999999</c:v>
                </c:pt>
                <c:pt idx="52">
                  <c:v>0.69610000000000005</c:v>
                </c:pt>
                <c:pt idx="53">
                  <c:v>0.73380000000000001</c:v>
                </c:pt>
                <c:pt idx="54">
                  <c:v>0.76959999999999995</c:v>
                </c:pt>
                <c:pt idx="55">
                  <c:v>0.80379999999999996</c:v>
                </c:pt>
                <c:pt idx="56">
                  <c:v>0.8367</c:v>
                </c:pt>
                <c:pt idx="57">
                  <c:v>0.86829999999999996</c:v>
                </c:pt>
                <c:pt idx="58">
                  <c:v>0.89870000000000005</c:v>
                </c:pt>
                <c:pt idx="59">
                  <c:v>0.92820000000000003</c:v>
                </c:pt>
                <c:pt idx="60">
                  <c:v>0.98550000000000004</c:v>
                </c:pt>
                <c:pt idx="61">
                  <c:v>1.038</c:v>
                </c:pt>
                <c:pt idx="62">
                  <c:v>1.081</c:v>
                </c:pt>
                <c:pt idx="63">
                  <c:v>1.1200000000000001</c:v>
                </c:pt>
                <c:pt idx="64">
                  <c:v>1.155</c:v>
                </c:pt>
                <c:pt idx="65">
                  <c:v>1.1879999999999999</c:v>
                </c:pt>
                <c:pt idx="66">
                  <c:v>1.2509999999999999</c:v>
                </c:pt>
                <c:pt idx="67">
                  <c:v>1.3109999999999999</c:v>
                </c:pt>
                <c:pt idx="68">
                  <c:v>1.37</c:v>
                </c:pt>
                <c:pt idx="69">
                  <c:v>1.4279999999999999</c:v>
                </c:pt>
                <c:pt idx="70">
                  <c:v>1.4870000000000001</c:v>
                </c:pt>
                <c:pt idx="71">
                  <c:v>1.544</c:v>
                </c:pt>
                <c:pt idx="72">
                  <c:v>1.6020000000000001</c:v>
                </c:pt>
                <c:pt idx="73">
                  <c:v>1.6579999999999999</c:v>
                </c:pt>
                <c:pt idx="74">
                  <c:v>1.714</c:v>
                </c:pt>
                <c:pt idx="75">
                  <c:v>1.7689999999999999</c:v>
                </c:pt>
                <c:pt idx="76">
                  <c:v>1.823</c:v>
                </c:pt>
                <c:pt idx="77">
                  <c:v>1.9279999999999999</c:v>
                </c:pt>
                <c:pt idx="78">
                  <c:v>2.0529999999999999</c:v>
                </c:pt>
                <c:pt idx="79">
                  <c:v>2.1709999999999998</c:v>
                </c:pt>
                <c:pt idx="80">
                  <c:v>2.2839999999999998</c:v>
                </c:pt>
                <c:pt idx="81">
                  <c:v>2.391</c:v>
                </c:pt>
                <c:pt idx="82">
                  <c:v>2.4940000000000002</c:v>
                </c:pt>
                <c:pt idx="83">
                  <c:v>2.5950000000000002</c:v>
                </c:pt>
                <c:pt idx="84">
                  <c:v>2.694</c:v>
                </c:pt>
                <c:pt idx="85">
                  <c:v>2.7909999999999999</c:v>
                </c:pt>
                <c:pt idx="86">
                  <c:v>2.9809999999999999</c:v>
                </c:pt>
                <c:pt idx="87">
                  <c:v>3.169</c:v>
                </c:pt>
                <c:pt idx="88">
                  <c:v>3.3530000000000002</c:v>
                </c:pt>
                <c:pt idx="89">
                  <c:v>3.5339999999999998</c:v>
                </c:pt>
                <c:pt idx="90">
                  <c:v>3.7130000000000001</c:v>
                </c:pt>
                <c:pt idx="91">
                  <c:v>3.8879999999999999</c:v>
                </c:pt>
                <c:pt idx="92">
                  <c:v>4.2320000000000002</c:v>
                </c:pt>
                <c:pt idx="93">
                  <c:v>4.5659999999999998</c:v>
                </c:pt>
                <c:pt idx="94">
                  <c:v>4.891</c:v>
                </c:pt>
                <c:pt idx="95">
                  <c:v>5.2080000000000002</c:v>
                </c:pt>
                <c:pt idx="96">
                  <c:v>5.5179999999999998</c:v>
                </c:pt>
                <c:pt idx="97">
                  <c:v>5.8209999999999997</c:v>
                </c:pt>
                <c:pt idx="98">
                  <c:v>6.1180000000000003</c:v>
                </c:pt>
                <c:pt idx="99">
                  <c:v>6.4080000000000004</c:v>
                </c:pt>
                <c:pt idx="100">
                  <c:v>6.6929999999999996</c:v>
                </c:pt>
                <c:pt idx="101">
                  <c:v>6.9710000000000001</c:v>
                </c:pt>
                <c:pt idx="102">
                  <c:v>7.2439999999999998</c:v>
                </c:pt>
                <c:pt idx="103">
                  <c:v>7.7709999999999999</c:v>
                </c:pt>
                <c:pt idx="104">
                  <c:v>8.3960000000000008</c:v>
                </c:pt>
                <c:pt idx="105">
                  <c:v>8.9830000000000005</c:v>
                </c:pt>
                <c:pt idx="106">
                  <c:v>9.5340000000000007</c:v>
                </c:pt>
                <c:pt idx="107">
                  <c:v>10.050000000000001</c:v>
                </c:pt>
                <c:pt idx="108">
                  <c:v>10.53</c:v>
                </c:pt>
                <c:pt idx="109">
                  <c:v>10.97</c:v>
                </c:pt>
                <c:pt idx="110">
                  <c:v>11.38</c:v>
                </c:pt>
                <c:pt idx="111">
                  <c:v>11.76</c:v>
                </c:pt>
                <c:pt idx="112">
                  <c:v>12.43</c:v>
                </c:pt>
                <c:pt idx="113">
                  <c:v>12.99</c:v>
                </c:pt>
                <c:pt idx="114">
                  <c:v>13.47</c:v>
                </c:pt>
                <c:pt idx="115">
                  <c:v>13.87</c:v>
                </c:pt>
                <c:pt idx="116">
                  <c:v>14.21</c:v>
                </c:pt>
                <c:pt idx="117">
                  <c:v>14.5</c:v>
                </c:pt>
                <c:pt idx="118">
                  <c:v>14.94</c:v>
                </c:pt>
                <c:pt idx="119">
                  <c:v>15.24</c:v>
                </c:pt>
                <c:pt idx="120">
                  <c:v>15.45</c:v>
                </c:pt>
                <c:pt idx="121">
                  <c:v>15.57</c:v>
                </c:pt>
                <c:pt idx="122">
                  <c:v>15.62</c:v>
                </c:pt>
                <c:pt idx="123">
                  <c:v>15.62</c:v>
                </c:pt>
                <c:pt idx="124">
                  <c:v>15.59</c:v>
                </c:pt>
                <c:pt idx="125">
                  <c:v>15.52</c:v>
                </c:pt>
                <c:pt idx="126">
                  <c:v>15.42</c:v>
                </c:pt>
                <c:pt idx="127">
                  <c:v>15.31</c:v>
                </c:pt>
                <c:pt idx="128">
                  <c:v>15.18</c:v>
                </c:pt>
                <c:pt idx="129">
                  <c:v>14.89</c:v>
                </c:pt>
                <c:pt idx="130">
                  <c:v>14.51</c:v>
                </c:pt>
                <c:pt idx="131">
                  <c:v>14.12</c:v>
                </c:pt>
                <c:pt idx="132">
                  <c:v>13.74</c:v>
                </c:pt>
                <c:pt idx="133">
                  <c:v>13.37</c:v>
                </c:pt>
                <c:pt idx="134">
                  <c:v>13.01</c:v>
                </c:pt>
                <c:pt idx="135">
                  <c:v>12.67</c:v>
                </c:pt>
                <c:pt idx="136">
                  <c:v>12.35</c:v>
                </c:pt>
                <c:pt idx="137">
                  <c:v>12.04</c:v>
                </c:pt>
                <c:pt idx="138">
                  <c:v>11.51</c:v>
                </c:pt>
                <c:pt idx="139">
                  <c:v>11.11</c:v>
                </c:pt>
                <c:pt idx="140">
                  <c:v>10.64</c:v>
                </c:pt>
                <c:pt idx="141">
                  <c:v>10.220000000000001</c:v>
                </c:pt>
                <c:pt idx="142">
                  <c:v>9.8369999999999997</c:v>
                </c:pt>
                <c:pt idx="143">
                  <c:v>9.4870000000000001</c:v>
                </c:pt>
                <c:pt idx="144">
                  <c:v>8.8650000000000002</c:v>
                </c:pt>
                <c:pt idx="145">
                  <c:v>8.3290000000000006</c:v>
                </c:pt>
                <c:pt idx="146">
                  <c:v>7.8609999999999998</c:v>
                </c:pt>
                <c:pt idx="147">
                  <c:v>7.4459999999999997</c:v>
                </c:pt>
                <c:pt idx="148">
                  <c:v>7.077</c:v>
                </c:pt>
                <c:pt idx="149">
                  <c:v>6.7450000000000001</c:v>
                </c:pt>
                <c:pt idx="150">
                  <c:v>6.4450000000000003</c:v>
                </c:pt>
                <c:pt idx="151">
                  <c:v>6.1719999999999997</c:v>
                </c:pt>
                <c:pt idx="152">
                  <c:v>5.923</c:v>
                </c:pt>
                <c:pt idx="153">
                  <c:v>5.6950000000000003</c:v>
                </c:pt>
                <c:pt idx="154">
                  <c:v>5.4850000000000003</c:v>
                </c:pt>
                <c:pt idx="155">
                  <c:v>5.1109999999999998</c:v>
                </c:pt>
                <c:pt idx="156">
                  <c:v>4.7140000000000004</c:v>
                </c:pt>
                <c:pt idx="157">
                  <c:v>4.38</c:v>
                </c:pt>
                <c:pt idx="158">
                  <c:v>4.093</c:v>
                </c:pt>
                <c:pt idx="159">
                  <c:v>3.8460000000000001</c:v>
                </c:pt>
                <c:pt idx="160">
                  <c:v>3.629</c:v>
                </c:pt>
                <c:pt idx="161">
                  <c:v>3.4390000000000001</c:v>
                </c:pt>
                <c:pt idx="162">
                  <c:v>3.27</c:v>
                </c:pt>
                <c:pt idx="163">
                  <c:v>3.1179999999999999</c:v>
                </c:pt>
                <c:pt idx="164">
                  <c:v>2.859</c:v>
                </c:pt>
                <c:pt idx="165">
                  <c:v>2.6440000000000001</c:v>
                </c:pt>
                <c:pt idx="166">
                  <c:v>2.4609999999999999</c:v>
                </c:pt>
                <c:pt idx="167">
                  <c:v>2.3029999999999999</c:v>
                </c:pt>
                <c:pt idx="168">
                  <c:v>2.1640000000000001</c:v>
                </c:pt>
                <c:pt idx="169">
                  <c:v>2.0390000000000001</c:v>
                </c:pt>
                <c:pt idx="170">
                  <c:v>1.831</c:v>
                </c:pt>
                <c:pt idx="171">
                  <c:v>1.665</c:v>
                </c:pt>
                <c:pt idx="172">
                  <c:v>1.53</c:v>
                </c:pt>
                <c:pt idx="173">
                  <c:v>1.4179999999999999</c:v>
                </c:pt>
                <c:pt idx="174">
                  <c:v>1.323</c:v>
                </c:pt>
                <c:pt idx="175">
                  <c:v>1.242</c:v>
                </c:pt>
                <c:pt idx="176">
                  <c:v>1.171</c:v>
                </c:pt>
                <c:pt idx="177">
                  <c:v>1.1100000000000001</c:v>
                </c:pt>
                <c:pt idx="178">
                  <c:v>1.0549999999999999</c:v>
                </c:pt>
                <c:pt idx="179">
                  <c:v>1.0069999999999999</c:v>
                </c:pt>
                <c:pt idx="180">
                  <c:v>0.96350000000000002</c:v>
                </c:pt>
                <c:pt idx="181">
                  <c:v>0.88900000000000001</c:v>
                </c:pt>
                <c:pt idx="182">
                  <c:v>0.8135</c:v>
                </c:pt>
                <c:pt idx="183">
                  <c:v>0.75229999999999997</c:v>
                </c:pt>
                <c:pt idx="184">
                  <c:v>0.70169999999999999</c:v>
                </c:pt>
                <c:pt idx="185">
                  <c:v>0.65920000000000001</c:v>
                </c:pt>
                <c:pt idx="186">
                  <c:v>0.62290000000000001</c:v>
                </c:pt>
                <c:pt idx="187">
                  <c:v>0.59160000000000001</c:v>
                </c:pt>
                <c:pt idx="188">
                  <c:v>0.56430000000000002</c:v>
                </c:pt>
                <c:pt idx="189">
                  <c:v>0.5403</c:v>
                </c:pt>
                <c:pt idx="190">
                  <c:v>0.50009999999999999</c:v>
                </c:pt>
                <c:pt idx="191">
                  <c:v>0.46760000000000002</c:v>
                </c:pt>
                <c:pt idx="192">
                  <c:v>0.441</c:v>
                </c:pt>
                <c:pt idx="193">
                  <c:v>0.41870000000000002</c:v>
                </c:pt>
                <c:pt idx="194">
                  <c:v>0.39979999999999999</c:v>
                </c:pt>
                <c:pt idx="195">
                  <c:v>0.3836</c:v>
                </c:pt>
                <c:pt idx="196">
                  <c:v>0.35730000000000001</c:v>
                </c:pt>
                <c:pt idx="197">
                  <c:v>0.33689999999999998</c:v>
                </c:pt>
                <c:pt idx="198">
                  <c:v>0.3206</c:v>
                </c:pt>
                <c:pt idx="199">
                  <c:v>0.3075</c:v>
                </c:pt>
                <c:pt idx="200">
                  <c:v>0.29659999999999997</c:v>
                </c:pt>
                <c:pt idx="201">
                  <c:v>0.28749999999999998</c:v>
                </c:pt>
                <c:pt idx="202">
                  <c:v>0.27979999999999999</c:v>
                </c:pt>
                <c:pt idx="203">
                  <c:v>0.2732</c:v>
                </c:pt>
                <c:pt idx="204">
                  <c:v>0.2676</c:v>
                </c:pt>
                <c:pt idx="205">
                  <c:v>0.26269999999999999</c:v>
                </c:pt>
                <c:pt idx="206">
                  <c:v>0.25840000000000002</c:v>
                </c:pt>
                <c:pt idx="207">
                  <c:v>0.25130000000000002</c:v>
                </c:pt>
                <c:pt idx="208">
                  <c:v>0.246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C3-4AE7-9B9D-6B72432798E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srim22Na_Kapton!$D$20:$D$228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srim22Na_Kapton!$F$20:$F$228</c:f>
              <c:numCache>
                <c:formatCode>0.000E+00</c:formatCode>
                <c:ptCount val="209"/>
                <c:pt idx="0">
                  <c:v>1.0009999999999999</c:v>
                </c:pt>
                <c:pt idx="1">
                  <c:v>1.0409999999999999</c:v>
                </c:pt>
                <c:pt idx="2">
                  <c:v>1.0780000000000001</c:v>
                </c:pt>
                <c:pt idx="3">
                  <c:v>1.1120000000000001</c:v>
                </c:pt>
                <c:pt idx="4">
                  <c:v>1.1439999999999999</c:v>
                </c:pt>
                <c:pt idx="5">
                  <c:v>1.173</c:v>
                </c:pt>
                <c:pt idx="6">
                  <c:v>1.2010000000000001</c:v>
                </c:pt>
                <c:pt idx="7">
                  <c:v>1.2270000000000001</c:v>
                </c:pt>
                <c:pt idx="8">
                  <c:v>1.2749999999999999</c:v>
                </c:pt>
                <c:pt idx="9">
                  <c:v>1.3180000000000001</c:v>
                </c:pt>
                <c:pt idx="10">
                  <c:v>1.357</c:v>
                </c:pt>
                <c:pt idx="11">
                  <c:v>1.393</c:v>
                </c:pt>
                <c:pt idx="12">
                  <c:v>1.425</c:v>
                </c:pt>
                <c:pt idx="13">
                  <c:v>1.4550000000000001</c:v>
                </c:pt>
                <c:pt idx="14">
                  <c:v>1.5089999999999999</c:v>
                </c:pt>
                <c:pt idx="15">
                  <c:v>1.5549999999999999</c:v>
                </c:pt>
                <c:pt idx="16">
                  <c:v>1.5960000000000001</c:v>
                </c:pt>
                <c:pt idx="17">
                  <c:v>1.633</c:v>
                </c:pt>
                <c:pt idx="18">
                  <c:v>1.665</c:v>
                </c:pt>
                <c:pt idx="19">
                  <c:v>1.6950000000000001</c:v>
                </c:pt>
                <c:pt idx="20">
                  <c:v>1.7210000000000001</c:v>
                </c:pt>
                <c:pt idx="21">
                  <c:v>1.7450000000000001</c:v>
                </c:pt>
                <c:pt idx="22">
                  <c:v>1.7669999999999999</c:v>
                </c:pt>
                <c:pt idx="23">
                  <c:v>1.788</c:v>
                </c:pt>
                <c:pt idx="24">
                  <c:v>1.806</c:v>
                </c:pt>
                <c:pt idx="25">
                  <c:v>1.839</c:v>
                </c:pt>
                <c:pt idx="26">
                  <c:v>1.873</c:v>
                </c:pt>
                <c:pt idx="27">
                  <c:v>1.901</c:v>
                </c:pt>
                <c:pt idx="28">
                  <c:v>1.925</c:v>
                </c:pt>
                <c:pt idx="29">
                  <c:v>1.9450000000000001</c:v>
                </c:pt>
                <c:pt idx="30">
                  <c:v>1.962</c:v>
                </c:pt>
                <c:pt idx="31">
                  <c:v>1.976</c:v>
                </c:pt>
                <c:pt idx="32">
                  <c:v>1.988</c:v>
                </c:pt>
                <c:pt idx="33">
                  <c:v>1.998</c:v>
                </c:pt>
                <c:pt idx="34">
                  <c:v>2.0129999999999999</c:v>
                </c:pt>
                <c:pt idx="35">
                  <c:v>2.0230000000000001</c:v>
                </c:pt>
                <c:pt idx="36">
                  <c:v>2.0289999999999999</c:v>
                </c:pt>
                <c:pt idx="37">
                  <c:v>2.0310000000000001</c:v>
                </c:pt>
                <c:pt idx="38">
                  <c:v>2.032</c:v>
                </c:pt>
                <c:pt idx="39">
                  <c:v>2.0299999999999998</c:v>
                </c:pt>
                <c:pt idx="40">
                  <c:v>2.0230000000000001</c:v>
                </c:pt>
                <c:pt idx="41">
                  <c:v>2.0110000000000001</c:v>
                </c:pt>
                <c:pt idx="42">
                  <c:v>1.996</c:v>
                </c:pt>
                <c:pt idx="43">
                  <c:v>1.9790000000000001</c:v>
                </c:pt>
                <c:pt idx="44">
                  <c:v>1.9610000000000001</c:v>
                </c:pt>
                <c:pt idx="45">
                  <c:v>1.9419999999999999</c:v>
                </c:pt>
                <c:pt idx="46">
                  <c:v>1.923</c:v>
                </c:pt>
                <c:pt idx="47">
                  <c:v>1.903</c:v>
                </c:pt>
                <c:pt idx="48">
                  <c:v>1.8819999999999999</c:v>
                </c:pt>
                <c:pt idx="49">
                  <c:v>1.8620000000000001</c:v>
                </c:pt>
                <c:pt idx="50">
                  <c:v>1.8420000000000001</c:v>
                </c:pt>
                <c:pt idx="51">
                  <c:v>1.8029999999999999</c:v>
                </c:pt>
                <c:pt idx="52">
                  <c:v>1.7549999999999999</c:v>
                </c:pt>
                <c:pt idx="53">
                  <c:v>1.71</c:v>
                </c:pt>
                <c:pt idx="54">
                  <c:v>1.6659999999999999</c:v>
                </c:pt>
                <c:pt idx="55">
                  <c:v>1.625</c:v>
                </c:pt>
                <c:pt idx="56">
                  <c:v>1.5860000000000001</c:v>
                </c:pt>
                <c:pt idx="57">
                  <c:v>1.548</c:v>
                </c:pt>
                <c:pt idx="58">
                  <c:v>1.5129999999999999</c:v>
                </c:pt>
                <c:pt idx="59">
                  <c:v>1.4790000000000001</c:v>
                </c:pt>
                <c:pt idx="60">
                  <c:v>1.417</c:v>
                </c:pt>
                <c:pt idx="61">
                  <c:v>1.36</c:v>
                </c:pt>
                <c:pt idx="62">
                  <c:v>1.3089999999999999</c:v>
                </c:pt>
                <c:pt idx="63">
                  <c:v>1.262</c:v>
                </c:pt>
                <c:pt idx="64">
                  <c:v>1.218</c:v>
                </c:pt>
                <c:pt idx="65">
                  <c:v>1.179</c:v>
                </c:pt>
                <c:pt idx="66">
                  <c:v>1.107</c:v>
                </c:pt>
                <c:pt idx="67">
                  <c:v>1.0449999999999999</c:v>
                </c:pt>
                <c:pt idx="68">
                  <c:v>0.99109999999999998</c:v>
                </c:pt>
                <c:pt idx="69">
                  <c:v>0.94310000000000005</c:v>
                </c:pt>
                <c:pt idx="70">
                  <c:v>0.90029999999999999</c:v>
                </c:pt>
                <c:pt idx="71">
                  <c:v>0.86170000000000002</c:v>
                </c:pt>
                <c:pt idx="72">
                  <c:v>0.82689999999999997</c:v>
                </c:pt>
                <c:pt idx="73">
                  <c:v>0.79520000000000002</c:v>
                </c:pt>
                <c:pt idx="74">
                  <c:v>0.76619999999999999</c:v>
                </c:pt>
                <c:pt idx="75">
                  <c:v>0.73960000000000004</c:v>
                </c:pt>
                <c:pt idx="76">
                  <c:v>0.71499999999999997</c:v>
                </c:pt>
                <c:pt idx="77">
                  <c:v>0.67120000000000002</c:v>
                </c:pt>
                <c:pt idx="78">
                  <c:v>0.62429999999999997</c:v>
                </c:pt>
                <c:pt idx="79">
                  <c:v>0.58450000000000002</c:v>
                </c:pt>
                <c:pt idx="80">
                  <c:v>0.55000000000000004</c:v>
                </c:pt>
                <c:pt idx="81">
                  <c:v>0.51990000000000003</c:v>
                </c:pt>
                <c:pt idx="82">
                  <c:v>0.49340000000000001</c:v>
                </c:pt>
                <c:pt idx="83">
                  <c:v>0.46970000000000001</c:v>
                </c:pt>
                <c:pt idx="84">
                  <c:v>0.4486</c:v>
                </c:pt>
                <c:pt idx="85">
                  <c:v>0.4294</c:v>
                </c:pt>
                <c:pt idx="86">
                  <c:v>0.3962</c:v>
                </c:pt>
                <c:pt idx="87">
                  <c:v>0.36830000000000002</c:v>
                </c:pt>
                <c:pt idx="88">
                  <c:v>0.34460000000000002</c:v>
                </c:pt>
                <c:pt idx="89">
                  <c:v>0.32400000000000001</c:v>
                </c:pt>
                <c:pt idx="90">
                  <c:v>0.30599999999999999</c:v>
                </c:pt>
                <c:pt idx="91">
                  <c:v>0.29010000000000002</c:v>
                </c:pt>
                <c:pt idx="92">
                  <c:v>0.26329999999999998</c:v>
                </c:pt>
                <c:pt idx="93">
                  <c:v>0.2414</c:v>
                </c:pt>
                <c:pt idx="94">
                  <c:v>0.2233</c:v>
                </c:pt>
                <c:pt idx="95">
                  <c:v>0.2079</c:v>
                </c:pt>
                <c:pt idx="96">
                  <c:v>0.19470000000000001</c:v>
                </c:pt>
                <c:pt idx="97">
                  <c:v>0.1832</c:v>
                </c:pt>
                <c:pt idx="98">
                  <c:v>0.17319999999999999</c:v>
                </c:pt>
                <c:pt idx="99">
                  <c:v>0.16420000000000001</c:v>
                </c:pt>
                <c:pt idx="100">
                  <c:v>0.15629999999999999</c:v>
                </c:pt>
                <c:pt idx="101">
                  <c:v>0.14910000000000001</c:v>
                </c:pt>
                <c:pt idx="102">
                  <c:v>0.14269999999999999</c:v>
                </c:pt>
                <c:pt idx="103">
                  <c:v>0.13139999999999999</c:v>
                </c:pt>
                <c:pt idx="104">
                  <c:v>0.1198</c:v>
                </c:pt>
                <c:pt idx="105">
                  <c:v>0.11020000000000001</c:v>
                </c:pt>
                <c:pt idx="106">
                  <c:v>0.1022</c:v>
                </c:pt>
                <c:pt idx="107">
                  <c:v>9.5339999999999994E-2</c:v>
                </c:pt>
                <c:pt idx="108">
                  <c:v>8.9410000000000003E-2</c:v>
                </c:pt>
                <c:pt idx="109">
                  <c:v>8.4239999999999995E-2</c:v>
                </c:pt>
                <c:pt idx="110">
                  <c:v>7.9680000000000001E-2</c:v>
                </c:pt>
                <c:pt idx="111">
                  <c:v>7.5620000000000007E-2</c:v>
                </c:pt>
                <c:pt idx="112">
                  <c:v>6.8720000000000003E-2</c:v>
                </c:pt>
                <c:pt idx="113">
                  <c:v>6.3049999999999995E-2</c:v>
                </c:pt>
                <c:pt idx="114">
                  <c:v>5.8310000000000001E-2</c:v>
                </c:pt>
                <c:pt idx="115">
                  <c:v>5.4289999999999998E-2</c:v>
                </c:pt>
                <c:pt idx="116">
                  <c:v>5.0810000000000001E-2</c:v>
                </c:pt>
                <c:pt idx="117">
                  <c:v>4.7789999999999999E-2</c:v>
                </c:pt>
                <c:pt idx="118">
                  <c:v>4.2770000000000002E-2</c:v>
                </c:pt>
                <c:pt idx="119">
                  <c:v>3.8769999999999999E-2</c:v>
                </c:pt>
                <c:pt idx="120">
                  <c:v>3.5490000000000001E-2</c:v>
                </c:pt>
                <c:pt idx="121">
                  <c:v>3.2759999999999997E-2</c:v>
                </c:pt>
                <c:pt idx="122">
                  <c:v>3.0450000000000001E-2</c:v>
                </c:pt>
                <c:pt idx="123">
                  <c:v>2.8459999999999999E-2</c:v>
                </c:pt>
                <c:pt idx="124">
                  <c:v>2.673E-2</c:v>
                </c:pt>
                <c:pt idx="125">
                  <c:v>2.521E-2</c:v>
                </c:pt>
                <c:pt idx="126">
                  <c:v>2.3859999999999999E-2</c:v>
                </c:pt>
                <c:pt idx="127">
                  <c:v>2.266E-2</c:v>
                </c:pt>
                <c:pt idx="128">
                  <c:v>2.1579999999999998E-2</c:v>
                </c:pt>
                <c:pt idx="129">
                  <c:v>1.9730000000000001E-2</c:v>
                </c:pt>
                <c:pt idx="130">
                  <c:v>1.7829999999999999E-2</c:v>
                </c:pt>
                <c:pt idx="131">
                  <c:v>1.6289999999999999E-2</c:v>
                </c:pt>
                <c:pt idx="132">
                  <c:v>1.5010000000000001E-2</c:v>
                </c:pt>
                <c:pt idx="133">
                  <c:v>1.392E-2</c:v>
                </c:pt>
                <c:pt idx="134">
                  <c:v>1.299E-2</c:v>
                </c:pt>
                <c:pt idx="135">
                  <c:v>1.218E-2</c:v>
                </c:pt>
                <c:pt idx="136">
                  <c:v>1.1469999999999999E-2</c:v>
                </c:pt>
                <c:pt idx="137">
                  <c:v>1.085E-2</c:v>
                </c:pt>
                <c:pt idx="138">
                  <c:v>9.7929999999999996E-3</c:v>
                </c:pt>
                <c:pt idx="139">
                  <c:v>8.933E-3</c:v>
                </c:pt>
                <c:pt idx="140">
                  <c:v>8.2199999999999999E-3</c:v>
                </c:pt>
                <c:pt idx="141">
                  <c:v>7.6169999999999996E-3</c:v>
                </c:pt>
                <c:pt idx="142">
                  <c:v>7.1009999999999997E-3</c:v>
                </c:pt>
                <c:pt idx="143">
                  <c:v>6.6540000000000002E-3</c:v>
                </c:pt>
                <c:pt idx="144">
                  <c:v>5.9170000000000004E-3</c:v>
                </c:pt>
                <c:pt idx="145">
                  <c:v>5.3340000000000002E-3</c:v>
                </c:pt>
                <c:pt idx="146">
                  <c:v>4.8599999999999997E-3</c:v>
                </c:pt>
                <c:pt idx="147">
                  <c:v>4.4669999999999996E-3</c:v>
                </c:pt>
                <c:pt idx="148">
                  <c:v>4.1359999999999999E-3</c:v>
                </c:pt>
                <c:pt idx="149">
                  <c:v>3.8530000000000001E-3</c:v>
                </c:pt>
                <c:pt idx="150">
                  <c:v>3.6080000000000001E-3</c:v>
                </c:pt>
                <c:pt idx="151">
                  <c:v>3.3930000000000002E-3</c:v>
                </c:pt>
                <c:pt idx="152">
                  <c:v>3.2039999999999998E-3</c:v>
                </c:pt>
                <c:pt idx="153">
                  <c:v>3.0360000000000001E-3</c:v>
                </c:pt>
                <c:pt idx="154">
                  <c:v>2.885E-3</c:v>
                </c:pt>
                <c:pt idx="155">
                  <c:v>2.6259999999999999E-3</c:v>
                </c:pt>
                <c:pt idx="156">
                  <c:v>2.3640000000000002E-3</c:v>
                </c:pt>
                <c:pt idx="157">
                  <c:v>2.1519999999999998E-3</c:v>
                </c:pt>
                <c:pt idx="158">
                  <c:v>1.9759999999999999E-3</c:v>
                </c:pt>
                <c:pt idx="159">
                  <c:v>1.8270000000000001E-3</c:v>
                </c:pt>
                <c:pt idx="160">
                  <c:v>1.701E-3</c:v>
                </c:pt>
                <c:pt idx="161">
                  <c:v>1.591E-3</c:v>
                </c:pt>
                <c:pt idx="162">
                  <c:v>1.4959999999999999E-3</c:v>
                </c:pt>
                <c:pt idx="163">
                  <c:v>1.4109999999999999E-3</c:v>
                </c:pt>
                <c:pt idx="164">
                  <c:v>1.2689999999999999E-3</c:v>
                </c:pt>
                <c:pt idx="165">
                  <c:v>1.1540000000000001E-3</c:v>
                </c:pt>
                <c:pt idx="166">
                  <c:v>1.059E-3</c:v>
                </c:pt>
                <c:pt idx="167">
                  <c:v>9.7900000000000005E-4</c:v>
                </c:pt>
                <c:pt idx="168">
                  <c:v>9.1060000000000002E-4</c:v>
                </c:pt>
                <c:pt idx="169">
                  <c:v>8.5150000000000004E-4</c:v>
                </c:pt>
                <c:pt idx="170">
                  <c:v>7.5449999999999996E-4</c:v>
                </c:pt>
                <c:pt idx="171">
                  <c:v>6.7809999999999995E-4</c:v>
                </c:pt>
                <c:pt idx="172">
                  <c:v>6.1620000000000002E-4</c:v>
                </c:pt>
                <c:pt idx="173">
                  <c:v>5.6510000000000002E-4</c:v>
                </c:pt>
                <c:pt idx="174">
                  <c:v>5.2209999999999995E-4</c:v>
                </c:pt>
                <c:pt idx="175">
                  <c:v>4.8539999999999998E-4</c:v>
                </c:pt>
                <c:pt idx="176">
                  <c:v>4.5370000000000002E-4</c:v>
                </c:pt>
                <c:pt idx="177">
                  <c:v>4.261E-4</c:v>
                </c:pt>
                <c:pt idx="178">
                  <c:v>4.0170000000000001E-4</c:v>
                </c:pt>
                <c:pt idx="179">
                  <c:v>3.8010000000000002E-4</c:v>
                </c:pt>
                <c:pt idx="180">
                  <c:v>3.6079999999999999E-4</c:v>
                </c:pt>
                <c:pt idx="181">
                  <c:v>3.2759999999999999E-4</c:v>
                </c:pt>
                <c:pt idx="182">
                  <c:v>2.942E-4</c:v>
                </c:pt>
                <c:pt idx="183">
                  <c:v>2.6709999999999999E-4</c:v>
                </c:pt>
                <c:pt idx="184">
                  <c:v>2.4479999999999999E-4</c:v>
                </c:pt>
                <c:pt idx="185">
                  <c:v>2.2599999999999999E-4</c:v>
                </c:pt>
                <c:pt idx="186">
                  <c:v>2.1000000000000001E-4</c:v>
                </c:pt>
                <c:pt idx="187">
                  <c:v>1.962E-4</c:v>
                </c:pt>
                <c:pt idx="188">
                  <c:v>1.8420000000000001E-4</c:v>
                </c:pt>
                <c:pt idx="189">
                  <c:v>1.7359999999999999E-4</c:v>
                </c:pt>
                <c:pt idx="190">
                  <c:v>1.5579999999999999E-4</c:v>
                </c:pt>
                <c:pt idx="191">
                  <c:v>1.4139999999999999E-4</c:v>
                </c:pt>
                <c:pt idx="192">
                  <c:v>1.295E-4</c:v>
                </c:pt>
                <c:pt idx="193">
                  <c:v>1.195E-4</c:v>
                </c:pt>
                <c:pt idx="194">
                  <c:v>1.11E-4</c:v>
                </c:pt>
                <c:pt idx="195">
                  <c:v>1.037E-4</c:v>
                </c:pt>
                <c:pt idx="196">
                  <c:v>9.1669999999999995E-5</c:v>
                </c:pt>
                <c:pt idx="197">
                  <c:v>8.2219999999999995E-5</c:v>
                </c:pt>
                <c:pt idx="198">
                  <c:v>7.4590000000000002E-5</c:v>
                </c:pt>
                <c:pt idx="199">
                  <c:v>6.8300000000000007E-5</c:v>
                </c:pt>
                <c:pt idx="200">
                  <c:v>6.3020000000000003E-5</c:v>
                </c:pt>
                <c:pt idx="201">
                  <c:v>5.8520000000000002E-5</c:v>
                </c:pt>
                <c:pt idx="202">
                  <c:v>5.4629999999999997E-5</c:v>
                </c:pt>
                <c:pt idx="203">
                  <c:v>5.1249999999999999E-5</c:v>
                </c:pt>
                <c:pt idx="204">
                  <c:v>4.8269999999999997E-5</c:v>
                </c:pt>
                <c:pt idx="205">
                  <c:v>4.5639999999999997E-5</c:v>
                </c:pt>
                <c:pt idx="206">
                  <c:v>4.3279999999999999E-5</c:v>
                </c:pt>
                <c:pt idx="207">
                  <c:v>3.9249999999999999E-5</c:v>
                </c:pt>
                <c:pt idx="208">
                  <c:v>3.5920000000000002E-5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C3-4AE7-9B9D-6B72432798E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srim22Na_Kapton!$D$20:$D$228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srim22Na_Kapton!$G$20:$G$228</c:f>
              <c:numCache>
                <c:formatCode>0.000E+00</c:formatCode>
                <c:ptCount val="209"/>
                <c:pt idx="0">
                  <c:v>1.0706099999999998</c:v>
                </c:pt>
                <c:pt idx="1">
                  <c:v>1.1143699999999999</c:v>
                </c:pt>
                <c:pt idx="2">
                  <c:v>1.1549500000000001</c:v>
                </c:pt>
                <c:pt idx="3">
                  <c:v>1.19238</c:v>
                </c:pt>
                <c:pt idx="4">
                  <c:v>1.22766</c:v>
                </c:pt>
                <c:pt idx="5">
                  <c:v>1.2598199999999999</c:v>
                </c:pt>
                <c:pt idx="6">
                  <c:v>1.2908600000000001</c:v>
                </c:pt>
                <c:pt idx="7">
                  <c:v>1.3198100000000001</c:v>
                </c:pt>
                <c:pt idx="8">
                  <c:v>1.37344</c:v>
                </c:pt>
                <c:pt idx="9">
                  <c:v>1.4218000000000002</c:v>
                </c:pt>
                <c:pt idx="10">
                  <c:v>1.4658</c:v>
                </c:pt>
                <c:pt idx="11">
                  <c:v>1.5066999999999999</c:v>
                </c:pt>
                <c:pt idx="12">
                  <c:v>1.5433000000000001</c:v>
                </c:pt>
                <c:pt idx="13">
                  <c:v>1.5778000000000001</c:v>
                </c:pt>
                <c:pt idx="14">
                  <c:v>1.6402999999999999</c:v>
                </c:pt>
                <c:pt idx="15">
                  <c:v>1.6941999999999999</c:v>
                </c:pt>
                <c:pt idx="16">
                  <c:v>1.7427000000000001</c:v>
                </c:pt>
                <c:pt idx="17">
                  <c:v>1.7868999999999999</c:v>
                </c:pt>
                <c:pt idx="18">
                  <c:v>1.8258000000000001</c:v>
                </c:pt>
                <c:pt idx="19">
                  <c:v>1.8623000000000001</c:v>
                </c:pt>
                <c:pt idx="20">
                  <c:v>1.8946000000000001</c:v>
                </c:pt>
                <c:pt idx="21">
                  <c:v>1.9247000000000001</c:v>
                </c:pt>
                <c:pt idx="22">
                  <c:v>1.9525999999999999</c:v>
                </c:pt>
                <c:pt idx="23">
                  <c:v>1.9793000000000001</c:v>
                </c:pt>
                <c:pt idx="24">
                  <c:v>2.0028999999999999</c:v>
                </c:pt>
                <c:pt idx="25">
                  <c:v>2.0465</c:v>
                </c:pt>
                <c:pt idx="26">
                  <c:v>2.0931000000000002</c:v>
                </c:pt>
                <c:pt idx="27">
                  <c:v>2.133</c:v>
                </c:pt>
                <c:pt idx="28">
                  <c:v>2.1684000000000001</c:v>
                </c:pt>
                <c:pt idx="29">
                  <c:v>2.1992000000000003</c:v>
                </c:pt>
                <c:pt idx="30">
                  <c:v>2.2265999999999999</c:v>
                </c:pt>
                <c:pt idx="31">
                  <c:v>2.2505000000000002</c:v>
                </c:pt>
                <c:pt idx="32">
                  <c:v>2.2721999999999998</c:v>
                </c:pt>
                <c:pt idx="33">
                  <c:v>2.2915000000000001</c:v>
                </c:pt>
                <c:pt idx="34">
                  <c:v>2.3243</c:v>
                </c:pt>
                <c:pt idx="35">
                  <c:v>2.3511000000000002</c:v>
                </c:pt>
                <c:pt idx="36">
                  <c:v>2.3731999999999998</c:v>
                </c:pt>
                <c:pt idx="37">
                  <c:v>2.3905000000000003</c:v>
                </c:pt>
                <c:pt idx="38">
                  <c:v>2.4060999999999999</c:v>
                </c:pt>
                <c:pt idx="39">
                  <c:v>2.4182999999999999</c:v>
                </c:pt>
                <c:pt idx="40">
                  <c:v>2.4381000000000004</c:v>
                </c:pt>
                <c:pt idx="41">
                  <c:v>2.4513000000000003</c:v>
                </c:pt>
                <c:pt idx="42">
                  <c:v>2.4601000000000002</c:v>
                </c:pt>
                <c:pt idx="43">
                  <c:v>2.4657</c:v>
                </c:pt>
                <c:pt idx="44">
                  <c:v>2.4694000000000003</c:v>
                </c:pt>
                <c:pt idx="45">
                  <c:v>2.4710999999999999</c:v>
                </c:pt>
                <c:pt idx="46">
                  <c:v>2.4721000000000002</c:v>
                </c:pt>
                <c:pt idx="47">
                  <c:v>2.4714</c:v>
                </c:pt>
                <c:pt idx="48">
                  <c:v>2.4689999999999999</c:v>
                </c:pt>
                <c:pt idx="49">
                  <c:v>2.4671000000000003</c:v>
                </c:pt>
                <c:pt idx="50">
                  <c:v>2.4645999999999999</c:v>
                </c:pt>
                <c:pt idx="51">
                  <c:v>2.4592999999999998</c:v>
                </c:pt>
                <c:pt idx="52">
                  <c:v>2.4510999999999998</c:v>
                </c:pt>
                <c:pt idx="53">
                  <c:v>2.4438</c:v>
                </c:pt>
                <c:pt idx="54">
                  <c:v>2.4356</c:v>
                </c:pt>
                <c:pt idx="55">
                  <c:v>2.4287999999999998</c:v>
                </c:pt>
                <c:pt idx="56">
                  <c:v>2.4226999999999999</c:v>
                </c:pt>
                <c:pt idx="57">
                  <c:v>2.4163000000000001</c:v>
                </c:pt>
                <c:pt idx="58">
                  <c:v>2.4116999999999997</c:v>
                </c:pt>
                <c:pt idx="59">
                  <c:v>2.4072</c:v>
                </c:pt>
                <c:pt idx="60">
                  <c:v>2.4024999999999999</c:v>
                </c:pt>
                <c:pt idx="61">
                  <c:v>2.3980000000000001</c:v>
                </c:pt>
                <c:pt idx="62">
                  <c:v>2.3899999999999997</c:v>
                </c:pt>
                <c:pt idx="63">
                  <c:v>2.3820000000000001</c:v>
                </c:pt>
                <c:pt idx="64">
                  <c:v>2.3730000000000002</c:v>
                </c:pt>
                <c:pt idx="65">
                  <c:v>2.367</c:v>
                </c:pt>
                <c:pt idx="66">
                  <c:v>2.3579999999999997</c:v>
                </c:pt>
                <c:pt idx="67">
                  <c:v>2.3559999999999999</c:v>
                </c:pt>
                <c:pt idx="68">
                  <c:v>2.3611</c:v>
                </c:pt>
                <c:pt idx="69">
                  <c:v>2.3711000000000002</c:v>
                </c:pt>
                <c:pt idx="70">
                  <c:v>2.3873000000000002</c:v>
                </c:pt>
                <c:pt idx="71">
                  <c:v>2.4056999999999999</c:v>
                </c:pt>
                <c:pt idx="72">
                  <c:v>2.4289000000000001</c:v>
                </c:pt>
                <c:pt idx="73">
                  <c:v>2.4531999999999998</c:v>
                </c:pt>
                <c:pt idx="74">
                  <c:v>2.4802</c:v>
                </c:pt>
                <c:pt idx="75">
                  <c:v>2.5085999999999999</c:v>
                </c:pt>
                <c:pt idx="76">
                  <c:v>2.5379999999999998</c:v>
                </c:pt>
                <c:pt idx="77">
                  <c:v>2.5991999999999997</c:v>
                </c:pt>
                <c:pt idx="78">
                  <c:v>2.6772999999999998</c:v>
                </c:pt>
                <c:pt idx="79">
                  <c:v>2.7554999999999996</c:v>
                </c:pt>
                <c:pt idx="80">
                  <c:v>2.8339999999999996</c:v>
                </c:pt>
                <c:pt idx="81">
                  <c:v>2.9108999999999998</c:v>
                </c:pt>
                <c:pt idx="82">
                  <c:v>2.9874000000000001</c:v>
                </c:pt>
                <c:pt idx="83">
                  <c:v>3.0647000000000002</c:v>
                </c:pt>
                <c:pt idx="84">
                  <c:v>3.1425999999999998</c:v>
                </c:pt>
                <c:pt idx="85">
                  <c:v>3.2203999999999997</c:v>
                </c:pt>
                <c:pt idx="86">
                  <c:v>3.3771999999999998</c:v>
                </c:pt>
                <c:pt idx="87">
                  <c:v>3.5373000000000001</c:v>
                </c:pt>
                <c:pt idx="88">
                  <c:v>3.6976000000000004</c:v>
                </c:pt>
                <c:pt idx="89">
                  <c:v>3.8579999999999997</c:v>
                </c:pt>
                <c:pt idx="90">
                  <c:v>4.0190000000000001</c:v>
                </c:pt>
                <c:pt idx="91">
                  <c:v>4.1780999999999997</c:v>
                </c:pt>
                <c:pt idx="92">
                  <c:v>4.4953000000000003</c:v>
                </c:pt>
                <c:pt idx="93">
                  <c:v>4.8073999999999995</c:v>
                </c:pt>
                <c:pt idx="94">
                  <c:v>5.1143000000000001</c:v>
                </c:pt>
                <c:pt idx="95">
                  <c:v>5.4159000000000006</c:v>
                </c:pt>
                <c:pt idx="96">
                  <c:v>5.7126999999999999</c:v>
                </c:pt>
                <c:pt idx="97">
                  <c:v>6.0042</c:v>
                </c:pt>
                <c:pt idx="98">
                  <c:v>6.2911999999999999</c:v>
                </c:pt>
                <c:pt idx="99">
                  <c:v>6.5722000000000005</c:v>
                </c:pt>
                <c:pt idx="100">
                  <c:v>6.8492999999999995</c:v>
                </c:pt>
                <c:pt idx="101">
                  <c:v>7.1200999999999999</c:v>
                </c:pt>
                <c:pt idx="102">
                  <c:v>7.3866999999999994</c:v>
                </c:pt>
                <c:pt idx="103">
                  <c:v>7.9024000000000001</c:v>
                </c:pt>
                <c:pt idx="104">
                  <c:v>8.5158000000000005</c:v>
                </c:pt>
                <c:pt idx="105">
                  <c:v>9.0932000000000013</c:v>
                </c:pt>
                <c:pt idx="106">
                  <c:v>9.6362000000000005</c:v>
                </c:pt>
                <c:pt idx="107">
                  <c:v>10.145340000000001</c:v>
                </c:pt>
                <c:pt idx="108">
                  <c:v>10.61941</c:v>
                </c:pt>
                <c:pt idx="109">
                  <c:v>11.05424</c:v>
                </c:pt>
                <c:pt idx="110">
                  <c:v>11.459680000000001</c:v>
                </c:pt>
                <c:pt idx="111">
                  <c:v>11.83562</c:v>
                </c:pt>
                <c:pt idx="112">
                  <c:v>12.49872</c:v>
                </c:pt>
                <c:pt idx="113">
                  <c:v>13.053050000000001</c:v>
                </c:pt>
                <c:pt idx="114">
                  <c:v>13.528310000000001</c:v>
                </c:pt>
                <c:pt idx="115">
                  <c:v>13.924289999999999</c:v>
                </c:pt>
                <c:pt idx="116">
                  <c:v>14.260810000000001</c:v>
                </c:pt>
                <c:pt idx="117">
                  <c:v>14.547789999999999</c:v>
                </c:pt>
                <c:pt idx="118">
                  <c:v>14.98277</c:v>
                </c:pt>
                <c:pt idx="119">
                  <c:v>15.27877</c:v>
                </c:pt>
                <c:pt idx="120">
                  <c:v>15.485489999999999</c:v>
                </c:pt>
                <c:pt idx="121">
                  <c:v>15.60276</c:v>
                </c:pt>
                <c:pt idx="122">
                  <c:v>15.650449999999999</c:v>
                </c:pt>
                <c:pt idx="123">
                  <c:v>15.64846</c:v>
                </c:pt>
                <c:pt idx="124">
                  <c:v>15.61673</c:v>
                </c:pt>
                <c:pt idx="125">
                  <c:v>15.545209999999999</c:v>
                </c:pt>
                <c:pt idx="126">
                  <c:v>15.443860000000001</c:v>
                </c:pt>
                <c:pt idx="127">
                  <c:v>15.332660000000001</c:v>
                </c:pt>
                <c:pt idx="128">
                  <c:v>15.20158</c:v>
                </c:pt>
                <c:pt idx="129">
                  <c:v>14.90973</c:v>
                </c:pt>
                <c:pt idx="130">
                  <c:v>14.52783</c:v>
                </c:pt>
                <c:pt idx="131">
                  <c:v>14.136289999999999</c:v>
                </c:pt>
                <c:pt idx="132">
                  <c:v>13.75501</c:v>
                </c:pt>
                <c:pt idx="133">
                  <c:v>13.38392</c:v>
                </c:pt>
                <c:pt idx="134">
                  <c:v>13.02299</c:v>
                </c:pt>
                <c:pt idx="135">
                  <c:v>12.682180000000001</c:v>
                </c:pt>
                <c:pt idx="136">
                  <c:v>12.361469999999999</c:v>
                </c:pt>
                <c:pt idx="137">
                  <c:v>12.050849999999999</c:v>
                </c:pt>
                <c:pt idx="138">
                  <c:v>11.519793</c:v>
                </c:pt>
                <c:pt idx="139">
                  <c:v>11.118933</c:v>
                </c:pt>
                <c:pt idx="140">
                  <c:v>10.64822</c:v>
                </c:pt>
                <c:pt idx="141">
                  <c:v>10.227617</c:v>
                </c:pt>
                <c:pt idx="142">
                  <c:v>9.8441010000000002</c:v>
                </c:pt>
                <c:pt idx="143">
                  <c:v>9.4936539999999994</c:v>
                </c:pt>
                <c:pt idx="144">
                  <c:v>8.8709170000000004</c:v>
                </c:pt>
                <c:pt idx="145">
                  <c:v>8.3343340000000001</c:v>
                </c:pt>
                <c:pt idx="146">
                  <c:v>7.8658599999999996</c:v>
                </c:pt>
                <c:pt idx="147">
                  <c:v>7.4504669999999997</c:v>
                </c:pt>
                <c:pt idx="148">
                  <c:v>7.0811359999999999</c:v>
                </c:pt>
                <c:pt idx="149">
                  <c:v>6.7488530000000004</c:v>
                </c:pt>
                <c:pt idx="150">
                  <c:v>6.4486080000000001</c:v>
                </c:pt>
                <c:pt idx="151">
                  <c:v>6.1753929999999997</c:v>
                </c:pt>
                <c:pt idx="152">
                  <c:v>5.9262040000000002</c:v>
                </c:pt>
                <c:pt idx="153">
                  <c:v>5.6980360000000001</c:v>
                </c:pt>
                <c:pt idx="154">
                  <c:v>5.4878850000000003</c:v>
                </c:pt>
                <c:pt idx="155">
                  <c:v>5.113626</c:v>
                </c:pt>
                <c:pt idx="156">
                  <c:v>4.7163640000000004</c:v>
                </c:pt>
                <c:pt idx="157">
                  <c:v>4.3821519999999996</c:v>
                </c:pt>
                <c:pt idx="158">
                  <c:v>4.0949759999999999</c:v>
                </c:pt>
                <c:pt idx="159">
                  <c:v>3.8478270000000001</c:v>
                </c:pt>
                <c:pt idx="160">
                  <c:v>3.6307010000000002</c:v>
                </c:pt>
                <c:pt idx="161">
                  <c:v>3.440591</c:v>
                </c:pt>
                <c:pt idx="162">
                  <c:v>3.271496</c:v>
                </c:pt>
                <c:pt idx="163">
                  <c:v>3.1194109999999999</c:v>
                </c:pt>
                <c:pt idx="164">
                  <c:v>2.8602690000000002</c:v>
                </c:pt>
                <c:pt idx="165">
                  <c:v>2.6451540000000002</c:v>
                </c:pt>
                <c:pt idx="166">
                  <c:v>2.462059</c:v>
                </c:pt>
                <c:pt idx="167">
                  <c:v>2.303979</c:v>
                </c:pt>
                <c:pt idx="168">
                  <c:v>2.1649106000000002</c:v>
                </c:pt>
                <c:pt idx="169">
                  <c:v>2.0398515000000002</c:v>
                </c:pt>
                <c:pt idx="170">
                  <c:v>1.8317545</c:v>
                </c:pt>
                <c:pt idx="171">
                  <c:v>1.6656781000000001</c:v>
                </c:pt>
                <c:pt idx="172">
                  <c:v>1.5306162000000001</c:v>
                </c:pt>
                <c:pt idx="173">
                  <c:v>1.4185650999999999</c:v>
                </c:pt>
                <c:pt idx="174">
                  <c:v>1.3235220999999999</c:v>
                </c:pt>
                <c:pt idx="175">
                  <c:v>1.2424854000000001</c:v>
                </c:pt>
                <c:pt idx="176">
                  <c:v>1.1714537</c:v>
                </c:pt>
                <c:pt idx="177">
                  <c:v>1.1104261000000002</c:v>
                </c:pt>
                <c:pt idx="178">
                  <c:v>1.0554017</c:v>
                </c:pt>
                <c:pt idx="179">
                  <c:v>1.0073801</c:v>
                </c:pt>
                <c:pt idx="180">
                  <c:v>0.96386080000000007</c:v>
                </c:pt>
                <c:pt idx="181">
                  <c:v>0.8893276</c:v>
                </c:pt>
                <c:pt idx="182">
                  <c:v>0.81379420000000002</c:v>
                </c:pt>
                <c:pt idx="183">
                  <c:v>0.75256709999999993</c:v>
                </c:pt>
                <c:pt idx="184">
                  <c:v>0.70194480000000004</c:v>
                </c:pt>
                <c:pt idx="185">
                  <c:v>0.65942599999999996</c:v>
                </c:pt>
                <c:pt idx="186">
                  <c:v>0.62311000000000005</c:v>
                </c:pt>
                <c:pt idx="187">
                  <c:v>0.59179619999999999</c:v>
                </c:pt>
                <c:pt idx="188">
                  <c:v>0.56448419999999999</c:v>
                </c:pt>
                <c:pt idx="189">
                  <c:v>0.5404736</c:v>
                </c:pt>
                <c:pt idx="190">
                  <c:v>0.50025580000000003</c:v>
                </c:pt>
                <c:pt idx="191">
                  <c:v>0.46774140000000003</c:v>
                </c:pt>
                <c:pt idx="192">
                  <c:v>0.44112950000000001</c:v>
                </c:pt>
                <c:pt idx="193">
                  <c:v>0.41881950000000001</c:v>
                </c:pt>
                <c:pt idx="194">
                  <c:v>0.39991100000000002</c:v>
                </c:pt>
                <c:pt idx="195">
                  <c:v>0.38370369999999998</c:v>
                </c:pt>
                <c:pt idx="196">
                  <c:v>0.35739166999999999</c:v>
                </c:pt>
                <c:pt idx="197">
                  <c:v>0.33698222</c:v>
                </c:pt>
                <c:pt idx="198">
                  <c:v>0.32067458999999998</c:v>
                </c:pt>
                <c:pt idx="199">
                  <c:v>0.30756830000000002</c:v>
                </c:pt>
                <c:pt idx="200">
                  <c:v>0.29666302</c:v>
                </c:pt>
                <c:pt idx="201">
                  <c:v>0.28755851999999998</c:v>
                </c:pt>
                <c:pt idx="202">
                  <c:v>0.27985462999999999</c:v>
                </c:pt>
                <c:pt idx="203">
                  <c:v>0.27325125</c:v>
                </c:pt>
                <c:pt idx="204">
                  <c:v>0.26764827000000002</c:v>
                </c:pt>
                <c:pt idx="205">
                  <c:v>0.26274564</c:v>
                </c:pt>
                <c:pt idx="206">
                  <c:v>0.25844328</c:v>
                </c:pt>
                <c:pt idx="207">
                  <c:v>0.25133925000000001</c:v>
                </c:pt>
                <c:pt idx="208">
                  <c:v>0.24603591999999999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C3-4AE7-9B9D-6B724327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168360"/>
        <c:axId val="463168752"/>
      </c:scatterChart>
      <c:valAx>
        <c:axId val="4631683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63168752"/>
        <c:crosses val="autoZero"/>
        <c:crossBetween val="midCat"/>
        <c:majorUnit val="10"/>
      </c:valAx>
      <c:valAx>
        <c:axId val="46316875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631683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srim22Na_Kapton!$P$5</c:f>
          <c:strCache>
            <c:ptCount val="1"/>
            <c:pt idx="0">
              <c:v>srim22Na_Kapton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srim22Na_Kapton!$D$20:$D$228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srim22Na_Kapton!$J$20:$J$228</c:f>
              <c:numCache>
                <c:formatCode>0.000</c:formatCode>
                <c:ptCount val="209"/>
                <c:pt idx="0">
                  <c:v>1.9E-3</c:v>
                </c:pt>
                <c:pt idx="1">
                  <c:v>2E-3</c:v>
                </c:pt>
                <c:pt idx="2">
                  <c:v>2.1000000000000003E-3</c:v>
                </c:pt>
                <c:pt idx="3">
                  <c:v>2.1999999999999997E-3</c:v>
                </c:pt>
                <c:pt idx="4">
                  <c:v>2.3E-3</c:v>
                </c:pt>
                <c:pt idx="5">
                  <c:v>2.4000000000000002E-3</c:v>
                </c:pt>
                <c:pt idx="6">
                  <c:v>2.5000000000000001E-3</c:v>
                </c:pt>
                <c:pt idx="7">
                  <c:v>2.5999999999999999E-3</c:v>
                </c:pt>
                <c:pt idx="8">
                  <c:v>2.8E-3</c:v>
                </c:pt>
                <c:pt idx="9">
                  <c:v>3.0000000000000001E-3</c:v>
                </c:pt>
                <c:pt idx="10">
                  <c:v>3.0999999999999999E-3</c:v>
                </c:pt>
                <c:pt idx="11">
                  <c:v>3.3E-3</c:v>
                </c:pt>
                <c:pt idx="12">
                  <c:v>3.5000000000000005E-3</c:v>
                </c:pt>
                <c:pt idx="13">
                  <c:v>3.5999999999999999E-3</c:v>
                </c:pt>
                <c:pt idx="14">
                  <c:v>3.8999999999999998E-3</c:v>
                </c:pt>
                <c:pt idx="15">
                  <c:v>4.3E-3</c:v>
                </c:pt>
                <c:pt idx="16">
                  <c:v>4.5999999999999999E-3</c:v>
                </c:pt>
                <c:pt idx="17">
                  <c:v>4.8000000000000004E-3</c:v>
                </c:pt>
                <c:pt idx="18">
                  <c:v>5.0999999999999995E-3</c:v>
                </c:pt>
                <c:pt idx="19">
                  <c:v>5.4000000000000003E-3</c:v>
                </c:pt>
                <c:pt idx="20">
                  <c:v>5.7000000000000002E-3</c:v>
                </c:pt>
                <c:pt idx="21">
                  <c:v>6.0000000000000001E-3</c:v>
                </c:pt>
                <c:pt idx="22">
                  <c:v>6.3E-3</c:v>
                </c:pt>
                <c:pt idx="23">
                  <c:v>6.5000000000000006E-3</c:v>
                </c:pt>
                <c:pt idx="24">
                  <c:v>6.8000000000000005E-3</c:v>
                </c:pt>
                <c:pt idx="25">
                  <c:v>7.2999999999999992E-3</c:v>
                </c:pt>
                <c:pt idx="26">
                  <c:v>8.0000000000000002E-3</c:v>
                </c:pt>
                <c:pt idx="27">
                  <c:v>8.6E-3</c:v>
                </c:pt>
                <c:pt idx="28">
                  <c:v>9.1999999999999998E-3</c:v>
                </c:pt>
                <c:pt idx="29">
                  <c:v>9.9000000000000008E-3</c:v>
                </c:pt>
                <c:pt idx="30">
                  <c:v>1.0499999999999999E-2</c:v>
                </c:pt>
                <c:pt idx="31">
                  <c:v>1.11E-2</c:v>
                </c:pt>
                <c:pt idx="32">
                  <c:v>1.17E-2</c:v>
                </c:pt>
                <c:pt idx="33">
                  <c:v>1.23E-2</c:v>
                </c:pt>
                <c:pt idx="34">
                  <c:v>1.3500000000000002E-2</c:v>
                </c:pt>
                <c:pt idx="35">
                  <c:v>1.47E-2</c:v>
                </c:pt>
                <c:pt idx="36">
                  <c:v>1.5900000000000001E-2</c:v>
                </c:pt>
                <c:pt idx="37">
                  <c:v>1.7100000000000001E-2</c:v>
                </c:pt>
                <c:pt idx="38">
                  <c:v>1.8200000000000001E-2</c:v>
                </c:pt>
                <c:pt idx="39">
                  <c:v>1.9400000000000001E-2</c:v>
                </c:pt>
                <c:pt idx="40">
                  <c:v>2.18E-2</c:v>
                </c:pt>
                <c:pt idx="41">
                  <c:v>2.41E-2</c:v>
                </c:pt>
                <c:pt idx="42">
                  <c:v>2.6500000000000003E-2</c:v>
                </c:pt>
                <c:pt idx="43">
                  <c:v>2.8799999999999999E-2</c:v>
                </c:pt>
                <c:pt idx="44">
                  <c:v>3.1199999999999999E-2</c:v>
                </c:pt>
                <c:pt idx="45">
                  <c:v>3.3500000000000002E-2</c:v>
                </c:pt>
                <c:pt idx="46">
                  <c:v>3.5900000000000001E-2</c:v>
                </c:pt>
                <c:pt idx="47">
                  <c:v>3.8300000000000001E-2</c:v>
                </c:pt>
                <c:pt idx="48">
                  <c:v>4.07E-2</c:v>
                </c:pt>
                <c:pt idx="49">
                  <c:v>4.3099999999999999E-2</c:v>
                </c:pt>
                <c:pt idx="50">
                  <c:v>4.5499999999999999E-2</c:v>
                </c:pt>
                <c:pt idx="51">
                  <c:v>5.0299999999999997E-2</c:v>
                </c:pt>
                <c:pt idx="52">
                  <c:v>5.6399999999999992E-2</c:v>
                </c:pt>
                <c:pt idx="53">
                  <c:v>6.2600000000000003E-2</c:v>
                </c:pt>
                <c:pt idx="54">
                  <c:v>6.88E-2</c:v>
                </c:pt>
                <c:pt idx="55">
                  <c:v>7.4999999999999997E-2</c:v>
                </c:pt>
                <c:pt idx="56">
                  <c:v>8.1299999999999997E-2</c:v>
                </c:pt>
                <c:pt idx="57">
                  <c:v>8.7599999999999997E-2</c:v>
                </c:pt>
                <c:pt idx="58">
                  <c:v>9.4E-2</c:v>
                </c:pt>
                <c:pt idx="59">
                  <c:v>0.1004</c:v>
                </c:pt>
                <c:pt idx="60">
                  <c:v>0.1133</c:v>
                </c:pt>
                <c:pt idx="61">
                  <c:v>0.12620000000000001</c:v>
                </c:pt>
                <c:pt idx="62">
                  <c:v>0.13930000000000001</c:v>
                </c:pt>
                <c:pt idx="63">
                  <c:v>0.15240000000000001</c:v>
                </c:pt>
                <c:pt idx="64">
                  <c:v>0.16570000000000001</c:v>
                </c:pt>
                <c:pt idx="65">
                  <c:v>0.17899999999999999</c:v>
                </c:pt>
                <c:pt idx="66">
                  <c:v>0.20590000000000003</c:v>
                </c:pt>
                <c:pt idx="67">
                  <c:v>0.23300000000000001</c:v>
                </c:pt>
                <c:pt idx="68">
                  <c:v>0.26019999999999999</c:v>
                </c:pt>
                <c:pt idx="69">
                  <c:v>0.28739999999999999</c:v>
                </c:pt>
                <c:pt idx="70">
                  <c:v>0.3145</c:v>
                </c:pt>
                <c:pt idx="71">
                  <c:v>0.34160000000000001</c:v>
                </c:pt>
                <c:pt idx="72">
                  <c:v>0.36849999999999999</c:v>
                </c:pt>
                <c:pt idx="73">
                  <c:v>0.3952</c:v>
                </c:pt>
                <c:pt idx="74">
                  <c:v>0.42169999999999996</c:v>
                </c:pt>
                <c:pt idx="75">
                  <c:v>0.44800000000000006</c:v>
                </c:pt>
                <c:pt idx="76">
                  <c:v>0.47400000000000003</c:v>
                </c:pt>
                <c:pt idx="77">
                  <c:v>0.52539999999999998</c:v>
                </c:pt>
                <c:pt idx="78">
                  <c:v>0.58810000000000007</c:v>
                </c:pt>
                <c:pt idx="79">
                  <c:v>0.64929999999999999</c:v>
                </c:pt>
                <c:pt idx="80">
                  <c:v>0.70899999999999996</c:v>
                </c:pt>
                <c:pt idx="81">
                  <c:v>0.76729999999999998</c:v>
                </c:pt>
                <c:pt idx="82">
                  <c:v>0.82420000000000004</c:v>
                </c:pt>
                <c:pt idx="83">
                  <c:v>0.87980000000000003</c:v>
                </c:pt>
                <c:pt idx="84">
                  <c:v>0.93420000000000003</c:v>
                </c:pt>
                <c:pt idx="85" formatCode="0.00">
                  <c:v>0.98729999999999996</c:v>
                </c:pt>
                <c:pt idx="86" formatCode="0.00">
                  <c:v>1.0900000000000001</c:v>
                </c:pt>
                <c:pt idx="87" formatCode="0.00">
                  <c:v>1.19</c:v>
                </c:pt>
                <c:pt idx="88" formatCode="0.00">
                  <c:v>1.28</c:v>
                </c:pt>
                <c:pt idx="89" formatCode="0.00">
                  <c:v>1.37</c:v>
                </c:pt>
                <c:pt idx="90" formatCode="0.00">
                  <c:v>1.46</c:v>
                </c:pt>
                <c:pt idx="91" formatCode="0.00">
                  <c:v>1.54</c:v>
                </c:pt>
                <c:pt idx="92" formatCode="0.00">
                  <c:v>1.7</c:v>
                </c:pt>
                <c:pt idx="93" formatCode="0.00">
                  <c:v>1.85</c:v>
                </c:pt>
                <c:pt idx="94" formatCode="0.00">
                  <c:v>1.99</c:v>
                </c:pt>
                <c:pt idx="95" formatCode="0.00">
                  <c:v>2.12</c:v>
                </c:pt>
                <c:pt idx="96" formatCode="0.00">
                  <c:v>2.25</c:v>
                </c:pt>
                <c:pt idx="97" formatCode="0.00">
                  <c:v>2.37</c:v>
                </c:pt>
                <c:pt idx="98" formatCode="0.00">
                  <c:v>2.48</c:v>
                </c:pt>
                <c:pt idx="99" formatCode="0.00">
                  <c:v>2.59</c:v>
                </c:pt>
                <c:pt idx="100" formatCode="0.00">
                  <c:v>2.69</c:v>
                </c:pt>
                <c:pt idx="101" formatCode="0.00">
                  <c:v>2.79</c:v>
                </c:pt>
                <c:pt idx="102" formatCode="0.00">
                  <c:v>2.89</c:v>
                </c:pt>
                <c:pt idx="103" formatCode="0.00">
                  <c:v>3.07</c:v>
                </c:pt>
                <c:pt idx="104" formatCode="0.00">
                  <c:v>3.28</c:v>
                </c:pt>
                <c:pt idx="105" formatCode="0.00">
                  <c:v>3.48</c:v>
                </c:pt>
                <c:pt idx="106" formatCode="0.00">
                  <c:v>3.67</c:v>
                </c:pt>
                <c:pt idx="107" formatCode="0.00">
                  <c:v>3.85</c:v>
                </c:pt>
                <c:pt idx="108" formatCode="0.00">
                  <c:v>4.01</c:v>
                </c:pt>
                <c:pt idx="109" formatCode="0.00">
                  <c:v>4.18</c:v>
                </c:pt>
                <c:pt idx="110" formatCode="0.00">
                  <c:v>4.33</c:v>
                </c:pt>
                <c:pt idx="111" formatCode="0.00">
                  <c:v>4.4800000000000004</c:v>
                </c:pt>
                <c:pt idx="112" formatCode="0.00">
                  <c:v>4.7699999999999996</c:v>
                </c:pt>
                <c:pt idx="113" formatCode="0.00">
                  <c:v>5.05</c:v>
                </c:pt>
                <c:pt idx="114" formatCode="0.00">
                  <c:v>5.31</c:v>
                </c:pt>
                <c:pt idx="115" formatCode="0.00">
                  <c:v>5.57</c:v>
                </c:pt>
                <c:pt idx="116" formatCode="0.00">
                  <c:v>5.82</c:v>
                </c:pt>
                <c:pt idx="117" formatCode="0.00">
                  <c:v>6.06</c:v>
                </c:pt>
                <c:pt idx="118" formatCode="0.00">
                  <c:v>6.54</c:v>
                </c:pt>
                <c:pt idx="119" formatCode="0.00">
                  <c:v>7</c:v>
                </c:pt>
                <c:pt idx="120" formatCode="0.00">
                  <c:v>7.46</c:v>
                </c:pt>
                <c:pt idx="121" formatCode="0.00">
                  <c:v>7.91</c:v>
                </c:pt>
                <c:pt idx="122" formatCode="0.00">
                  <c:v>8.36</c:v>
                </c:pt>
                <c:pt idx="123" formatCode="0.00">
                  <c:v>8.81</c:v>
                </c:pt>
                <c:pt idx="124" formatCode="0.00">
                  <c:v>9.26</c:v>
                </c:pt>
                <c:pt idx="125" formatCode="0.00">
                  <c:v>9.7100000000000009</c:v>
                </c:pt>
                <c:pt idx="126" formatCode="0.00">
                  <c:v>10.17</c:v>
                </c:pt>
                <c:pt idx="127" formatCode="0.00">
                  <c:v>10.62</c:v>
                </c:pt>
                <c:pt idx="128" formatCode="0.00">
                  <c:v>11.08</c:v>
                </c:pt>
                <c:pt idx="129" formatCode="0.00">
                  <c:v>12.02</c:v>
                </c:pt>
                <c:pt idx="130" formatCode="0.00">
                  <c:v>13.22</c:v>
                </c:pt>
                <c:pt idx="131" formatCode="0.00">
                  <c:v>14.44</c:v>
                </c:pt>
                <c:pt idx="132" formatCode="0.00">
                  <c:v>15.71</c:v>
                </c:pt>
                <c:pt idx="133" formatCode="0.00">
                  <c:v>17</c:v>
                </c:pt>
                <c:pt idx="134" formatCode="0.00">
                  <c:v>18.34</c:v>
                </c:pt>
                <c:pt idx="135" formatCode="0.00">
                  <c:v>19.71</c:v>
                </c:pt>
                <c:pt idx="136" formatCode="0.00">
                  <c:v>21.11</c:v>
                </c:pt>
                <c:pt idx="137" formatCode="0.00">
                  <c:v>22.55</c:v>
                </c:pt>
                <c:pt idx="138" formatCode="0.00">
                  <c:v>25.54</c:v>
                </c:pt>
                <c:pt idx="139" formatCode="0.00">
                  <c:v>28.65</c:v>
                </c:pt>
                <c:pt idx="140" formatCode="0.00">
                  <c:v>31.89</c:v>
                </c:pt>
                <c:pt idx="141" formatCode="0.00">
                  <c:v>35.270000000000003</c:v>
                </c:pt>
                <c:pt idx="142" formatCode="0.00">
                  <c:v>38.78</c:v>
                </c:pt>
                <c:pt idx="143" formatCode="0.00">
                  <c:v>42.42</c:v>
                </c:pt>
                <c:pt idx="144" formatCode="0.00">
                  <c:v>50.09</c:v>
                </c:pt>
                <c:pt idx="145" formatCode="0.00">
                  <c:v>58.29</c:v>
                </c:pt>
                <c:pt idx="146" formatCode="0.00">
                  <c:v>66.989999999999995</c:v>
                </c:pt>
                <c:pt idx="147" formatCode="0.00">
                  <c:v>76.19</c:v>
                </c:pt>
                <c:pt idx="148" formatCode="0.00">
                  <c:v>85.89</c:v>
                </c:pt>
                <c:pt idx="149" formatCode="0.00">
                  <c:v>96.08</c:v>
                </c:pt>
                <c:pt idx="150" formatCode="0.00">
                  <c:v>106.75</c:v>
                </c:pt>
                <c:pt idx="151" formatCode="0.00">
                  <c:v>117.92</c:v>
                </c:pt>
                <c:pt idx="152" formatCode="0.00">
                  <c:v>129.56</c:v>
                </c:pt>
                <c:pt idx="153" formatCode="0.00">
                  <c:v>141.68</c:v>
                </c:pt>
                <c:pt idx="154" formatCode="0.00">
                  <c:v>154.28</c:v>
                </c:pt>
                <c:pt idx="155" formatCode="0.00">
                  <c:v>180.87</c:v>
                </c:pt>
                <c:pt idx="156" formatCode="0.00">
                  <c:v>216.74</c:v>
                </c:pt>
                <c:pt idx="157" formatCode="0.00">
                  <c:v>255.48</c:v>
                </c:pt>
                <c:pt idx="158" formatCode="0.00">
                  <c:v>297.06</c:v>
                </c:pt>
                <c:pt idx="159" formatCode="0.00">
                  <c:v>341.43</c:v>
                </c:pt>
                <c:pt idx="160" formatCode="0.00">
                  <c:v>388.55</c:v>
                </c:pt>
                <c:pt idx="161" formatCode="0.00">
                  <c:v>438.38</c:v>
                </c:pt>
                <c:pt idx="162" formatCode="0.00">
                  <c:v>490.88</c:v>
                </c:pt>
                <c:pt idx="163" formatCode="0.00">
                  <c:v>546</c:v>
                </c:pt>
                <c:pt idx="164" formatCode="0.00">
                  <c:v>663.93</c:v>
                </c:pt>
                <c:pt idx="165" formatCode="0.00">
                  <c:v>792</c:v>
                </c:pt>
                <c:pt idx="166" formatCode="0.00">
                  <c:v>930.04</c:v>
                </c:pt>
                <c:pt idx="167" formatCode="0.00">
                  <c:v>1080</c:v>
                </c:pt>
                <c:pt idx="168" formatCode="0.0">
                  <c:v>1240</c:v>
                </c:pt>
                <c:pt idx="169" formatCode="0.0">
                  <c:v>1400</c:v>
                </c:pt>
                <c:pt idx="170" formatCode="0.0">
                  <c:v>1770</c:v>
                </c:pt>
                <c:pt idx="171" formatCode="0.0">
                  <c:v>2170</c:v>
                </c:pt>
                <c:pt idx="172" formatCode="0.0">
                  <c:v>2610</c:v>
                </c:pt>
                <c:pt idx="173" formatCode="0.0">
                  <c:v>3090</c:v>
                </c:pt>
                <c:pt idx="174" formatCode="0.0">
                  <c:v>3600</c:v>
                </c:pt>
                <c:pt idx="175" formatCode="0.0">
                  <c:v>4150</c:v>
                </c:pt>
                <c:pt idx="176" formatCode="0.0">
                  <c:v>4740</c:v>
                </c:pt>
                <c:pt idx="177" formatCode="0.0">
                  <c:v>5360</c:v>
                </c:pt>
                <c:pt idx="178" formatCode="0.0">
                  <c:v>6010</c:v>
                </c:pt>
                <c:pt idx="179" formatCode="0.0">
                  <c:v>6690</c:v>
                </c:pt>
                <c:pt idx="180" formatCode="0.0">
                  <c:v>7400</c:v>
                </c:pt>
                <c:pt idx="181" formatCode="0.0">
                  <c:v>8930</c:v>
                </c:pt>
                <c:pt idx="182" formatCode="0.0">
                  <c:v>11000</c:v>
                </c:pt>
                <c:pt idx="183" formatCode="0.0">
                  <c:v>13250</c:v>
                </c:pt>
                <c:pt idx="184" formatCode="0.0">
                  <c:v>15670</c:v>
                </c:pt>
                <c:pt idx="185" formatCode="0.0">
                  <c:v>18260</c:v>
                </c:pt>
                <c:pt idx="186" formatCode="0.0">
                  <c:v>21010</c:v>
                </c:pt>
                <c:pt idx="187" formatCode="0.0">
                  <c:v>23910</c:v>
                </c:pt>
                <c:pt idx="188" formatCode="0.0">
                  <c:v>26950</c:v>
                </c:pt>
                <c:pt idx="189" formatCode="0.0">
                  <c:v>30140</c:v>
                </c:pt>
                <c:pt idx="190" formatCode="0.0">
                  <c:v>36920</c:v>
                </c:pt>
                <c:pt idx="191" formatCode="0.0">
                  <c:v>44200</c:v>
                </c:pt>
                <c:pt idx="192" formatCode="0.0">
                  <c:v>51950</c:v>
                </c:pt>
                <c:pt idx="193" formatCode="0.0">
                  <c:v>60150</c:v>
                </c:pt>
                <c:pt idx="194" formatCode="0.0">
                  <c:v>68750</c:v>
                </c:pt>
                <c:pt idx="195" formatCode="0.0">
                  <c:v>77750</c:v>
                </c:pt>
                <c:pt idx="196" formatCode="0.0">
                  <c:v>96770</c:v>
                </c:pt>
                <c:pt idx="197" formatCode="0.0">
                  <c:v>117070</c:v>
                </c:pt>
                <c:pt idx="198" formatCode="0.0">
                  <c:v>138500</c:v>
                </c:pt>
                <c:pt idx="199" formatCode="0.0">
                  <c:v>160930</c:v>
                </c:pt>
                <c:pt idx="200" formatCode="0.0">
                  <c:v>184250</c:v>
                </c:pt>
                <c:pt idx="201" formatCode="0.0">
                  <c:v>208370</c:v>
                </c:pt>
                <c:pt idx="202" formatCode="0.0">
                  <c:v>233200</c:v>
                </c:pt>
                <c:pt idx="203" formatCode="0.0">
                  <c:v>258670.00000000003</c:v>
                </c:pt>
                <c:pt idx="204" formatCode="0.0">
                  <c:v>284710</c:v>
                </c:pt>
                <c:pt idx="205" formatCode="0.0">
                  <c:v>311270</c:v>
                </c:pt>
                <c:pt idx="206" formatCode="0.0">
                  <c:v>338300</c:v>
                </c:pt>
                <c:pt idx="207" formatCode="0.0">
                  <c:v>393570</c:v>
                </c:pt>
                <c:pt idx="208" formatCode="0.0">
                  <c:v>450220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ED-48F4-B12E-4BCF85918DD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srim22Na_Kapton!$D$20:$D$228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srim22Na_Kapton!$M$20:$M$228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2.8E-3</c:v>
                </c:pt>
                <c:pt idx="25">
                  <c:v>3.0000000000000001E-3</c:v>
                </c:pt>
                <c:pt idx="26">
                  <c:v>3.3E-3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3.8999999999999998E-3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4.4999999999999997E-3</c:v>
                </c:pt>
                <c:pt idx="33">
                  <c:v>4.7000000000000002E-3</c:v>
                </c:pt>
                <c:pt idx="34">
                  <c:v>5.1999999999999998E-3</c:v>
                </c:pt>
                <c:pt idx="35">
                  <c:v>5.4999999999999997E-3</c:v>
                </c:pt>
                <c:pt idx="36">
                  <c:v>5.8999999999999999E-3</c:v>
                </c:pt>
                <c:pt idx="37">
                  <c:v>6.3E-3</c:v>
                </c:pt>
                <c:pt idx="38">
                  <c:v>6.7000000000000002E-3</c:v>
                </c:pt>
                <c:pt idx="39">
                  <c:v>7.0999999999999995E-3</c:v>
                </c:pt>
                <c:pt idx="40">
                  <c:v>7.7999999999999996E-3</c:v>
                </c:pt>
                <c:pt idx="41">
                  <c:v>8.5000000000000006E-3</c:v>
                </c:pt>
                <c:pt idx="42">
                  <c:v>9.2999999999999992E-3</c:v>
                </c:pt>
                <c:pt idx="43">
                  <c:v>0.01</c:v>
                </c:pt>
                <c:pt idx="44">
                  <c:v>1.0699999999999999E-2</c:v>
                </c:pt>
                <c:pt idx="45">
                  <c:v>1.14E-2</c:v>
                </c:pt>
                <c:pt idx="46">
                  <c:v>1.21E-2</c:v>
                </c:pt>
                <c:pt idx="47">
                  <c:v>1.2699999999999999E-2</c:v>
                </c:pt>
                <c:pt idx="48">
                  <c:v>1.34E-2</c:v>
                </c:pt>
                <c:pt idx="49">
                  <c:v>1.4099999999999998E-2</c:v>
                </c:pt>
                <c:pt idx="50">
                  <c:v>1.4799999999999999E-2</c:v>
                </c:pt>
                <c:pt idx="51">
                  <c:v>1.61E-2</c:v>
                </c:pt>
                <c:pt idx="52">
                  <c:v>1.77E-2</c:v>
                </c:pt>
                <c:pt idx="53">
                  <c:v>1.9300000000000001E-2</c:v>
                </c:pt>
                <c:pt idx="54">
                  <c:v>2.0899999999999998E-2</c:v>
                </c:pt>
                <c:pt idx="55">
                  <c:v>2.2499999999999999E-2</c:v>
                </c:pt>
                <c:pt idx="56">
                  <c:v>2.4E-2</c:v>
                </c:pt>
                <c:pt idx="57">
                  <c:v>2.5500000000000002E-2</c:v>
                </c:pt>
                <c:pt idx="58">
                  <c:v>2.7000000000000003E-2</c:v>
                </c:pt>
                <c:pt idx="59">
                  <c:v>2.8399999999999998E-2</c:v>
                </c:pt>
                <c:pt idx="60">
                  <c:v>3.1300000000000001E-2</c:v>
                </c:pt>
                <c:pt idx="61">
                  <c:v>3.4100000000000005E-2</c:v>
                </c:pt>
                <c:pt idx="62">
                  <c:v>3.6799999999999999E-2</c:v>
                </c:pt>
                <c:pt idx="63">
                  <c:v>3.95E-2</c:v>
                </c:pt>
                <c:pt idx="64">
                  <c:v>4.2099999999999999E-2</c:v>
                </c:pt>
                <c:pt idx="65">
                  <c:v>4.4600000000000001E-2</c:v>
                </c:pt>
                <c:pt idx="66">
                  <c:v>4.9599999999999998E-2</c:v>
                </c:pt>
                <c:pt idx="67">
                  <c:v>5.4300000000000001E-2</c:v>
                </c:pt>
                <c:pt idx="68">
                  <c:v>5.8899999999999994E-2</c:v>
                </c:pt>
                <c:pt idx="69">
                  <c:v>6.3200000000000006E-2</c:v>
                </c:pt>
                <c:pt idx="70">
                  <c:v>6.7400000000000002E-2</c:v>
                </c:pt>
                <c:pt idx="71">
                  <c:v>7.1399999999999991E-2</c:v>
                </c:pt>
                <c:pt idx="72">
                  <c:v>7.5200000000000003E-2</c:v>
                </c:pt>
                <c:pt idx="73">
                  <c:v>7.8800000000000009E-2</c:v>
                </c:pt>
                <c:pt idx="74">
                  <c:v>8.2299999999999998E-2</c:v>
                </c:pt>
                <c:pt idx="75">
                  <c:v>8.5599999999999996E-2</c:v>
                </c:pt>
                <c:pt idx="76">
                  <c:v>8.8800000000000004E-2</c:v>
                </c:pt>
                <c:pt idx="77">
                  <c:v>9.4899999999999998E-2</c:v>
                </c:pt>
                <c:pt idx="78">
                  <c:v>0.1018</c:v>
                </c:pt>
                <c:pt idx="79">
                  <c:v>0.1082</c:v>
                </c:pt>
                <c:pt idx="80">
                  <c:v>0.1139</c:v>
                </c:pt>
                <c:pt idx="81">
                  <c:v>0.1192</c:v>
                </c:pt>
                <c:pt idx="82">
                  <c:v>0.124</c:v>
                </c:pt>
                <c:pt idx="83">
                  <c:v>0.1285</c:v>
                </c:pt>
                <c:pt idx="84">
                  <c:v>0.13269999999999998</c:v>
                </c:pt>
                <c:pt idx="85">
                  <c:v>0.13650000000000001</c:v>
                </c:pt>
                <c:pt idx="86">
                  <c:v>0.14379999999999998</c:v>
                </c:pt>
                <c:pt idx="87">
                  <c:v>0.1502</c:v>
                </c:pt>
                <c:pt idx="88">
                  <c:v>0.15579999999999999</c:v>
                </c:pt>
                <c:pt idx="89">
                  <c:v>0.16070000000000001</c:v>
                </c:pt>
                <c:pt idx="90">
                  <c:v>0.1651</c:v>
                </c:pt>
                <c:pt idx="91">
                  <c:v>0.1691</c:v>
                </c:pt>
                <c:pt idx="92">
                  <c:v>0.17660000000000001</c:v>
                </c:pt>
                <c:pt idx="93">
                  <c:v>0.18290000000000001</c:v>
                </c:pt>
                <c:pt idx="94">
                  <c:v>0.18809999999999999</c:v>
                </c:pt>
                <c:pt idx="95">
                  <c:v>0.19259999999999999</c:v>
                </c:pt>
                <c:pt idx="96">
                  <c:v>0.19650000000000001</c:v>
                </c:pt>
                <c:pt idx="97">
                  <c:v>0.19990000000000002</c:v>
                </c:pt>
                <c:pt idx="98">
                  <c:v>0.2029</c:v>
                </c:pt>
                <c:pt idx="99">
                  <c:v>0.2056</c:v>
                </c:pt>
                <c:pt idx="100">
                  <c:v>0.20800000000000002</c:v>
                </c:pt>
                <c:pt idx="101">
                  <c:v>0.2102</c:v>
                </c:pt>
                <c:pt idx="102">
                  <c:v>0.21210000000000001</c:v>
                </c:pt>
                <c:pt idx="103">
                  <c:v>0.21629999999999999</c:v>
                </c:pt>
                <c:pt idx="104">
                  <c:v>0.22109999999999999</c:v>
                </c:pt>
                <c:pt idx="105">
                  <c:v>0.22500000000000001</c:v>
                </c:pt>
                <c:pt idx="106">
                  <c:v>0.22839999999999999</c:v>
                </c:pt>
                <c:pt idx="107">
                  <c:v>0.23139999999999999</c:v>
                </c:pt>
                <c:pt idx="108">
                  <c:v>0.2339</c:v>
                </c:pt>
                <c:pt idx="109">
                  <c:v>0.23630000000000001</c:v>
                </c:pt>
                <c:pt idx="110">
                  <c:v>0.2384</c:v>
                </c:pt>
                <c:pt idx="111">
                  <c:v>0.24030000000000001</c:v>
                </c:pt>
                <c:pt idx="112">
                  <c:v>0.24529999999999999</c:v>
                </c:pt>
                <c:pt idx="113">
                  <c:v>0.24980000000000002</c:v>
                </c:pt>
                <c:pt idx="114">
                  <c:v>0.25369999999999998</c:v>
                </c:pt>
                <c:pt idx="115">
                  <c:v>0.25729999999999997</c:v>
                </c:pt>
                <c:pt idx="116">
                  <c:v>0.26070000000000004</c:v>
                </c:pt>
                <c:pt idx="117">
                  <c:v>0.26379999999999998</c:v>
                </c:pt>
                <c:pt idx="118">
                  <c:v>0.2737</c:v>
                </c:pt>
                <c:pt idx="119">
                  <c:v>0.28270000000000001</c:v>
                </c:pt>
                <c:pt idx="120">
                  <c:v>0.29110000000000003</c:v>
                </c:pt>
                <c:pt idx="121">
                  <c:v>0.29900000000000004</c:v>
                </c:pt>
                <c:pt idx="122">
                  <c:v>0.30670000000000003</c:v>
                </c:pt>
                <c:pt idx="123">
                  <c:v>0.314</c:v>
                </c:pt>
                <c:pt idx="124">
                  <c:v>0.32120000000000004</c:v>
                </c:pt>
                <c:pt idx="125">
                  <c:v>0.32819999999999999</c:v>
                </c:pt>
                <c:pt idx="126">
                  <c:v>0.3352</c:v>
                </c:pt>
                <c:pt idx="127">
                  <c:v>0.34209999999999996</c:v>
                </c:pt>
                <c:pt idx="128">
                  <c:v>0.34889999999999999</c:v>
                </c:pt>
                <c:pt idx="129">
                  <c:v>0.37440000000000001</c:v>
                </c:pt>
                <c:pt idx="130">
                  <c:v>0.41220000000000001</c:v>
                </c:pt>
                <c:pt idx="131">
                  <c:v>0.4486</c:v>
                </c:pt>
                <c:pt idx="132">
                  <c:v>0.48399999999999999</c:v>
                </c:pt>
                <c:pt idx="133">
                  <c:v>0.51879999999999993</c:v>
                </c:pt>
                <c:pt idx="134">
                  <c:v>0.55320000000000003</c:v>
                </c:pt>
                <c:pt idx="135">
                  <c:v>0.58719999999999994</c:v>
                </c:pt>
                <c:pt idx="136">
                  <c:v>0.62109999999999999</c:v>
                </c:pt>
                <c:pt idx="137">
                  <c:v>0.65480000000000005</c:v>
                </c:pt>
                <c:pt idx="138">
                  <c:v>0.78129999999999999</c:v>
                </c:pt>
                <c:pt idx="139">
                  <c:v>0.89849999999999997</c:v>
                </c:pt>
                <c:pt idx="140" formatCode="0.00">
                  <c:v>1.01</c:v>
                </c:pt>
                <c:pt idx="141" formatCode="0.00">
                  <c:v>1.1200000000000001</c:v>
                </c:pt>
                <c:pt idx="142" formatCode="0.00">
                  <c:v>1.23</c:v>
                </c:pt>
                <c:pt idx="143" formatCode="0.00">
                  <c:v>1.33</c:v>
                </c:pt>
                <c:pt idx="144" formatCode="0.00">
                  <c:v>1.72</c:v>
                </c:pt>
                <c:pt idx="145" formatCode="0.00">
                  <c:v>2.08</c:v>
                </c:pt>
                <c:pt idx="146" formatCode="0.00">
                  <c:v>2.42</c:v>
                </c:pt>
                <c:pt idx="147" formatCode="0.00">
                  <c:v>2.75</c:v>
                </c:pt>
                <c:pt idx="148" formatCode="0.00">
                  <c:v>3.07</c:v>
                </c:pt>
                <c:pt idx="149" formatCode="0.00">
                  <c:v>3.4</c:v>
                </c:pt>
                <c:pt idx="150" formatCode="0.00">
                  <c:v>3.72</c:v>
                </c:pt>
                <c:pt idx="151" formatCode="0.00">
                  <c:v>4.05</c:v>
                </c:pt>
                <c:pt idx="152" formatCode="0.00">
                  <c:v>4.37</c:v>
                </c:pt>
                <c:pt idx="153" formatCode="0.00">
                  <c:v>4.7</c:v>
                </c:pt>
                <c:pt idx="154" formatCode="0.00">
                  <c:v>5.03</c:v>
                </c:pt>
                <c:pt idx="155" formatCode="0.00">
                  <c:v>6.29</c:v>
                </c:pt>
                <c:pt idx="156" formatCode="0.00">
                  <c:v>8.09</c:v>
                </c:pt>
                <c:pt idx="157" formatCode="0.00">
                  <c:v>9.7799999999999994</c:v>
                </c:pt>
                <c:pt idx="158" formatCode="0.00">
                  <c:v>11.42</c:v>
                </c:pt>
                <c:pt idx="159" formatCode="0.00">
                  <c:v>13.04</c:v>
                </c:pt>
                <c:pt idx="160" formatCode="0.00">
                  <c:v>14.65</c:v>
                </c:pt>
                <c:pt idx="161" formatCode="0.00">
                  <c:v>16.27</c:v>
                </c:pt>
                <c:pt idx="162" formatCode="0.00">
                  <c:v>17.89</c:v>
                </c:pt>
                <c:pt idx="163" formatCode="0.00">
                  <c:v>19.53</c:v>
                </c:pt>
                <c:pt idx="164" formatCode="0.00">
                  <c:v>25.7</c:v>
                </c:pt>
                <c:pt idx="165" formatCode="0.00">
                  <c:v>31.47</c:v>
                </c:pt>
                <c:pt idx="166" formatCode="0.00">
                  <c:v>37.049999999999997</c:v>
                </c:pt>
                <c:pt idx="167" formatCode="0.00">
                  <c:v>42.58</c:v>
                </c:pt>
                <c:pt idx="168" formatCode="0.00">
                  <c:v>48.09</c:v>
                </c:pt>
                <c:pt idx="169" formatCode="0.00">
                  <c:v>53.64</c:v>
                </c:pt>
                <c:pt idx="170" formatCode="0.00">
                  <c:v>74.47</c:v>
                </c:pt>
                <c:pt idx="171" formatCode="0.00">
                  <c:v>93.87</c:v>
                </c:pt>
                <c:pt idx="172" formatCode="0.00">
                  <c:v>112.78</c:v>
                </c:pt>
                <c:pt idx="173" formatCode="0.00">
                  <c:v>131.56</c:v>
                </c:pt>
                <c:pt idx="174" formatCode="0.00">
                  <c:v>150.38</c:v>
                </c:pt>
                <c:pt idx="175" formatCode="0.00">
                  <c:v>169.34</c:v>
                </c:pt>
                <c:pt idx="176" formatCode="0.00">
                  <c:v>188.48</c:v>
                </c:pt>
                <c:pt idx="177" formatCode="0.00">
                  <c:v>207.82</c:v>
                </c:pt>
                <c:pt idx="178" formatCode="0.00">
                  <c:v>227.37</c:v>
                </c:pt>
                <c:pt idx="179" formatCode="0.00">
                  <c:v>247.14</c:v>
                </c:pt>
                <c:pt idx="180" formatCode="0.00">
                  <c:v>267.12</c:v>
                </c:pt>
                <c:pt idx="181" formatCode="0.00">
                  <c:v>343.26</c:v>
                </c:pt>
                <c:pt idx="182" formatCode="0.00">
                  <c:v>451.47</c:v>
                </c:pt>
                <c:pt idx="183" formatCode="0.00">
                  <c:v>552.67999999999995</c:v>
                </c:pt>
                <c:pt idx="184" formatCode="0.00">
                  <c:v>650.59</c:v>
                </c:pt>
                <c:pt idx="185" formatCode="0.00">
                  <c:v>746.82</c:v>
                </c:pt>
                <c:pt idx="186" formatCode="0.00">
                  <c:v>842.16</c:v>
                </c:pt>
                <c:pt idx="187" formatCode="0.00">
                  <c:v>937.05</c:v>
                </c:pt>
                <c:pt idx="188" formatCode="0.00">
                  <c:v>1030</c:v>
                </c:pt>
                <c:pt idx="189" formatCode="0.0">
                  <c:v>1130</c:v>
                </c:pt>
                <c:pt idx="190" formatCode="0.0">
                  <c:v>1480</c:v>
                </c:pt>
                <c:pt idx="191" formatCode="0.0">
                  <c:v>1800</c:v>
                </c:pt>
                <c:pt idx="192" formatCode="0.0">
                  <c:v>2110</c:v>
                </c:pt>
                <c:pt idx="193" formatCode="0.0">
                  <c:v>2410</c:v>
                </c:pt>
                <c:pt idx="194" formatCode="0.0">
                  <c:v>2700</c:v>
                </c:pt>
                <c:pt idx="195" formatCode="0.0">
                  <c:v>2990</c:v>
                </c:pt>
                <c:pt idx="196" formatCode="0.0">
                  <c:v>4019.9999999999995</c:v>
                </c:pt>
                <c:pt idx="197" formatCode="0.0">
                  <c:v>4940</c:v>
                </c:pt>
                <c:pt idx="198" formatCode="0.0">
                  <c:v>5800</c:v>
                </c:pt>
                <c:pt idx="199" formatCode="0.0">
                  <c:v>6610</c:v>
                </c:pt>
                <c:pt idx="200" formatCode="0.0">
                  <c:v>7390</c:v>
                </c:pt>
                <c:pt idx="201" formatCode="0.0">
                  <c:v>8140.0000000000009</c:v>
                </c:pt>
                <c:pt idx="202" formatCode="0.0">
                  <c:v>8870</c:v>
                </c:pt>
                <c:pt idx="203" formatCode="0.0">
                  <c:v>9570</c:v>
                </c:pt>
                <c:pt idx="204" formatCode="0.0">
                  <c:v>10260</c:v>
                </c:pt>
                <c:pt idx="205" formatCode="0.0">
                  <c:v>10930</c:v>
                </c:pt>
                <c:pt idx="206" formatCode="0.0">
                  <c:v>11580</c:v>
                </c:pt>
                <c:pt idx="207" formatCode="0.0">
                  <c:v>13970</c:v>
                </c:pt>
                <c:pt idx="208" formatCode="0.0">
                  <c:v>16110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ED-48F4-B12E-4BCF85918DD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srim22Na_Kapton!$D$20:$D$228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srim22Na_Kapton!$P$20:$P$228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2.1000000000000003E-3</c:v>
                </c:pt>
                <c:pt idx="25">
                  <c:v>2.3E-3</c:v>
                </c:pt>
                <c:pt idx="26">
                  <c:v>2.4000000000000002E-3</c:v>
                </c:pt>
                <c:pt idx="27">
                  <c:v>2.5999999999999999E-3</c:v>
                </c:pt>
                <c:pt idx="28">
                  <c:v>2.8E-3</c:v>
                </c:pt>
                <c:pt idx="29">
                  <c:v>2.9000000000000002E-3</c:v>
                </c:pt>
                <c:pt idx="30">
                  <c:v>3.0999999999999999E-3</c:v>
                </c:pt>
                <c:pt idx="31">
                  <c:v>3.3E-3</c:v>
                </c:pt>
                <c:pt idx="32">
                  <c:v>3.4000000000000002E-3</c:v>
                </c:pt>
                <c:pt idx="33">
                  <c:v>3.5999999999999999E-3</c:v>
                </c:pt>
                <c:pt idx="34">
                  <c:v>3.8999999999999998E-3</c:v>
                </c:pt>
                <c:pt idx="35">
                  <c:v>4.1000000000000003E-3</c:v>
                </c:pt>
                <c:pt idx="36">
                  <c:v>4.3999999999999994E-3</c:v>
                </c:pt>
                <c:pt idx="37">
                  <c:v>4.7000000000000002E-3</c:v>
                </c:pt>
                <c:pt idx="38">
                  <c:v>5.0000000000000001E-3</c:v>
                </c:pt>
                <c:pt idx="39">
                  <c:v>5.3E-3</c:v>
                </c:pt>
                <c:pt idx="40">
                  <c:v>5.8000000000000005E-3</c:v>
                </c:pt>
                <c:pt idx="41">
                  <c:v>6.3E-3</c:v>
                </c:pt>
                <c:pt idx="42">
                  <c:v>6.8000000000000005E-3</c:v>
                </c:pt>
                <c:pt idx="43">
                  <c:v>7.2999999999999992E-3</c:v>
                </c:pt>
                <c:pt idx="44">
                  <c:v>7.9000000000000008E-3</c:v>
                </c:pt>
                <c:pt idx="45">
                  <c:v>8.4000000000000012E-3</c:v>
                </c:pt>
                <c:pt idx="46">
                  <c:v>8.8999999999999999E-3</c:v>
                </c:pt>
                <c:pt idx="47">
                  <c:v>9.2999999999999992E-3</c:v>
                </c:pt>
                <c:pt idx="48">
                  <c:v>9.7999999999999997E-3</c:v>
                </c:pt>
                <c:pt idx="49">
                  <c:v>1.03E-2</c:v>
                </c:pt>
                <c:pt idx="50">
                  <c:v>1.0800000000000001E-2</c:v>
                </c:pt>
                <c:pt idx="51">
                  <c:v>1.18E-2</c:v>
                </c:pt>
                <c:pt idx="52">
                  <c:v>1.3000000000000001E-2</c:v>
                </c:pt>
                <c:pt idx="53">
                  <c:v>1.4199999999999999E-2</c:v>
                </c:pt>
                <c:pt idx="54">
                  <c:v>1.54E-2</c:v>
                </c:pt>
                <c:pt idx="55">
                  <c:v>1.66E-2</c:v>
                </c:pt>
                <c:pt idx="56">
                  <c:v>1.78E-2</c:v>
                </c:pt>
                <c:pt idx="57">
                  <c:v>1.89E-2</c:v>
                </c:pt>
                <c:pt idx="58">
                  <c:v>2.01E-2</c:v>
                </c:pt>
                <c:pt idx="59">
                  <c:v>2.1299999999999999E-2</c:v>
                </c:pt>
                <c:pt idx="60">
                  <c:v>2.3699999999999999E-2</c:v>
                </c:pt>
                <c:pt idx="61">
                  <c:v>2.6000000000000002E-2</c:v>
                </c:pt>
                <c:pt idx="62">
                  <c:v>2.8299999999999999E-2</c:v>
                </c:pt>
                <c:pt idx="63">
                  <c:v>3.0599999999999999E-2</c:v>
                </c:pt>
                <c:pt idx="64">
                  <c:v>3.2899999999999999E-2</c:v>
                </c:pt>
                <c:pt idx="65">
                  <c:v>3.5199999999999995E-2</c:v>
                </c:pt>
                <c:pt idx="66">
                  <c:v>3.9699999999999999E-2</c:v>
                </c:pt>
                <c:pt idx="67">
                  <c:v>4.4200000000000003E-2</c:v>
                </c:pt>
                <c:pt idx="68">
                  <c:v>4.8599999999999997E-2</c:v>
                </c:pt>
                <c:pt idx="69">
                  <c:v>5.2900000000000003E-2</c:v>
                </c:pt>
                <c:pt idx="70">
                  <c:v>5.7199999999999994E-2</c:v>
                </c:pt>
                <c:pt idx="71">
                  <c:v>6.1399999999999996E-2</c:v>
                </c:pt>
                <c:pt idx="72">
                  <c:v>6.5500000000000003E-2</c:v>
                </c:pt>
                <c:pt idx="73">
                  <c:v>6.9499999999999992E-2</c:v>
                </c:pt>
                <c:pt idx="74">
                  <c:v>7.3399999999999993E-2</c:v>
                </c:pt>
                <c:pt idx="75">
                  <c:v>7.7300000000000008E-2</c:v>
                </c:pt>
                <c:pt idx="76">
                  <c:v>8.1000000000000003E-2</c:v>
                </c:pt>
                <c:pt idx="77">
                  <c:v>8.8200000000000001E-2</c:v>
                </c:pt>
                <c:pt idx="78">
                  <c:v>9.6699999999999994E-2</c:v>
                </c:pt>
                <c:pt idx="79">
                  <c:v>0.10469999999999999</c:v>
                </c:pt>
                <c:pt idx="80">
                  <c:v>0.1123</c:v>
                </c:pt>
                <c:pt idx="81">
                  <c:v>0.1193</c:v>
                </c:pt>
                <c:pt idx="82">
                  <c:v>0.12609999999999999</c:v>
                </c:pt>
                <c:pt idx="83">
                  <c:v>0.13240000000000002</c:v>
                </c:pt>
                <c:pt idx="84">
                  <c:v>0.1384</c:v>
                </c:pt>
                <c:pt idx="85">
                  <c:v>0.14410000000000001</c:v>
                </c:pt>
                <c:pt idx="86">
                  <c:v>0.15460000000000002</c:v>
                </c:pt>
                <c:pt idx="87">
                  <c:v>0.16419999999999998</c:v>
                </c:pt>
                <c:pt idx="88">
                  <c:v>0.1729</c:v>
                </c:pt>
                <c:pt idx="89">
                  <c:v>0.18090000000000001</c:v>
                </c:pt>
                <c:pt idx="90">
                  <c:v>0.18809999999999999</c:v>
                </c:pt>
                <c:pt idx="91">
                  <c:v>0.19490000000000002</c:v>
                </c:pt>
                <c:pt idx="92">
                  <c:v>0.20680000000000001</c:v>
                </c:pt>
                <c:pt idx="93">
                  <c:v>0.2172</c:v>
                </c:pt>
                <c:pt idx="94">
                  <c:v>0.22620000000000001</c:v>
                </c:pt>
                <c:pt idx="95">
                  <c:v>0.23420000000000002</c:v>
                </c:pt>
                <c:pt idx="96">
                  <c:v>0.24129999999999999</c:v>
                </c:pt>
                <c:pt idx="97">
                  <c:v>0.24759999999999999</c:v>
                </c:pt>
                <c:pt idx="98">
                  <c:v>0.25329999999999997</c:v>
                </c:pt>
                <c:pt idx="99">
                  <c:v>0.25850000000000001</c:v>
                </c:pt>
                <c:pt idx="100">
                  <c:v>0.26319999999999999</c:v>
                </c:pt>
                <c:pt idx="101">
                  <c:v>0.2676</c:v>
                </c:pt>
                <c:pt idx="102">
                  <c:v>0.27160000000000001</c:v>
                </c:pt>
                <c:pt idx="103">
                  <c:v>0.2787</c:v>
                </c:pt>
                <c:pt idx="104">
                  <c:v>0.28620000000000001</c:v>
                </c:pt>
                <c:pt idx="105">
                  <c:v>0.29260000000000003</c:v>
                </c:pt>
                <c:pt idx="106">
                  <c:v>0.29820000000000002</c:v>
                </c:pt>
                <c:pt idx="107">
                  <c:v>0.30299999999999999</c:v>
                </c:pt>
                <c:pt idx="108">
                  <c:v>0.30730000000000002</c:v>
                </c:pt>
                <c:pt idx="109">
                  <c:v>0.31120000000000003</c:v>
                </c:pt>
                <c:pt idx="110">
                  <c:v>0.31469999999999998</c:v>
                </c:pt>
                <c:pt idx="111">
                  <c:v>0.31789999999999996</c:v>
                </c:pt>
                <c:pt idx="112">
                  <c:v>0.32350000000000001</c:v>
                </c:pt>
                <c:pt idx="113">
                  <c:v>0.32839999999999997</c:v>
                </c:pt>
                <c:pt idx="114">
                  <c:v>0.33260000000000001</c:v>
                </c:pt>
                <c:pt idx="115">
                  <c:v>0.33650000000000002</c:v>
                </c:pt>
                <c:pt idx="116">
                  <c:v>0.33989999999999998</c:v>
                </c:pt>
                <c:pt idx="117">
                  <c:v>0.34310000000000002</c:v>
                </c:pt>
                <c:pt idx="118">
                  <c:v>0.3488</c:v>
                </c:pt>
                <c:pt idx="119">
                  <c:v>0.3538</c:v>
                </c:pt>
                <c:pt idx="120">
                  <c:v>0.35830000000000001</c:v>
                </c:pt>
                <c:pt idx="121">
                  <c:v>0.36249999999999999</c:v>
                </c:pt>
                <c:pt idx="122">
                  <c:v>0.3664</c:v>
                </c:pt>
                <c:pt idx="123">
                  <c:v>0.37</c:v>
                </c:pt>
                <c:pt idx="124">
                  <c:v>0.3735</c:v>
                </c:pt>
                <c:pt idx="125">
                  <c:v>0.37679999999999997</c:v>
                </c:pt>
                <c:pt idx="126">
                  <c:v>0.38</c:v>
                </c:pt>
                <c:pt idx="127">
                  <c:v>0.38319999999999999</c:v>
                </c:pt>
                <c:pt idx="128">
                  <c:v>0.38619999999999999</c:v>
                </c:pt>
                <c:pt idx="129">
                  <c:v>0.39219999999999999</c:v>
                </c:pt>
                <c:pt idx="130">
                  <c:v>0.39940000000000003</c:v>
                </c:pt>
                <c:pt idx="131">
                  <c:v>0.40650000000000003</c:v>
                </c:pt>
                <c:pt idx="132">
                  <c:v>0.41349999999999998</c:v>
                </c:pt>
                <c:pt idx="133">
                  <c:v>0.42049999999999998</c:v>
                </c:pt>
                <c:pt idx="134">
                  <c:v>0.42759999999999998</c:v>
                </c:pt>
                <c:pt idx="135">
                  <c:v>0.43479999999999996</c:v>
                </c:pt>
                <c:pt idx="136">
                  <c:v>0.44210000000000005</c:v>
                </c:pt>
                <c:pt idx="137">
                  <c:v>0.44950000000000001</c:v>
                </c:pt>
                <c:pt idx="138">
                  <c:v>0.4647</c:v>
                </c:pt>
                <c:pt idx="139">
                  <c:v>0.48049999999999998</c:v>
                </c:pt>
                <c:pt idx="140">
                  <c:v>0.49690000000000001</c:v>
                </c:pt>
                <c:pt idx="141">
                  <c:v>0.51400000000000001</c:v>
                </c:pt>
                <c:pt idx="142">
                  <c:v>0.53190000000000004</c:v>
                </c:pt>
                <c:pt idx="143">
                  <c:v>0.5504</c:v>
                </c:pt>
                <c:pt idx="144">
                  <c:v>0.58989999999999998</c:v>
                </c:pt>
                <c:pt idx="145">
                  <c:v>0.63250000000000006</c:v>
                </c:pt>
                <c:pt idx="146">
                  <c:v>0.67800000000000005</c:v>
                </c:pt>
                <c:pt idx="147">
                  <c:v>0.72660000000000002</c:v>
                </c:pt>
                <c:pt idx="148">
                  <c:v>0.7782</c:v>
                </c:pt>
                <c:pt idx="149">
                  <c:v>0.83260000000000001</c:v>
                </c:pt>
                <c:pt idx="150">
                  <c:v>0.88979999999999992</c:v>
                </c:pt>
                <c:pt idx="151">
                  <c:v>0.94990000000000008</c:v>
                </c:pt>
                <c:pt idx="152">
                  <c:v>1.01</c:v>
                </c:pt>
                <c:pt idx="153">
                  <c:v>1.08</c:v>
                </c:pt>
                <c:pt idx="154">
                  <c:v>1.1499999999999999</c:v>
                </c:pt>
                <c:pt idx="155">
                  <c:v>1.29</c:v>
                </c:pt>
                <c:pt idx="156" formatCode="0.00">
                  <c:v>1.48</c:v>
                </c:pt>
                <c:pt idx="157" formatCode="0.00">
                  <c:v>1.69</c:v>
                </c:pt>
                <c:pt idx="158" formatCode="0.00">
                  <c:v>1.92</c:v>
                </c:pt>
                <c:pt idx="159" formatCode="0.00">
                  <c:v>2.15</c:v>
                </c:pt>
                <c:pt idx="160" formatCode="0.00">
                  <c:v>2.4</c:v>
                </c:pt>
                <c:pt idx="161" formatCode="0.00">
                  <c:v>2.67</c:v>
                </c:pt>
                <c:pt idx="162" formatCode="0.00">
                  <c:v>2.95</c:v>
                </c:pt>
                <c:pt idx="163" formatCode="0.00">
                  <c:v>3.24</c:v>
                </c:pt>
                <c:pt idx="164" formatCode="0.00">
                  <c:v>3.86</c:v>
                </c:pt>
                <c:pt idx="165" formatCode="0.00">
                  <c:v>4.5199999999999996</c:v>
                </c:pt>
                <c:pt idx="166" formatCode="0.00">
                  <c:v>5.24</c:v>
                </c:pt>
                <c:pt idx="167" formatCode="0.00">
                  <c:v>6</c:v>
                </c:pt>
                <c:pt idx="168" formatCode="0.00">
                  <c:v>6.81</c:v>
                </c:pt>
                <c:pt idx="169" formatCode="0.00">
                  <c:v>7.66</c:v>
                </c:pt>
                <c:pt idx="170" formatCode="0.00">
                  <c:v>9.51</c:v>
                </c:pt>
                <c:pt idx="171" formatCode="0.00">
                  <c:v>11.53</c:v>
                </c:pt>
                <c:pt idx="172" formatCode="0.00">
                  <c:v>13.74</c:v>
                </c:pt>
                <c:pt idx="173" formatCode="0.00">
                  <c:v>16.12</c:v>
                </c:pt>
                <c:pt idx="174" formatCode="0.00">
                  <c:v>18.66</c:v>
                </c:pt>
                <c:pt idx="175" formatCode="0.00">
                  <c:v>21.37</c:v>
                </c:pt>
                <c:pt idx="176" formatCode="0.00">
                  <c:v>24.24</c:v>
                </c:pt>
                <c:pt idx="177" formatCode="0.00">
                  <c:v>27.27</c:v>
                </c:pt>
                <c:pt idx="178" formatCode="0.00">
                  <c:v>30.44</c:v>
                </c:pt>
                <c:pt idx="179" formatCode="0.00">
                  <c:v>33.76</c:v>
                </c:pt>
                <c:pt idx="180" formatCode="0.00">
                  <c:v>37.229999999999997</c:v>
                </c:pt>
                <c:pt idx="181" formatCode="0.00">
                  <c:v>44.57</c:v>
                </c:pt>
                <c:pt idx="182" formatCode="0.00">
                  <c:v>54.51</c:v>
                </c:pt>
                <c:pt idx="183" formatCode="0.00">
                  <c:v>65.23</c:v>
                </c:pt>
                <c:pt idx="184" formatCode="0.00">
                  <c:v>76.69</c:v>
                </c:pt>
                <c:pt idx="185" formatCode="0.00">
                  <c:v>88.85</c:v>
                </c:pt>
                <c:pt idx="186" formatCode="0.00">
                  <c:v>101.67</c:v>
                </c:pt>
                <c:pt idx="187" formatCode="0.00">
                  <c:v>115.12</c:v>
                </c:pt>
                <c:pt idx="188" formatCode="0.00">
                  <c:v>129.16</c:v>
                </c:pt>
                <c:pt idx="189" formatCode="0.00">
                  <c:v>143.76</c:v>
                </c:pt>
                <c:pt idx="190" formatCode="0.00">
                  <c:v>174.54</c:v>
                </c:pt>
                <c:pt idx="191" formatCode="0.00">
                  <c:v>207.23</c:v>
                </c:pt>
                <c:pt idx="192" formatCode="0.00">
                  <c:v>241.64</c:v>
                </c:pt>
                <c:pt idx="193" formatCode="0.00">
                  <c:v>277.58999999999997</c:v>
                </c:pt>
                <c:pt idx="194" formatCode="0.00">
                  <c:v>314.94</c:v>
                </c:pt>
                <c:pt idx="195" formatCode="0.00">
                  <c:v>353.54</c:v>
                </c:pt>
                <c:pt idx="196" formatCode="0.00">
                  <c:v>434.04</c:v>
                </c:pt>
                <c:pt idx="197" formatCode="0.00">
                  <c:v>518.19000000000005</c:v>
                </c:pt>
                <c:pt idx="198" formatCode="0.00">
                  <c:v>605.28</c:v>
                </c:pt>
                <c:pt idx="199" formatCode="0.00">
                  <c:v>694.71</c:v>
                </c:pt>
                <c:pt idx="200" formatCode="0.00">
                  <c:v>785.98</c:v>
                </c:pt>
                <c:pt idx="201" formatCode="0.00">
                  <c:v>878.69</c:v>
                </c:pt>
                <c:pt idx="202" formatCode="0.00">
                  <c:v>972.48</c:v>
                </c:pt>
                <c:pt idx="203" formatCode="0.00">
                  <c:v>1070</c:v>
                </c:pt>
                <c:pt idx="204" formatCode="0.00">
                  <c:v>1160</c:v>
                </c:pt>
                <c:pt idx="205" formatCode="0.00">
                  <c:v>1260</c:v>
                </c:pt>
                <c:pt idx="206" formatCode="0.00">
                  <c:v>1350</c:v>
                </c:pt>
                <c:pt idx="207" formatCode="0.00">
                  <c:v>1540</c:v>
                </c:pt>
                <c:pt idx="208" formatCode="0.00">
                  <c:v>1730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ED-48F4-B12E-4BCF8591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295152"/>
        <c:axId val="351295936"/>
      </c:scatterChart>
      <c:valAx>
        <c:axId val="3512951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51295936"/>
        <c:crosses val="autoZero"/>
        <c:crossBetween val="midCat"/>
        <c:majorUnit val="10"/>
      </c:valAx>
      <c:valAx>
        <c:axId val="351295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3512951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srim22Na_Mylar!$P$5</c:f>
          <c:strCache>
            <c:ptCount val="1"/>
            <c:pt idx="0">
              <c:v>srim22Na_Mylar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srim22Na_Mylar!$D$20:$D$228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srim22Na_Mylar!$E$20:$E$228</c:f>
              <c:numCache>
                <c:formatCode>0.000E+00</c:formatCode>
                <c:ptCount val="209"/>
                <c:pt idx="0">
                  <c:v>6.8589999999999998E-2</c:v>
                </c:pt>
                <c:pt idx="1">
                  <c:v>7.2300000000000003E-2</c:v>
                </c:pt>
                <c:pt idx="2">
                  <c:v>7.5829999999999995E-2</c:v>
                </c:pt>
                <c:pt idx="3">
                  <c:v>7.9200000000000007E-2</c:v>
                </c:pt>
                <c:pt idx="4">
                  <c:v>8.2439999999999999E-2</c:v>
                </c:pt>
                <c:pt idx="5">
                  <c:v>8.5550000000000001E-2</c:v>
                </c:pt>
                <c:pt idx="6">
                  <c:v>8.8550000000000004E-2</c:v>
                </c:pt>
                <c:pt idx="7">
                  <c:v>9.146E-2</c:v>
                </c:pt>
                <c:pt idx="8">
                  <c:v>9.7009999999999999E-2</c:v>
                </c:pt>
                <c:pt idx="9">
                  <c:v>0.1023</c:v>
                </c:pt>
                <c:pt idx="10">
                  <c:v>0.1072</c:v>
                </c:pt>
                <c:pt idx="11">
                  <c:v>0.112</c:v>
                </c:pt>
                <c:pt idx="12">
                  <c:v>0.1166</c:v>
                </c:pt>
                <c:pt idx="13">
                  <c:v>0.121</c:v>
                </c:pt>
                <c:pt idx="14">
                  <c:v>0.1293</c:v>
                </c:pt>
                <c:pt idx="15">
                  <c:v>0.13719999999999999</c:v>
                </c:pt>
                <c:pt idx="16">
                  <c:v>0.14460000000000001</c:v>
                </c:pt>
                <c:pt idx="17">
                  <c:v>0.1517</c:v>
                </c:pt>
                <c:pt idx="18">
                  <c:v>0.15840000000000001</c:v>
                </c:pt>
                <c:pt idx="19">
                  <c:v>0.16489999999999999</c:v>
                </c:pt>
                <c:pt idx="20">
                  <c:v>0.1711</c:v>
                </c:pt>
                <c:pt idx="21">
                  <c:v>0.17710000000000001</c:v>
                </c:pt>
                <c:pt idx="22">
                  <c:v>0.18290000000000001</c:v>
                </c:pt>
                <c:pt idx="23">
                  <c:v>0.1885</c:v>
                </c:pt>
                <c:pt idx="24">
                  <c:v>0.19400000000000001</c:v>
                </c:pt>
                <c:pt idx="25">
                  <c:v>0.20449999999999999</c:v>
                </c:pt>
                <c:pt idx="26">
                  <c:v>0.21690000000000001</c:v>
                </c:pt>
                <c:pt idx="27">
                  <c:v>0.2286</c:v>
                </c:pt>
                <c:pt idx="28">
                  <c:v>0.23980000000000001</c:v>
                </c:pt>
                <c:pt idx="29">
                  <c:v>0.2505</c:v>
                </c:pt>
                <c:pt idx="30">
                  <c:v>0.26069999999999999</c:v>
                </c:pt>
                <c:pt idx="31">
                  <c:v>0.27050000000000002</c:v>
                </c:pt>
                <c:pt idx="32">
                  <c:v>0.28000000000000003</c:v>
                </c:pt>
                <c:pt idx="33">
                  <c:v>0.28920000000000001</c:v>
                </c:pt>
                <c:pt idx="34">
                  <c:v>0.30680000000000002</c:v>
                </c:pt>
                <c:pt idx="35">
                  <c:v>0.32340000000000002</c:v>
                </c:pt>
                <c:pt idx="36">
                  <c:v>0.33910000000000001</c:v>
                </c:pt>
                <c:pt idx="37">
                  <c:v>0.35420000000000001</c:v>
                </c:pt>
                <c:pt idx="38">
                  <c:v>0.36870000000000003</c:v>
                </c:pt>
                <c:pt idx="39">
                  <c:v>0.3826</c:v>
                </c:pt>
                <c:pt idx="40">
                  <c:v>0.40899999999999997</c:v>
                </c:pt>
                <c:pt idx="41">
                  <c:v>0.43380000000000002</c:v>
                </c:pt>
                <c:pt idx="42">
                  <c:v>0.45729999999999998</c:v>
                </c:pt>
                <c:pt idx="43">
                  <c:v>0.47960000000000003</c:v>
                </c:pt>
                <c:pt idx="44">
                  <c:v>0.501</c:v>
                </c:pt>
                <c:pt idx="45">
                  <c:v>0.52139999999999997</c:v>
                </c:pt>
                <c:pt idx="46">
                  <c:v>0.54110000000000003</c:v>
                </c:pt>
                <c:pt idx="47">
                  <c:v>0.56010000000000004</c:v>
                </c:pt>
                <c:pt idx="48">
                  <c:v>0.57850000000000001</c:v>
                </c:pt>
                <c:pt idx="49">
                  <c:v>0.59630000000000005</c:v>
                </c:pt>
                <c:pt idx="50">
                  <c:v>0.61360000000000003</c:v>
                </c:pt>
                <c:pt idx="51">
                  <c:v>0.64680000000000004</c:v>
                </c:pt>
                <c:pt idx="52">
                  <c:v>0.68600000000000005</c:v>
                </c:pt>
                <c:pt idx="53">
                  <c:v>0.72309999999999997</c:v>
                </c:pt>
                <c:pt idx="54">
                  <c:v>0.75839999999999996</c:v>
                </c:pt>
                <c:pt idx="55">
                  <c:v>0.79210000000000003</c:v>
                </c:pt>
                <c:pt idx="56">
                  <c:v>0.82450000000000001</c:v>
                </c:pt>
                <c:pt idx="57">
                  <c:v>0.85560000000000003</c:v>
                </c:pt>
                <c:pt idx="58">
                  <c:v>0.88560000000000005</c:v>
                </c:pt>
                <c:pt idx="59">
                  <c:v>0.91469999999999996</c:v>
                </c:pt>
                <c:pt idx="60">
                  <c:v>0.97170000000000001</c:v>
                </c:pt>
                <c:pt idx="61">
                  <c:v>1.0249999999999999</c:v>
                </c:pt>
                <c:pt idx="62">
                  <c:v>1.069</c:v>
                </c:pt>
                <c:pt idx="63">
                  <c:v>1.107</c:v>
                </c:pt>
                <c:pt idx="64">
                  <c:v>1.1419999999999999</c:v>
                </c:pt>
                <c:pt idx="65">
                  <c:v>1.1739999999999999</c:v>
                </c:pt>
                <c:pt idx="66">
                  <c:v>1.2350000000000001</c:v>
                </c:pt>
                <c:pt idx="67">
                  <c:v>1.2929999999999999</c:v>
                </c:pt>
                <c:pt idx="68">
                  <c:v>1.35</c:v>
                </c:pt>
                <c:pt idx="69">
                  <c:v>1.4059999999999999</c:v>
                </c:pt>
                <c:pt idx="70">
                  <c:v>1.4630000000000001</c:v>
                </c:pt>
                <c:pt idx="71">
                  <c:v>1.5189999999999999</c:v>
                </c:pt>
                <c:pt idx="72">
                  <c:v>1.575</c:v>
                </c:pt>
                <c:pt idx="73">
                  <c:v>1.631</c:v>
                </c:pt>
                <c:pt idx="74">
                  <c:v>1.6859999999999999</c:v>
                </c:pt>
                <c:pt idx="75">
                  <c:v>1.7410000000000001</c:v>
                </c:pt>
                <c:pt idx="76">
                  <c:v>1.794</c:v>
                </c:pt>
                <c:pt idx="77">
                  <c:v>1.9</c:v>
                </c:pt>
                <c:pt idx="78">
                  <c:v>2.0259999999999998</c:v>
                </c:pt>
                <c:pt idx="79">
                  <c:v>2.1459999999999999</c:v>
                </c:pt>
                <c:pt idx="80">
                  <c:v>2.2610000000000001</c:v>
                </c:pt>
                <c:pt idx="81">
                  <c:v>2.3719999999999999</c:v>
                </c:pt>
                <c:pt idx="82">
                  <c:v>2.48</c:v>
                </c:pt>
                <c:pt idx="83">
                  <c:v>2.5840000000000001</c:v>
                </c:pt>
                <c:pt idx="84">
                  <c:v>2.6869999999999998</c:v>
                </c:pt>
                <c:pt idx="85">
                  <c:v>2.7879999999999998</c:v>
                </c:pt>
                <c:pt idx="86">
                  <c:v>2.9870000000000001</c:v>
                </c:pt>
                <c:pt idx="87">
                  <c:v>3.1819999999999999</c:v>
                </c:pt>
                <c:pt idx="88">
                  <c:v>3.3740000000000001</c:v>
                </c:pt>
                <c:pt idx="89">
                  <c:v>3.5630000000000002</c:v>
                </c:pt>
                <c:pt idx="90">
                  <c:v>3.7490000000000001</c:v>
                </c:pt>
                <c:pt idx="91">
                  <c:v>3.931</c:v>
                </c:pt>
                <c:pt idx="92">
                  <c:v>4.2880000000000003</c:v>
                </c:pt>
                <c:pt idx="93">
                  <c:v>4.6349999999999998</c:v>
                </c:pt>
                <c:pt idx="94">
                  <c:v>4.9720000000000004</c:v>
                </c:pt>
                <c:pt idx="95">
                  <c:v>5.3019999999999996</c:v>
                </c:pt>
                <c:pt idx="96">
                  <c:v>5.6239999999999997</c:v>
                </c:pt>
                <c:pt idx="97">
                  <c:v>5.94</c:v>
                </c:pt>
                <c:pt idx="98">
                  <c:v>6.2489999999999997</c:v>
                </c:pt>
                <c:pt idx="99">
                  <c:v>6.5529999999999999</c:v>
                </c:pt>
                <c:pt idx="100">
                  <c:v>6.85</c:v>
                </c:pt>
                <c:pt idx="101">
                  <c:v>7.141</c:v>
                </c:pt>
                <c:pt idx="102">
                  <c:v>7.4269999999999996</c:v>
                </c:pt>
                <c:pt idx="103">
                  <c:v>7.98</c:v>
                </c:pt>
                <c:pt idx="104">
                  <c:v>8.6379999999999999</c:v>
                </c:pt>
                <c:pt idx="105">
                  <c:v>9.2579999999999991</c:v>
                </c:pt>
                <c:pt idx="106">
                  <c:v>9.84</c:v>
                </c:pt>
                <c:pt idx="107">
                  <c:v>10.38</c:v>
                </c:pt>
                <c:pt idx="108">
                  <c:v>10.89</c:v>
                </c:pt>
                <c:pt idx="109">
                  <c:v>11.36</c:v>
                </c:pt>
                <c:pt idx="110">
                  <c:v>11.79</c:v>
                </c:pt>
                <c:pt idx="111">
                  <c:v>12.19</c:v>
                </c:pt>
                <c:pt idx="112">
                  <c:v>12.9</c:v>
                </c:pt>
                <c:pt idx="113">
                  <c:v>13.5</c:v>
                </c:pt>
                <c:pt idx="114">
                  <c:v>14</c:v>
                </c:pt>
                <c:pt idx="115">
                  <c:v>14.42</c:v>
                </c:pt>
                <c:pt idx="116">
                  <c:v>14.78</c:v>
                </c:pt>
                <c:pt idx="117">
                  <c:v>15.07</c:v>
                </c:pt>
                <c:pt idx="118">
                  <c:v>15.53</c:v>
                </c:pt>
                <c:pt idx="119">
                  <c:v>15.84</c:v>
                </c:pt>
                <c:pt idx="120">
                  <c:v>16.04</c:v>
                </c:pt>
                <c:pt idx="121">
                  <c:v>16.16</c:v>
                </c:pt>
                <c:pt idx="122">
                  <c:v>16.21</c:v>
                </c:pt>
                <c:pt idx="123">
                  <c:v>16.2</c:v>
                </c:pt>
                <c:pt idx="124">
                  <c:v>16.16</c:v>
                </c:pt>
                <c:pt idx="125">
                  <c:v>16.07</c:v>
                </c:pt>
                <c:pt idx="126">
                  <c:v>15.97</c:v>
                </c:pt>
                <c:pt idx="127">
                  <c:v>15.84</c:v>
                </c:pt>
                <c:pt idx="128">
                  <c:v>15.7</c:v>
                </c:pt>
                <c:pt idx="129">
                  <c:v>15.39</c:v>
                </c:pt>
                <c:pt idx="130">
                  <c:v>14.98</c:v>
                </c:pt>
                <c:pt idx="131">
                  <c:v>14.57</c:v>
                </c:pt>
                <c:pt idx="132">
                  <c:v>14.16</c:v>
                </c:pt>
                <c:pt idx="133">
                  <c:v>13.77</c:v>
                </c:pt>
                <c:pt idx="134">
                  <c:v>13.39</c:v>
                </c:pt>
                <c:pt idx="135">
                  <c:v>13.04</c:v>
                </c:pt>
                <c:pt idx="136">
                  <c:v>12.7</c:v>
                </c:pt>
                <c:pt idx="137">
                  <c:v>12.38</c:v>
                </c:pt>
                <c:pt idx="138">
                  <c:v>11.82</c:v>
                </c:pt>
                <c:pt idx="139">
                  <c:v>11.41</c:v>
                </c:pt>
                <c:pt idx="140">
                  <c:v>10.93</c:v>
                </c:pt>
                <c:pt idx="141">
                  <c:v>10.49</c:v>
                </c:pt>
                <c:pt idx="142">
                  <c:v>10.09</c:v>
                </c:pt>
                <c:pt idx="143">
                  <c:v>9.7219999999999995</c:v>
                </c:pt>
                <c:pt idx="144">
                  <c:v>9.0790000000000006</c:v>
                </c:pt>
                <c:pt idx="145">
                  <c:v>8.5269999999999992</c:v>
                </c:pt>
                <c:pt idx="146">
                  <c:v>8.0470000000000006</c:v>
                </c:pt>
                <c:pt idx="147">
                  <c:v>7.625</c:v>
                </c:pt>
                <c:pt idx="148">
                  <c:v>7.2489999999999997</c:v>
                </c:pt>
                <c:pt idx="149">
                  <c:v>6.9119999999999999</c:v>
                </c:pt>
                <c:pt idx="150">
                  <c:v>6.6079999999999997</c:v>
                </c:pt>
                <c:pt idx="151">
                  <c:v>6.3310000000000004</c:v>
                </c:pt>
                <c:pt idx="152">
                  <c:v>6.0780000000000003</c:v>
                </c:pt>
                <c:pt idx="153">
                  <c:v>5.8460000000000001</c:v>
                </c:pt>
                <c:pt idx="154">
                  <c:v>5.6319999999999997</c:v>
                </c:pt>
                <c:pt idx="155">
                  <c:v>5.2510000000000003</c:v>
                </c:pt>
                <c:pt idx="156">
                  <c:v>4.8449999999999998</c:v>
                </c:pt>
                <c:pt idx="157">
                  <c:v>4.5</c:v>
                </c:pt>
                <c:pt idx="158">
                  <c:v>4.2039999999999997</c:v>
                </c:pt>
                <c:pt idx="159">
                  <c:v>3.9470000000000001</c:v>
                </c:pt>
                <c:pt idx="160">
                  <c:v>3.7210000000000001</c:v>
                </c:pt>
                <c:pt idx="161">
                  <c:v>3.5219999999999998</c:v>
                </c:pt>
                <c:pt idx="162">
                  <c:v>3.3450000000000002</c:v>
                </c:pt>
                <c:pt idx="163">
                  <c:v>3.1859999999999999</c:v>
                </c:pt>
                <c:pt idx="164">
                  <c:v>2.9140000000000001</c:v>
                </c:pt>
                <c:pt idx="165">
                  <c:v>2.69</c:v>
                </c:pt>
                <c:pt idx="166">
                  <c:v>2.5009999999999999</c:v>
                </c:pt>
                <c:pt idx="167">
                  <c:v>2.3410000000000002</c:v>
                </c:pt>
                <c:pt idx="168">
                  <c:v>2.2029999999999998</c:v>
                </c:pt>
                <c:pt idx="169">
                  <c:v>2.0760000000000001</c:v>
                </c:pt>
                <c:pt idx="170">
                  <c:v>1.8640000000000001</c:v>
                </c:pt>
                <c:pt idx="171">
                  <c:v>1.696</c:v>
                </c:pt>
                <c:pt idx="172">
                  <c:v>1.5580000000000001</c:v>
                </c:pt>
                <c:pt idx="173">
                  <c:v>1.444</c:v>
                </c:pt>
                <c:pt idx="174">
                  <c:v>1.347</c:v>
                </c:pt>
                <c:pt idx="175">
                  <c:v>1.264</c:v>
                </c:pt>
                <c:pt idx="176">
                  <c:v>1.1930000000000001</c:v>
                </c:pt>
                <c:pt idx="177">
                  <c:v>1.1299999999999999</c:v>
                </c:pt>
                <c:pt idx="178">
                  <c:v>1.0740000000000001</c:v>
                </c:pt>
                <c:pt idx="179">
                  <c:v>1.0249999999999999</c:v>
                </c:pt>
                <c:pt idx="180">
                  <c:v>0.98089999999999999</c:v>
                </c:pt>
                <c:pt idx="181">
                  <c:v>0.90500000000000003</c:v>
                </c:pt>
                <c:pt idx="182">
                  <c:v>0.82809999999999995</c:v>
                </c:pt>
                <c:pt idx="183">
                  <c:v>0.76580000000000004</c:v>
                </c:pt>
                <c:pt idx="184">
                  <c:v>0.71430000000000005</c:v>
                </c:pt>
                <c:pt idx="185">
                  <c:v>0.67100000000000004</c:v>
                </c:pt>
                <c:pt idx="186">
                  <c:v>0.6341</c:v>
                </c:pt>
                <c:pt idx="187">
                  <c:v>0.60219999999999996</c:v>
                </c:pt>
                <c:pt idx="188">
                  <c:v>0.57440000000000002</c:v>
                </c:pt>
                <c:pt idx="189">
                  <c:v>0.55000000000000004</c:v>
                </c:pt>
                <c:pt idx="190">
                  <c:v>0.50900000000000001</c:v>
                </c:pt>
                <c:pt idx="191">
                  <c:v>0.47599999999999998</c:v>
                </c:pt>
                <c:pt idx="192">
                  <c:v>0.44890000000000002</c:v>
                </c:pt>
                <c:pt idx="193">
                  <c:v>0.42620000000000002</c:v>
                </c:pt>
                <c:pt idx="194">
                  <c:v>0.40699999999999997</c:v>
                </c:pt>
                <c:pt idx="195">
                  <c:v>0.39050000000000001</c:v>
                </c:pt>
                <c:pt idx="196">
                  <c:v>0.36370000000000002</c:v>
                </c:pt>
                <c:pt idx="197">
                  <c:v>0.34289999999999998</c:v>
                </c:pt>
                <c:pt idx="198">
                  <c:v>0.32640000000000002</c:v>
                </c:pt>
                <c:pt idx="199">
                  <c:v>0.313</c:v>
                </c:pt>
                <c:pt idx="200">
                  <c:v>0.30199999999999999</c:v>
                </c:pt>
                <c:pt idx="201">
                  <c:v>0.29270000000000002</c:v>
                </c:pt>
                <c:pt idx="202">
                  <c:v>0.28489999999999999</c:v>
                </c:pt>
                <c:pt idx="203">
                  <c:v>0.27829999999999999</c:v>
                </c:pt>
                <c:pt idx="204">
                  <c:v>0.27250000000000002</c:v>
                </c:pt>
                <c:pt idx="205">
                  <c:v>0.26750000000000002</c:v>
                </c:pt>
                <c:pt idx="206">
                  <c:v>0.26319999999999999</c:v>
                </c:pt>
                <c:pt idx="207">
                  <c:v>0.25600000000000001</c:v>
                </c:pt>
                <c:pt idx="208">
                  <c:v>0.25059999999999999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C6-4C2F-8CCC-E71082BBC48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srim22Na_Mylar!$D$20:$D$228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srim22Na_Mylar!$F$20:$F$228</c:f>
              <c:numCache>
                <c:formatCode>0.000E+00</c:formatCode>
                <c:ptCount val="209"/>
                <c:pt idx="0">
                  <c:v>1.022</c:v>
                </c:pt>
                <c:pt idx="1">
                  <c:v>1.0629999999999999</c:v>
                </c:pt>
                <c:pt idx="2">
                  <c:v>1.101</c:v>
                </c:pt>
                <c:pt idx="3">
                  <c:v>1.1359999999999999</c:v>
                </c:pt>
                <c:pt idx="4">
                  <c:v>1.1679999999999999</c:v>
                </c:pt>
                <c:pt idx="5">
                  <c:v>1.1990000000000001</c:v>
                </c:pt>
                <c:pt idx="6">
                  <c:v>1.2270000000000001</c:v>
                </c:pt>
                <c:pt idx="7">
                  <c:v>1.254</c:v>
                </c:pt>
                <c:pt idx="8">
                  <c:v>1.3029999999999999</c:v>
                </c:pt>
                <c:pt idx="9">
                  <c:v>1.347</c:v>
                </c:pt>
                <c:pt idx="10">
                  <c:v>1.387</c:v>
                </c:pt>
                <c:pt idx="11">
                  <c:v>1.4239999999999999</c:v>
                </c:pt>
                <c:pt idx="12">
                  <c:v>1.4570000000000001</c:v>
                </c:pt>
                <c:pt idx="13">
                  <c:v>1.488</c:v>
                </c:pt>
                <c:pt idx="14">
                  <c:v>1.5429999999999999</c:v>
                </c:pt>
                <c:pt idx="15">
                  <c:v>1.591</c:v>
                </c:pt>
                <c:pt idx="16">
                  <c:v>1.633</c:v>
                </c:pt>
                <c:pt idx="17">
                  <c:v>1.671</c:v>
                </c:pt>
                <c:pt idx="18">
                  <c:v>1.704</c:v>
                </c:pt>
                <c:pt idx="19">
                  <c:v>1.734</c:v>
                </c:pt>
                <c:pt idx="20">
                  <c:v>1.762</c:v>
                </c:pt>
                <c:pt idx="21">
                  <c:v>1.7869999999999999</c:v>
                </c:pt>
                <c:pt idx="22">
                  <c:v>1.8089999999999999</c:v>
                </c:pt>
                <c:pt idx="23">
                  <c:v>1.83</c:v>
                </c:pt>
                <c:pt idx="24">
                  <c:v>1.849</c:v>
                </c:pt>
                <c:pt idx="25">
                  <c:v>1.883</c:v>
                </c:pt>
                <c:pt idx="26">
                  <c:v>1.919</c:v>
                </c:pt>
                <c:pt idx="27">
                  <c:v>1.948</c:v>
                </c:pt>
                <c:pt idx="28">
                  <c:v>1.9730000000000001</c:v>
                </c:pt>
                <c:pt idx="29">
                  <c:v>1.994</c:v>
                </c:pt>
                <c:pt idx="30">
                  <c:v>2.0110000000000001</c:v>
                </c:pt>
                <c:pt idx="31">
                  <c:v>2.0259999999999998</c:v>
                </c:pt>
                <c:pt idx="32">
                  <c:v>2.0379999999999998</c:v>
                </c:pt>
                <c:pt idx="33">
                  <c:v>2.0489999999999999</c:v>
                </c:pt>
                <c:pt idx="34">
                  <c:v>2.0649999999999999</c:v>
                </c:pt>
                <c:pt idx="35">
                  <c:v>2.0750000000000002</c:v>
                </c:pt>
                <c:pt idx="36">
                  <c:v>2.0819999999999999</c:v>
                </c:pt>
                <c:pt idx="37">
                  <c:v>2.085</c:v>
                </c:pt>
                <c:pt idx="38">
                  <c:v>2.0859999999999999</c:v>
                </c:pt>
                <c:pt idx="39">
                  <c:v>2.085</c:v>
                </c:pt>
                <c:pt idx="40">
                  <c:v>2.0779999999999998</c:v>
                </c:pt>
                <c:pt idx="41">
                  <c:v>2.0659999999999998</c:v>
                </c:pt>
                <c:pt idx="42">
                  <c:v>2.052</c:v>
                </c:pt>
                <c:pt idx="43">
                  <c:v>2.0350000000000001</c:v>
                </c:pt>
                <c:pt idx="44">
                  <c:v>2.0169999999999999</c:v>
                </c:pt>
                <c:pt idx="45">
                  <c:v>1.998</c:v>
                </c:pt>
                <c:pt idx="46">
                  <c:v>1.978</c:v>
                </c:pt>
                <c:pt idx="47">
                  <c:v>1.958</c:v>
                </c:pt>
                <c:pt idx="48">
                  <c:v>1.9379999999999999</c:v>
                </c:pt>
                <c:pt idx="49">
                  <c:v>1.917</c:v>
                </c:pt>
                <c:pt idx="50">
                  <c:v>1.897</c:v>
                </c:pt>
                <c:pt idx="51">
                  <c:v>1.857</c:v>
                </c:pt>
                <c:pt idx="52">
                  <c:v>1.8089999999999999</c:v>
                </c:pt>
                <c:pt idx="53">
                  <c:v>1.762</c:v>
                </c:pt>
                <c:pt idx="54">
                  <c:v>1.718</c:v>
                </c:pt>
                <c:pt idx="55">
                  <c:v>1.6759999999999999</c:v>
                </c:pt>
                <c:pt idx="56">
                  <c:v>1.6359999999999999</c:v>
                </c:pt>
                <c:pt idx="57">
                  <c:v>1.5980000000000001</c:v>
                </c:pt>
                <c:pt idx="58">
                  <c:v>1.5609999999999999</c:v>
                </c:pt>
                <c:pt idx="59">
                  <c:v>1.5269999999999999</c:v>
                </c:pt>
                <c:pt idx="60">
                  <c:v>1.4630000000000001</c:v>
                </c:pt>
                <c:pt idx="61">
                  <c:v>1.405</c:v>
                </c:pt>
                <c:pt idx="62">
                  <c:v>1.3520000000000001</c:v>
                </c:pt>
                <c:pt idx="63">
                  <c:v>1.304</c:v>
                </c:pt>
                <c:pt idx="64">
                  <c:v>1.2589999999999999</c:v>
                </c:pt>
                <c:pt idx="65">
                  <c:v>1.218</c:v>
                </c:pt>
                <c:pt idx="66">
                  <c:v>1.145</c:v>
                </c:pt>
                <c:pt idx="67">
                  <c:v>1.081</c:v>
                </c:pt>
                <c:pt idx="68">
                  <c:v>1.026</c:v>
                </c:pt>
                <c:pt idx="69">
                  <c:v>0.97609999999999997</c:v>
                </c:pt>
                <c:pt idx="70">
                  <c:v>0.93189999999999995</c:v>
                </c:pt>
                <c:pt idx="71">
                  <c:v>0.89219999999999999</c:v>
                </c:pt>
                <c:pt idx="72">
                  <c:v>0.85629999999999995</c:v>
                </c:pt>
                <c:pt idx="73">
                  <c:v>0.8236</c:v>
                </c:pt>
                <c:pt idx="74">
                  <c:v>0.79359999999999997</c:v>
                </c:pt>
                <c:pt idx="75">
                  <c:v>0.76619999999999999</c:v>
                </c:pt>
                <c:pt idx="76">
                  <c:v>0.74080000000000001</c:v>
                </c:pt>
                <c:pt idx="77">
                  <c:v>0.69550000000000001</c:v>
                </c:pt>
                <c:pt idx="78">
                  <c:v>0.64710000000000001</c:v>
                </c:pt>
                <c:pt idx="79">
                  <c:v>0.60589999999999999</c:v>
                </c:pt>
                <c:pt idx="80">
                  <c:v>0.57030000000000003</c:v>
                </c:pt>
                <c:pt idx="81">
                  <c:v>0.53920000000000001</c:v>
                </c:pt>
                <c:pt idx="82">
                  <c:v>0.51170000000000004</c:v>
                </c:pt>
                <c:pt idx="83">
                  <c:v>0.48720000000000002</c:v>
                </c:pt>
                <c:pt idx="84">
                  <c:v>0.46529999999999999</c:v>
                </c:pt>
                <c:pt idx="85">
                  <c:v>0.44550000000000001</c:v>
                </c:pt>
                <c:pt idx="86">
                  <c:v>0.41110000000000002</c:v>
                </c:pt>
                <c:pt idx="87">
                  <c:v>0.38219999999999998</c:v>
                </c:pt>
                <c:pt idx="88">
                  <c:v>0.35759999999999997</c:v>
                </c:pt>
                <c:pt idx="89">
                  <c:v>0.33629999999999999</c:v>
                </c:pt>
                <c:pt idx="90">
                  <c:v>0.31759999999999999</c:v>
                </c:pt>
                <c:pt idx="91">
                  <c:v>0.30120000000000002</c:v>
                </c:pt>
                <c:pt idx="92">
                  <c:v>0.27329999999999999</c:v>
                </c:pt>
                <c:pt idx="93">
                  <c:v>0.25069999999999998</c:v>
                </c:pt>
                <c:pt idx="94">
                  <c:v>0.2319</c:v>
                </c:pt>
                <c:pt idx="95">
                  <c:v>0.21590000000000001</c:v>
                </c:pt>
                <c:pt idx="96">
                  <c:v>0.20219999999999999</c:v>
                </c:pt>
                <c:pt idx="97">
                  <c:v>0.1903</c:v>
                </c:pt>
                <c:pt idx="98">
                  <c:v>0.1799</c:v>
                </c:pt>
                <c:pt idx="99">
                  <c:v>0.1706</c:v>
                </c:pt>
                <c:pt idx="100">
                  <c:v>0.16239999999999999</c:v>
                </c:pt>
                <c:pt idx="101">
                  <c:v>0.15490000000000001</c:v>
                </c:pt>
                <c:pt idx="102">
                  <c:v>0.1482</c:v>
                </c:pt>
                <c:pt idx="103">
                  <c:v>0.13650000000000001</c:v>
                </c:pt>
                <c:pt idx="104">
                  <c:v>0.1245</c:v>
                </c:pt>
                <c:pt idx="105">
                  <c:v>0.11459999999999999</c:v>
                </c:pt>
                <c:pt idx="106">
                  <c:v>0.1062</c:v>
                </c:pt>
                <c:pt idx="107">
                  <c:v>9.9099999999999994E-2</c:v>
                </c:pt>
                <c:pt idx="108">
                  <c:v>9.2950000000000005E-2</c:v>
                </c:pt>
                <c:pt idx="109">
                  <c:v>8.7569999999999995E-2</c:v>
                </c:pt>
                <c:pt idx="110">
                  <c:v>8.2830000000000001E-2</c:v>
                </c:pt>
                <c:pt idx="111">
                  <c:v>7.8619999999999995E-2</c:v>
                </c:pt>
                <c:pt idx="112">
                  <c:v>7.145E-2</c:v>
                </c:pt>
                <c:pt idx="113">
                  <c:v>6.5559999999999993E-2</c:v>
                </c:pt>
                <c:pt idx="114">
                  <c:v>6.0639999999999999E-2</c:v>
                </c:pt>
                <c:pt idx="115">
                  <c:v>5.645E-2</c:v>
                </c:pt>
                <c:pt idx="116">
                  <c:v>5.2839999999999998E-2</c:v>
                </c:pt>
                <c:pt idx="117">
                  <c:v>4.9700000000000001E-2</c:v>
                </c:pt>
                <c:pt idx="118">
                  <c:v>4.4479999999999999E-2</c:v>
                </c:pt>
                <c:pt idx="119">
                  <c:v>4.0320000000000002E-2</c:v>
                </c:pt>
                <c:pt idx="120">
                  <c:v>3.6920000000000001E-2</c:v>
                </c:pt>
                <c:pt idx="121">
                  <c:v>3.4079999999999999E-2</c:v>
                </c:pt>
                <c:pt idx="122">
                  <c:v>3.1669999999999997E-2</c:v>
                </c:pt>
                <c:pt idx="123">
                  <c:v>2.9600000000000001E-2</c:v>
                </c:pt>
                <c:pt idx="124">
                  <c:v>2.7799999999999998E-2</c:v>
                </c:pt>
                <c:pt idx="125">
                  <c:v>2.622E-2</c:v>
                </c:pt>
                <c:pt idx="126">
                  <c:v>2.4819999999999998E-2</c:v>
                </c:pt>
                <c:pt idx="127">
                  <c:v>2.3570000000000001E-2</c:v>
                </c:pt>
                <c:pt idx="128">
                  <c:v>2.2450000000000001E-2</c:v>
                </c:pt>
                <c:pt idx="129">
                  <c:v>2.052E-2</c:v>
                </c:pt>
                <c:pt idx="130">
                  <c:v>1.8550000000000001E-2</c:v>
                </c:pt>
                <c:pt idx="131">
                  <c:v>1.695E-2</c:v>
                </c:pt>
                <c:pt idx="132">
                  <c:v>1.5610000000000001E-2</c:v>
                </c:pt>
                <c:pt idx="133">
                  <c:v>1.448E-2</c:v>
                </c:pt>
                <c:pt idx="134">
                  <c:v>1.3520000000000001E-2</c:v>
                </c:pt>
                <c:pt idx="135">
                  <c:v>1.268E-2</c:v>
                </c:pt>
                <c:pt idx="136">
                  <c:v>1.1939999999999999E-2</c:v>
                </c:pt>
                <c:pt idx="137">
                  <c:v>1.129E-2</c:v>
                </c:pt>
                <c:pt idx="138">
                  <c:v>1.0189999999999999E-2</c:v>
                </c:pt>
                <c:pt idx="139">
                  <c:v>9.2969999999999997E-3</c:v>
                </c:pt>
                <c:pt idx="140">
                  <c:v>8.5540000000000008E-3</c:v>
                </c:pt>
                <c:pt idx="141">
                  <c:v>7.927E-3</c:v>
                </c:pt>
                <c:pt idx="142">
                  <c:v>7.3899999999999999E-3</c:v>
                </c:pt>
                <c:pt idx="143">
                  <c:v>6.9249999999999997E-3</c:v>
                </c:pt>
                <c:pt idx="144">
                  <c:v>6.1580000000000003E-3</c:v>
                </c:pt>
                <c:pt idx="145">
                  <c:v>5.5510000000000004E-3</c:v>
                </c:pt>
                <c:pt idx="146">
                  <c:v>5.0590000000000001E-3</c:v>
                </c:pt>
                <c:pt idx="147">
                  <c:v>4.6499999999999996E-3</c:v>
                </c:pt>
                <c:pt idx="148">
                  <c:v>4.3049999999999998E-3</c:v>
                </c:pt>
                <c:pt idx="149">
                  <c:v>4.0109999999999998E-3</c:v>
                </c:pt>
                <c:pt idx="150">
                  <c:v>3.7550000000000001E-3</c:v>
                </c:pt>
                <c:pt idx="151">
                  <c:v>3.532E-3</c:v>
                </c:pt>
                <c:pt idx="152">
                  <c:v>3.3349999999999999E-3</c:v>
                </c:pt>
                <c:pt idx="153">
                  <c:v>3.16E-3</c:v>
                </c:pt>
                <c:pt idx="154">
                  <c:v>3.003E-3</c:v>
                </c:pt>
                <c:pt idx="155">
                  <c:v>2.7339999999999999E-3</c:v>
                </c:pt>
                <c:pt idx="156">
                  <c:v>2.4610000000000001E-3</c:v>
                </c:pt>
                <c:pt idx="157">
                  <c:v>2.2399999999999998E-3</c:v>
                </c:pt>
                <c:pt idx="158">
                  <c:v>2.0569999999999998E-3</c:v>
                </c:pt>
                <c:pt idx="159">
                  <c:v>1.902E-3</c:v>
                </c:pt>
                <c:pt idx="160">
                  <c:v>1.771E-3</c:v>
                </c:pt>
                <c:pt idx="161">
                  <c:v>1.6570000000000001E-3</c:v>
                </c:pt>
                <c:pt idx="162">
                  <c:v>1.557E-3</c:v>
                </c:pt>
                <c:pt idx="163">
                  <c:v>1.469E-3</c:v>
                </c:pt>
                <c:pt idx="164">
                  <c:v>1.3209999999999999E-3</c:v>
                </c:pt>
                <c:pt idx="165">
                  <c:v>1.2019999999999999E-3</c:v>
                </c:pt>
                <c:pt idx="166">
                  <c:v>1.103E-3</c:v>
                </c:pt>
                <c:pt idx="167">
                  <c:v>1.0189999999999999E-3</c:v>
                </c:pt>
                <c:pt idx="168">
                  <c:v>9.4810000000000001E-4</c:v>
                </c:pt>
                <c:pt idx="169">
                  <c:v>8.8659999999999997E-4</c:v>
                </c:pt>
                <c:pt idx="170">
                  <c:v>7.8560000000000001E-4</c:v>
                </c:pt>
                <c:pt idx="171">
                  <c:v>7.0600000000000003E-4</c:v>
                </c:pt>
                <c:pt idx="172">
                  <c:v>6.4159999999999998E-4</c:v>
                </c:pt>
                <c:pt idx="173">
                  <c:v>5.8839999999999999E-4</c:v>
                </c:pt>
                <c:pt idx="174">
                  <c:v>5.4359999999999999E-4</c:v>
                </c:pt>
                <c:pt idx="175">
                  <c:v>5.0540000000000003E-4</c:v>
                </c:pt>
                <c:pt idx="176">
                  <c:v>4.7239999999999999E-4</c:v>
                </c:pt>
                <c:pt idx="177">
                  <c:v>4.4359999999999999E-4</c:v>
                </c:pt>
                <c:pt idx="178">
                  <c:v>4.1829999999999998E-4</c:v>
                </c:pt>
                <c:pt idx="179">
                  <c:v>3.9580000000000003E-4</c:v>
                </c:pt>
                <c:pt idx="180">
                  <c:v>3.7570000000000002E-4</c:v>
                </c:pt>
                <c:pt idx="181">
                  <c:v>3.412E-4</c:v>
                </c:pt>
                <c:pt idx="182">
                  <c:v>3.0640000000000002E-4</c:v>
                </c:pt>
                <c:pt idx="183">
                  <c:v>2.7819999999999999E-4</c:v>
                </c:pt>
                <c:pt idx="184">
                  <c:v>2.5490000000000002E-4</c:v>
                </c:pt>
                <c:pt idx="185">
                  <c:v>2.354E-4</c:v>
                </c:pt>
                <c:pt idx="186">
                  <c:v>2.187E-4</c:v>
                </c:pt>
                <c:pt idx="187">
                  <c:v>2.0440000000000001E-4</c:v>
                </c:pt>
                <c:pt idx="188">
                  <c:v>1.918E-4</c:v>
                </c:pt>
                <c:pt idx="189">
                  <c:v>1.808E-4</c:v>
                </c:pt>
                <c:pt idx="190">
                  <c:v>1.6220000000000001E-4</c:v>
                </c:pt>
                <c:pt idx="191">
                  <c:v>1.472E-4</c:v>
                </c:pt>
                <c:pt idx="192">
                  <c:v>1.349E-4</c:v>
                </c:pt>
                <c:pt idx="193">
                  <c:v>1.2449999999999999E-4</c:v>
                </c:pt>
                <c:pt idx="194">
                  <c:v>1.156E-4</c:v>
                </c:pt>
                <c:pt idx="195">
                  <c:v>1.08E-4</c:v>
                </c:pt>
                <c:pt idx="196">
                  <c:v>9.5480000000000001E-5</c:v>
                </c:pt>
                <c:pt idx="197">
                  <c:v>8.564E-5</c:v>
                </c:pt>
                <c:pt idx="198">
                  <c:v>7.7689999999999996E-5</c:v>
                </c:pt>
                <c:pt idx="199">
                  <c:v>7.114E-5</c:v>
                </c:pt>
                <c:pt idx="200">
                  <c:v>6.5629999999999993E-5</c:v>
                </c:pt>
                <c:pt idx="201">
                  <c:v>6.0949999999999998E-5</c:v>
                </c:pt>
                <c:pt idx="202">
                  <c:v>5.6900000000000001E-5</c:v>
                </c:pt>
                <c:pt idx="203">
                  <c:v>5.3380000000000001E-5</c:v>
                </c:pt>
                <c:pt idx="204">
                  <c:v>5.028E-5</c:v>
                </c:pt>
                <c:pt idx="205">
                  <c:v>4.7530000000000001E-5</c:v>
                </c:pt>
                <c:pt idx="206">
                  <c:v>4.5080000000000002E-5</c:v>
                </c:pt>
                <c:pt idx="207">
                  <c:v>4.0880000000000002E-5</c:v>
                </c:pt>
                <c:pt idx="208">
                  <c:v>3.7419999999999997E-5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C6-4C2F-8CCC-E71082BBC48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srim22Na_Mylar!$D$20:$D$228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srim22Na_Mylar!$G$20:$G$228</c:f>
              <c:numCache>
                <c:formatCode>0.000E+00</c:formatCode>
                <c:ptCount val="209"/>
                <c:pt idx="0">
                  <c:v>1.0905899999999999</c:v>
                </c:pt>
                <c:pt idx="1">
                  <c:v>1.1353</c:v>
                </c:pt>
                <c:pt idx="2">
                  <c:v>1.17683</c:v>
                </c:pt>
                <c:pt idx="3">
                  <c:v>1.2151999999999998</c:v>
                </c:pt>
                <c:pt idx="4">
                  <c:v>1.25044</c:v>
                </c:pt>
                <c:pt idx="5">
                  <c:v>1.2845500000000001</c:v>
                </c:pt>
                <c:pt idx="6">
                  <c:v>1.31555</c:v>
                </c:pt>
                <c:pt idx="7">
                  <c:v>1.3454600000000001</c:v>
                </c:pt>
                <c:pt idx="8">
                  <c:v>1.40001</c:v>
                </c:pt>
                <c:pt idx="9">
                  <c:v>1.4493</c:v>
                </c:pt>
                <c:pt idx="10">
                  <c:v>1.4942</c:v>
                </c:pt>
                <c:pt idx="11">
                  <c:v>1.536</c:v>
                </c:pt>
                <c:pt idx="12">
                  <c:v>1.5736000000000001</c:v>
                </c:pt>
                <c:pt idx="13">
                  <c:v>1.609</c:v>
                </c:pt>
                <c:pt idx="14">
                  <c:v>1.6722999999999999</c:v>
                </c:pt>
                <c:pt idx="15">
                  <c:v>1.7282</c:v>
                </c:pt>
                <c:pt idx="16">
                  <c:v>1.7776000000000001</c:v>
                </c:pt>
                <c:pt idx="17">
                  <c:v>1.8227</c:v>
                </c:pt>
                <c:pt idx="18">
                  <c:v>1.8624000000000001</c:v>
                </c:pt>
                <c:pt idx="19">
                  <c:v>1.8989</c:v>
                </c:pt>
                <c:pt idx="20">
                  <c:v>1.9331</c:v>
                </c:pt>
                <c:pt idx="21">
                  <c:v>1.9641</c:v>
                </c:pt>
                <c:pt idx="22">
                  <c:v>1.9919</c:v>
                </c:pt>
                <c:pt idx="23">
                  <c:v>2.0185</c:v>
                </c:pt>
                <c:pt idx="24">
                  <c:v>2.0430000000000001</c:v>
                </c:pt>
                <c:pt idx="25">
                  <c:v>2.0874999999999999</c:v>
                </c:pt>
                <c:pt idx="26">
                  <c:v>2.1358999999999999</c:v>
                </c:pt>
                <c:pt idx="27">
                  <c:v>2.1766000000000001</c:v>
                </c:pt>
                <c:pt idx="28">
                  <c:v>2.2128000000000001</c:v>
                </c:pt>
                <c:pt idx="29">
                  <c:v>2.2444999999999999</c:v>
                </c:pt>
                <c:pt idx="30">
                  <c:v>2.2717000000000001</c:v>
                </c:pt>
                <c:pt idx="31">
                  <c:v>2.2965</c:v>
                </c:pt>
                <c:pt idx="32">
                  <c:v>2.3179999999999996</c:v>
                </c:pt>
                <c:pt idx="33">
                  <c:v>2.3382000000000001</c:v>
                </c:pt>
                <c:pt idx="34">
                  <c:v>2.3717999999999999</c:v>
                </c:pt>
                <c:pt idx="35">
                  <c:v>2.3984000000000001</c:v>
                </c:pt>
                <c:pt idx="36">
                  <c:v>2.4211</c:v>
                </c:pt>
                <c:pt idx="37">
                  <c:v>2.4392</c:v>
                </c:pt>
                <c:pt idx="38">
                  <c:v>2.4546999999999999</c:v>
                </c:pt>
                <c:pt idx="39">
                  <c:v>2.4676</c:v>
                </c:pt>
                <c:pt idx="40">
                  <c:v>2.4869999999999997</c:v>
                </c:pt>
                <c:pt idx="41">
                  <c:v>2.4998</c:v>
                </c:pt>
                <c:pt idx="42">
                  <c:v>2.5093000000000001</c:v>
                </c:pt>
                <c:pt idx="43">
                  <c:v>2.5146000000000002</c:v>
                </c:pt>
                <c:pt idx="44">
                  <c:v>2.5179999999999998</c:v>
                </c:pt>
                <c:pt idx="45">
                  <c:v>2.5194000000000001</c:v>
                </c:pt>
                <c:pt idx="46">
                  <c:v>2.5190999999999999</c:v>
                </c:pt>
                <c:pt idx="47">
                  <c:v>2.5181</c:v>
                </c:pt>
                <c:pt idx="48">
                  <c:v>2.5164999999999997</c:v>
                </c:pt>
                <c:pt idx="49">
                  <c:v>2.5133000000000001</c:v>
                </c:pt>
                <c:pt idx="50">
                  <c:v>2.5106000000000002</c:v>
                </c:pt>
                <c:pt idx="51">
                  <c:v>2.5038</c:v>
                </c:pt>
                <c:pt idx="52">
                  <c:v>2.4950000000000001</c:v>
                </c:pt>
                <c:pt idx="53">
                  <c:v>2.4851000000000001</c:v>
                </c:pt>
                <c:pt idx="54">
                  <c:v>2.4763999999999999</c:v>
                </c:pt>
                <c:pt idx="55">
                  <c:v>2.4680999999999997</c:v>
                </c:pt>
                <c:pt idx="56">
                  <c:v>2.4604999999999997</c:v>
                </c:pt>
                <c:pt idx="57">
                  <c:v>2.4536000000000002</c:v>
                </c:pt>
                <c:pt idx="58">
                  <c:v>2.4466000000000001</c:v>
                </c:pt>
                <c:pt idx="59">
                  <c:v>2.4417</c:v>
                </c:pt>
                <c:pt idx="60">
                  <c:v>2.4347000000000003</c:v>
                </c:pt>
                <c:pt idx="61">
                  <c:v>2.4299999999999997</c:v>
                </c:pt>
                <c:pt idx="62">
                  <c:v>2.4210000000000003</c:v>
                </c:pt>
                <c:pt idx="63">
                  <c:v>2.411</c:v>
                </c:pt>
                <c:pt idx="64">
                  <c:v>2.4009999999999998</c:v>
                </c:pt>
                <c:pt idx="65">
                  <c:v>2.3919999999999999</c:v>
                </c:pt>
                <c:pt idx="66">
                  <c:v>2.38</c:v>
                </c:pt>
                <c:pt idx="67">
                  <c:v>2.3739999999999997</c:v>
                </c:pt>
                <c:pt idx="68">
                  <c:v>2.3760000000000003</c:v>
                </c:pt>
                <c:pt idx="69">
                  <c:v>2.3820999999999999</c:v>
                </c:pt>
                <c:pt idx="70">
                  <c:v>2.3948999999999998</c:v>
                </c:pt>
                <c:pt idx="71">
                  <c:v>2.4112</c:v>
                </c:pt>
                <c:pt idx="72">
                  <c:v>2.4312999999999998</c:v>
                </c:pt>
                <c:pt idx="73">
                  <c:v>2.4546000000000001</c:v>
                </c:pt>
                <c:pt idx="74">
                  <c:v>2.4796</c:v>
                </c:pt>
                <c:pt idx="75">
                  <c:v>2.5072000000000001</c:v>
                </c:pt>
                <c:pt idx="76">
                  <c:v>2.5348000000000002</c:v>
                </c:pt>
                <c:pt idx="77">
                  <c:v>2.5954999999999999</c:v>
                </c:pt>
                <c:pt idx="78">
                  <c:v>2.6730999999999998</c:v>
                </c:pt>
                <c:pt idx="79">
                  <c:v>2.7519</c:v>
                </c:pt>
                <c:pt idx="80">
                  <c:v>2.8313000000000001</c:v>
                </c:pt>
                <c:pt idx="81">
                  <c:v>2.9112</c:v>
                </c:pt>
                <c:pt idx="82">
                  <c:v>2.9916999999999998</c:v>
                </c:pt>
                <c:pt idx="83">
                  <c:v>3.0712000000000002</c:v>
                </c:pt>
                <c:pt idx="84">
                  <c:v>3.1522999999999999</c:v>
                </c:pt>
                <c:pt idx="85">
                  <c:v>3.2334999999999998</c:v>
                </c:pt>
                <c:pt idx="86">
                  <c:v>3.3981000000000003</c:v>
                </c:pt>
                <c:pt idx="87">
                  <c:v>3.5642</c:v>
                </c:pt>
                <c:pt idx="88">
                  <c:v>3.7316000000000003</c:v>
                </c:pt>
                <c:pt idx="89">
                  <c:v>3.8993000000000002</c:v>
                </c:pt>
                <c:pt idx="90">
                  <c:v>4.0666000000000002</c:v>
                </c:pt>
                <c:pt idx="91">
                  <c:v>4.2321999999999997</c:v>
                </c:pt>
                <c:pt idx="92">
                  <c:v>4.5613000000000001</c:v>
                </c:pt>
                <c:pt idx="93">
                  <c:v>4.8856999999999999</c:v>
                </c:pt>
                <c:pt idx="94">
                  <c:v>5.2039000000000009</c:v>
                </c:pt>
                <c:pt idx="95">
                  <c:v>5.5179</c:v>
                </c:pt>
                <c:pt idx="96">
                  <c:v>5.8262</c:v>
                </c:pt>
                <c:pt idx="97">
                  <c:v>6.1303000000000001</c:v>
                </c:pt>
                <c:pt idx="98">
                  <c:v>6.4288999999999996</c:v>
                </c:pt>
                <c:pt idx="99">
                  <c:v>6.7236000000000002</c:v>
                </c:pt>
                <c:pt idx="100">
                  <c:v>7.0123999999999995</c:v>
                </c:pt>
                <c:pt idx="101">
                  <c:v>7.2958999999999996</c:v>
                </c:pt>
                <c:pt idx="102">
                  <c:v>7.5751999999999997</c:v>
                </c:pt>
                <c:pt idx="103">
                  <c:v>8.1165000000000003</c:v>
                </c:pt>
                <c:pt idx="104">
                  <c:v>8.7624999999999993</c:v>
                </c:pt>
                <c:pt idx="105">
                  <c:v>9.3725999999999985</c:v>
                </c:pt>
                <c:pt idx="106">
                  <c:v>9.9461999999999993</c:v>
                </c:pt>
                <c:pt idx="107">
                  <c:v>10.479100000000001</c:v>
                </c:pt>
                <c:pt idx="108">
                  <c:v>10.982950000000001</c:v>
                </c:pt>
                <c:pt idx="109">
                  <c:v>11.447569999999999</c:v>
                </c:pt>
                <c:pt idx="110">
                  <c:v>11.872829999999999</c:v>
                </c:pt>
                <c:pt idx="111">
                  <c:v>12.26862</c:v>
                </c:pt>
                <c:pt idx="112">
                  <c:v>12.971450000000001</c:v>
                </c:pt>
                <c:pt idx="113">
                  <c:v>13.56556</c:v>
                </c:pt>
                <c:pt idx="114">
                  <c:v>14.060639999999999</c:v>
                </c:pt>
                <c:pt idx="115">
                  <c:v>14.47645</c:v>
                </c:pt>
                <c:pt idx="116">
                  <c:v>14.832839999999999</c:v>
                </c:pt>
                <c:pt idx="117">
                  <c:v>15.1197</c:v>
                </c:pt>
                <c:pt idx="118">
                  <c:v>15.574479999999999</c:v>
                </c:pt>
                <c:pt idx="119">
                  <c:v>15.880319999999999</c:v>
                </c:pt>
                <c:pt idx="120">
                  <c:v>16.076919999999998</c:v>
                </c:pt>
                <c:pt idx="121">
                  <c:v>16.19408</c:v>
                </c:pt>
                <c:pt idx="122">
                  <c:v>16.241669999999999</c:v>
                </c:pt>
                <c:pt idx="123">
                  <c:v>16.229599999999998</c:v>
                </c:pt>
                <c:pt idx="124">
                  <c:v>16.187799999999999</c:v>
                </c:pt>
                <c:pt idx="125">
                  <c:v>16.096219999999999</c:v>
                </c:pt>
                <c:pt idx="126">
                  <c:v>15.994820000000001</c:v>
                </c:pt>
                <c:pt idx="127">
                  <c:v>15.863569999999999</c:v>
                </c:pt>
                <c:pt idx="128">
                  <c:v>15.722449999999998</c:v>
                </c:pt>
                <c:pt idx="129">
                  <c:v>15.41052</c:v>
                </c:pt>
                <c:pt idx="130">
                  <c:v>14.99855</c:v>
                </c:pt>
                <c:pt idx="131">
                  <c:v>14.58695</c:v>
                </c:pt>
                <c:pt idx="132">
                  <c:v>14.175610000000001</c:v>
                </c:pt>
                <c:pt idx="133">
                  <c:v>13.78448</c:v>
                </c:pt>
                <c:pt idx="134">
                  <c:v>13.40352</c:v>
                </c:pt>
                <c:pt idx="135">
                  <c:v>13.052679999999999</c:v>
                </c:pt>
                <c:pt idx="136">
                  <c:v>12.711939999999998</c:v>
                </c:pt>
                <c:pt idx="137">
                  <c:v>12.391290000000001</c:v>
                </c:pt>
                <c:pt idx="138">
                  <c:v>11.83019</c:v>
                </c:pt>
                <c:pt idx="139">
                  <c:v>11.419297</c:v>
                </c:pt>
                <c:pt idx="140">
                  <c:v>10.938554</c:v>
                </c:pt>
                <c:pt idx="141">
                  <c:v>10.497927000000001</c:v>
                </c:pt>
                <c:pt idx="142">
                  <c:v>10.097389999999999</c:v>
                </c:pt>
                <c:pt idx="143">
                  <c:v>9.7289250000000003</c:v>
                </c:pt>
                <c:pt idx="144">
                  <c:v>9.0851579999999998</c:v>
                </c:pt>
                <c:pt idx="145">
                  <c:v>8.5325509999999998</c:v>
                </c:pt>
                <c:pt idx="146">
                  <c:v>8.0520589999999999</c:v>
                </c:pt>
                <c:pt idx="147">
                  <c:v>7.6296499999999998</c:v>
                </c:pt>
                <c:pt idx="148">
                  <c:v>7.2533049999999992</c:v>
                </c:pt>
                <c:pt idx="149">
                  <c:v>6.9160110000000001</c:v>
                </c:pt>
                <c:pt idx="150">
                  <c:v>6.6117549999999996</c:v>
                </c:pt>
                <c:pt idx="151">
                  <c:v>6.3345320000000003</c:v>
                </c:pt>
                <c:pt idx="152">
                  <c:v>6.0813350000000002</c:v>
                </c:pt>
                <c:pt idx="153">
                  <c:v>5.8491600000000004</c:v>
                </c:pt>
                <c:pt idx="154">
                  <c:v>5.6350029999999993</c:v>
                </c:pt>
                <c:pt idx="155">
                  <c:v>5.2537340000000006</c:v>
                </c:pt>
                <c:pt idx="156">
                  <c:v>4.847461</c:v>
                </c:pt>
                <c:pt idx="157">
                  <c:v>4.5022399999999996</c:v>
                </c:pt>
                <c:pt idx="158">
                  <c:v>4.2060569999999995</c:v>
                </c:pt>
                <c:pt idx="159">
                  <c:v>3.9489019999999999</c:v>
                </c:pt>
                <c:pt idx="160">
                  <c:v>3.7227710000000003</c:v>
                </c:pt>
                <c:pt idx="161">
                  <c:v>3.5236569999999996</c:v>
                </c:pt>
                <c:pt idx="162">
                  <c:v>3.3465570000000002</c:v>
                </c:pt>
                <c:pt idx="163">
                  <c:v>3.1874690000000001</c:v>
                </c:pt>
                <c:pt idx="164">
                  <c:v>2.9153210000000001</c:v>
                </c:pt>
                <c:pt idx="165">
                  <c:v>2.6912020000000001</c:v>
                </c:pt>
                <c:pt idx="166">
                  <c:v>2.502103</c:v>
                </c:pt>
                <c:pt idx="167">
                  <c:v>2.3420190000000001</c:v>
                </c:pt>
                <c:pt idx="168">
                  <c:v>2.2039480999999999</c:v>
                </c:pt>
                <c:pt idx="169">
                  <c:v>2.0768865999999999</c:v>
                </c:pt>
                <c:pt idx="170">
                  <c:v>1.8647856</c:v>
                </c:pt>
                <c:pt idx="171">
                  <c:v>1.696706</c:v>
                </c:pt>
                <c:pt idx="172">
                  <c:v>1.5586416000000001</c:v>
                </c:pt>
                <c:pt idx="173">
                  <c:v>1.4445884</c:v>
                </c:pt>
                <c:pt idx="174">
                  <c:v>1.3475436000000001</c:v>
                </c:pt>
                <c:pt idx="175">
                  <c:v>1.2645054</c:v>
                </c:pt>
                <c:pt idx="176">
                  <c:v>1.1934724000000001</c:v>
                </c:pt>
                <c:pt idx="177">
                  <c:v>1.1304436</c:v>
                </c:pt>
                <c:pt idx="178">
                  <c:v>1.0744183</c:v>
                </c:pt>
                <c:pt idx="179">
                  <c:v>1.0253957999999999</c:v>
                </c:pt>
                <c:pt idx="180">
                  <c:v>0.98127569999999997</c:v>
                </c:pt>
                <c:pt idx="181">
                  <c:v>0.90534120000000007</c:v>
                </c:pt>
                <c:pt idx="182">
                  <c:v>0.82840639999999999</c:v>
                </c:pt>
                <c:pt idx="183">
                  <c:v>0.76607820000000004</c:v>
                </c:pt>
                <c:pt idx="184">
                  <c:v>0.71455489999999999</c:v>
                </c:pt>
                <c:pt idx="185">
                  <c:v>0.67123540000000004</c:v>
                </c:pt>
                <c:pt idx="186">
                  <c:v>0.63431870000000001</c:v>
                </c:pt>
                <c:pt idx="187">
                  <c:v>0.60240439999999995</c:v>
                </c:pt>
                <c:pt idx="188">
                  <c:v>0.57459179999999999</c:v>
                </c:pt>
                <c:pt idx="189">
                  <c:v>0.55018080000000003</c:v>
                </c:pt>
                <c:pt idx="190">
                  <c:v>0.50916220000000001</c:v>
                </c:pt>
                <c:pt idx="191">
                  <c:v>0.47614719999999999</c:v>
                </c:pt>
                <c:pt idx="192">
                  <c:v>0.44903490000000001</c:v>
                </c:pt>
                <c:pt idx="193">
                  <c:v>0.42632450000000005</c:v>
                </c:pt>
                <c:pt idx="194">
                  <c:v>0.40711559999999997</c:v>
                </c:pt>
                <c:pt idx="195">
                  <c:v>0.39060800000000001</c:v>
                </c:pt>
                <c:pt idx="196">
                  <c:v>0.36379548</c:v>
                </c:pt>
                <c:pt idx="197">
                  <c:v>0.34298563999999998</c:v>
                </c:pt>
                <c:pt idx="198">
                  <c:v>0.32647769000000004</c:v>
                </c:pt>
                <c:pt idx="199">
                  <c:v>0.31307114000000003</c:v>
                </c:pt>
                <c:pt idx="200">
                  <c:v>0.30206562999999997</c:v>
                </c:pt>
                <c:pt idx="201">
                  <c:v>0.29276095000000002</c:v>
                </c:pt>
                <c:pt idx="202">
                  <c:v>0.28495690000000001</c:v>
                </c:pt>
                <c:pt idx="203">
                  <c:v>0.27835337999999998</c:v>
                </c:pt>
                <c:pt idx="204">
                  <c:v>0.27255028000000003</c:v>
                </c:pt>
                <c:pt idx="205">
                  <c:v>0.26754753000000003</c:v>
                </c:pt>
                <c:pt idx="206">
                  <c:v>0.26324507999999996</c:v>
                </c:pt>
                <c:pt idx="207">
                  <c:v>0.25604088000000003</c:v>
                </c:pt>
                <c:pt idx="208">
                  <c:v>0.25063742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C6-4C2F-8CCC-E71082BB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294760"/>
        <c:axId val="351293584"/>
      </c:scatterChart>
      <c:valAx>
        <c:axId val="3512947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51293584"/>
        <c:crosses val="autoZero"/>
        <c:crossBetween val="midCat"/>
        <c:majorUnit val="10"/>
      </c:valAx>
      <c:valAx>
        <c:axId val="35129358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3512947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srim22Na_Mylar!$P$5</c:f>
          <c:strCache>
            <c:ptCount val="1"/>
            <c:pt idx="0">
              <c:v>srim22Na_Mylar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srim22Na_Mylar!$D$20:$D$228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srim22Na_Mylar!$J$20:$J$228</c:f>
              <c:numCache>
                <c:formatCode>0.000</c:formatCode>
                <c:ptCount val="209"/>
                <c:pt idx="0">
                  <c:v>1.9E-3</c:v>
                </c:pt>
                <c:pt idx="1">
                  <c:v>2E-3</c:v>
                </c:pt>
                <c:pt idx="2">
                  <c:v>2.1000000000000003E-3</c:v>
                </c:pt>
                <c:pt idx="3">
                  <c:v>2.1999999999999997E-3</c:v>
                </c:pt>
                <c:pt idx="4">
                  <c:v>2.3E-3</c:v>
                </c:pt>
                <c:pt idx="5">
                  <c:v>2.4000000000000002E-3</c:v>
                </c:pt>
                <c:pt idx="6">
                  <c:v>2.5000000000000001E-3</c:v>
                </c:pt>
                <c:pt idx="7">
                  <c:v>2.5999999999999999E-3</c:v>
                </c:pt>
                <c:pt idx="8">
                  <c:v>2.8E-3</c:v>
                </c:pt>
                <c:pt idx="9">
                  <c:v>3.0000000000000001E-3</c:v>
                </c:pt>
                <c:pt idx="10">
                  <c:v>3.0999999999999999E-3</c:v>
                </c:pt>
                <c:pt idx="11">
                  <c:v>3.3E-3</c:v>
                </c:pt>
                <c:pt idx="12">
                  <c:v>3.5000000000000005E-3</c:v>
                </c:pt>
                <c:pt idx="13">
                  <c:v>3.5999999999999999E-3</c:v>
                </c:pt>
                <c:pt idx="14">
                  <c:v>4.0000000000000001E-3</c:v>
                </c:pt>
                <c:pt idx="15">
                  <c:v>4.3E-3</c:v>
                </c:pt>
                <c:pt idx="16">
                  <c:v>4.5999999999999999E-3</c:v>
                </c:pt>
                <c:pt idx="17">
                  <c:v>4.8999999999999998E-3</c:v>
                </c:pt>
                <c:pt idx="18">
                  <c:v>5.1999999999999998E-3</c:v>
                </c:pt>
                <c:pt idx="19">
                  <c:v>5.4000000000000003E-3</c:v>
                </c:pt>
                <c:pt idx="20">
                  <c:v>5.7000000000000002E-3</c:v>
                </c:pt>
                <c:pt idx="21">
                  <c:v>6.0000000000000001E-3</c:v>
                </c:pt>
                <c:pt idx="22">
                  <c:v>6.3E-3</c:v>
                </c:pt>
                <c:pt idx="23">
                  <c:v>6.5000000000000006E-3</c:v>
                </c:pt>
                <c:pt idx="24">
                  <c:v>6.8000000000000005E-3</c:v>
                </c:pt>
                <c:pt idx="25">
                  <c:v>7.2999999999999992E-3</c:v>
                </c:pt>
                <c:pt idx="26">
                  <c:v>8.0000000000000002E-3</c:v>
                </c:pt>
                <c:pt idx="27">
                  <c:v>8.6E-3</c:v>
                </c:pt>
                <c:pt idx="28">
                  <c:v>9.2999999999999992E-3</c:v>
                </c:pt>
                <c:pt idx="29">
                  <c:v>9.9000000000000008E-3</c:v>
                </c:pt>
                <c:pt idx="30">
                  <c:v>1.0499999999999999E-2</c:v>
                </c:pt>
                <c:pt idx="31">
                  <c:v>1.11E-2</c:v>
                </c:pt>
                <c:pt idx="32">
                  <c:v>1.17E-2</c:v>
                </c:pt>
                <c:pt idx="33">
                  <c:v>1.23E-2</c:v>
                </c:pt>
                <c:pt idx="34">
                  <c:v>1.3500000000000002E-2</c:v>
                </c:pt>
                <c:pt idx="35">
                  <c:v>1.47E-2</c:v>
                </c:pt>
                <c:pt idx="36">
                  <c:v>1.5900000000000001E-2</c:v>
                </c:pt>
                <c:pt idx="37">
                  <c:v>1.7100000000000001E-2</c:v>
                </c:pt>
                <c:pt idx="38">
                  <c:v>1.83E-2</c:v>
                </c:pt>
                <c:pt idx="39">
                  <c:v>1.9400000000000001E-2</c:v>
                </c:pt>
                <c:pt idx="40">
                  <c:v>2.18E-2</c:v>
                </c:pt>
                <c:pt idx="41">
                  <c:v>2.41E-2</c:v>
                </c:pt>
                <c:pt idx="42">
                  <c:v>2.6500000000000003E-2</c:v>
                </c:pt>
                <c:pt idx="43">
                  <c:v>2.8799999999999999E-2</c:v>
                </c:pt>
                <c:pt idx="44">
                  <c:v>3.1199999999999999E-2</c:v>
                </c:pt>
                <c:pt idx="45">
                  <c:v>3.3500000000000002E-2</c:v>
                </c:pt>
                <c:pt idx="46">
                  <c:v>3.5900000000000001E-2</c:v>
                </c:pt>
                <c:pt idx="47">
                  <c:v>3.8300000000000001E-2</c:v>
                </c:pt>
                <c:pt idx="48">
                  <c:v>4.07E-2</c:v>
                </c:pt>
                <c:pt idx="49">
                  <c:v>4.3099999999999999E-2</c:v>
                </c:pt>
                <c:pt idx="50">
                  <c:v>4.5499999999999999E-2</c:v>
                </c:pt>
                <c:pt idx="51">
                  <c:v>5.0299999999999997E-2</c:v>
                </c:pt>
                <c:pt idx="52">
                  <c:v>5.6399999999999992E-2</c:v>
                </c:pt>
                <c:pt idx="53">
                  <c:v>6.2600000000000003E-2</c:v>
                </c:pt>
                <c:pt idx="54">
                  <c:v>6.88E-2</c:v>
                </c:pt>
                <c:pt idx="55">
                  <c:v>7.51E-2</c:v>
                </c:pt>
                <c:pt idx="56">
                  <c:v>8.14E-2</c:v>
                </c:pt>
                <c:pt idx="57">
                  <c:v>8.77E-2</c:v>
                </c:pt>
                <c:pt idx="58">
                  <c:v>9.4099999999999989E-2</c:v>
                </c:pt>
                <c:pt idx="59">
                  <c:v>0.10049999999999999</c:v>
                </c:pt>
                <c:pt idx="60">
                  <c:v>0.11339999999999999</c:v>
                </c:pt>
                <c:pt idx="61">
                  <c:v>0.12640000000000001</c:v>
                </c:pt>
                <c:pt idx="62">
                  <c:v>0.13950000000000001</c:v>
                </c:pt>
                <c:pt idx="63">
                  <c:v>0.15279999999999999</c:v>
                </c:pt>
                <c:pt idx="64">
                  <c:v>0.1661</c:v>
                </c:pt>
                <c:pt idx="65">
                  <c:v>0.17949999999999999</c:v>
                </c:pt>
                <c:pt idx="66">
                  <c:v>0.20649999999999999</c:v>
                </c:pt>
                <c:pt idx="67">
                  <c:v>0.2339</c:v>
                </c:pt>
                <c:pt idx="68">
                  <c:v>0.26129999999999998</c:v>
                </c:pt>
                <c:pt idx="69">
                  <c:v>0.2888</c:v>
                </c:pt>
                <c:pt idx="70">
                  <c:v>0.31640000000000001</c:v>
                </c:pt>
                <c:pt idx="71">
                  <c:v>0.34379999999999999</c:v>
                </c:pt>
                <c:pt idx="72">
                  <c:v>0.37109999999999999</c:v>
                </c:pt>
                <c:pt idx="73">
                  <c:v>0.3982</c:v>
                </c:pt>
                <c:pt idx="74">
                  <c:v>0.42519999999999997</c:v>
                </c:pt>
                <c:pt idx="75">
                  <c:v>0.45190000000000002</c:v>
                </c:pt>
                <c:pt idx="76">
                  <c:v>0.47839999999999999</c:v>
                </c:pt>
                <c:pt idx="77">
                  <c:v>0.53059999999999996</c:v>
                </c:pt>
                <c:pt idx="78">
                  <c:v>0.59450000000000003</c:v>
                </c:pt>
                <c:pt idx="79">
                  <c:v>0.65679999999999994</c:v>
                </c:pt>
                <c:pt idx="80">
                  <c:v>0.71750000000000003</c:v>
                </c:pt>
                <c:pt idx="81">
                  <c:v>0.77670000000000006</c:v>
                </c:pt>
                <c:pt idx="82">
                  <c:v>0.83450000000000002</c:v>
                </c:pt>
                <c:pt idx="83">
                  <c:v>0.89090000000000003</c:v>
                </c:pt>
                <c:pt idx="84">
                  <c:v>0.94600000000000006</c:v>
                </c:pt>
                <c:pt idx="85" formatCode="0.00">
                  <c:v>0.99979999999999991</c:v>
                </c:pt>
                <c:pt idx="86" formatCode="0.00">
                  <c:v>1.1000000000000001</c:v>
                </c:pt>
                <c:pt idx="87" formatCode="0.00">
                  <c:v>1.2</c:v>
                </c:pt>
                <c:pt idx="88" formatCode="0.00">
                  <c:v>1.3</c:v>
                </c:pt>
                <c:pt idx="89" formatCode="0.00">
                  <c:v>1.39</c:v>
                </c:pt>
                <c:pt idx="90" formatCode="0.00">
                  <c:v>1.48</c:v>
                </c:pt>
                <c:pt idx="91" formatCode="0.00">
                  <c:v>1.56</c:v>
                </c:pt>
                <c:pt idx="92" formatCode="0.00">
                  <c:v>1.72</c:v>
                </c:pt>
                <c:pt idx="93" formatCode="0.00">
                  <c:v>1.87</c:v>
                </c:pt>
                <c:pt idx="94" formatCode="0.00">
                  <c:v>2.0099999999999998</c:v>
                </c:pt>
                <c:pt idx="95" formatCode="0.00">
                  <c:v>2.14</c:v>
                </c:pt>
                <c:pt idx="96" formatCode="0.00">
                  <c:v>2.2599999999999998</c:v>
                </c:pt>
                <c:pt idx="97" formatCode="0.00">
                  <c:v>2.38</c:v>
                </c:pt>
                <c:pt idx="98" formatCode="0.00">
                  <c:v>2.4900000000000002</c:v>
                </c:pt>
                <c:pt idx="99" formatCode="0.00">
                  <c:v>2.6</c:v>
                </c:pt>
                <c:pt idx="100" formatCode="0.00">
                  <c:v>2.7</c:v>
                </c:pt>
                <c:pt idx="101" formatCode="0.00">
                  <c:v>2.8</c:v>
                </c:pt>
                <c:pt idx="102" formatCode="0.00">
                  <c:v>2.9</c:v>
                </c:pt>
                <c:pt idx="103" formatCode="0.00">
                  <c:v>3.08</c:v>
                </c:pt>
                <c:pt idx="104" formatCode="0.00">
                  <c:v>3.29</c:v>
                </c:pt>
                <c:pt idx="105" formatCode="0.00">
                  <c:v>3.49</c:v>
                </c:pt>
                <c:pt idx="106" formatCode="0.00">
                  <c:v>3.67</c:v>
                </c:pt>
                <c:pt idx="107" formatCode="0.00">
                  <c:v>3.85</c:v>
                </c:pt>
                <c:pt idx="108" formatCode="0.00">
                  <c:v>4.01</c:v>
                </c:pt>
                <c:pt idx="109" formatCode="0.00">
                  <c:v>4.17</c:v>
                </c:pt>
                <c:pt idx="110" formatCode="0.00">
                  <c:v>4.32</c:v>
                </c:pt>
                <c:pt idx="111" formatCode="0.00">
                  <c:v>4.47</c:v>
                </c:pt>
                <c:pt idx="112" formatCode="0.00">
                  <c:v>4.75</c:v>
                </c:pt>
                <c:pt idx="113" formatCode="0.00">
                  <c:v>5.0199999999999996</c:v>
                </c:pt>
                <c:pt idx="114" formatCode="0.00">
                  <c:v>5.28</c:v>
                </c:pt>
                <c:pt idx="115" formatCode="0.00">
                  <c:v>5.53</c:v>
                </c:pt>
                <c:pt idx="116" formatCode="0.00">
                  <c:v>5.77</c:v>
                </c:pt>
                <c:pt idx="117" formatCode="0.00">
                  <c:v>6.01</c:v>
                </c:pt>
                <c:pt idx="118" formatCode="0.00">
                  <c:v>6.48</c:v>
                </c:pt>
                <c:pt idx="119" formatCode="0.00">
                  <c:v>6.93</c:v>
                </c:pt>
                <c:pt idx="120" formatCode="0.00">
                  <c:v>7.38</c:v>
                </c:pt>
                <c:pt idx="121" formatCode="0.00">
                  <c:v>7.82</c:v>
                </c:pt>
                <c:pt idx="122" formatCode="0.00">
                  <c:v>8.26</c:v>
                </c:pt>
                <c:pt idx="123" formatCode="0.00">
                  <c:v>8.7100000000000009</c:v>
                </c:pt>
                <c:pt idx="124" formatCode="0.00">
                  <c:v>9.15</c:v>
                </c:pt>
                <c:pt idx="125" formatCode="0.00">
                  <c:v>9.59</c:v>
                </c:pt>
                <c:pt idx="126" formatCode="0.00">
                  <c:v>10.039999999999999</c:v>
                </c:pt>
                <c:pt idx="127" formatCode="0.00">
                  <c:v>10.48</c:v>
                </c:pt>
                <c:pt idx="128" formatCode="0.00">
                  <c:v>10.94</c:v>
                </c:pt>
                <c:pt idx="129" formatCode="0.00">
                  <c:v>11.86</c:v>
                </c:pt>
                <c:pt idx="130" formatCode="0.00">
                  <c:v>13.03</c:v>
                </c:pt>
                <c:pt idx="131" formatCode="0.00">
                  <c:v>14.24</c:v>
                </c:pt>
                <c:pt idx="132" formatCode="0.00">
                  <c:v>15.49</c:v>
                </c:pt>
                <c:pt idx="133" formatCode="0.00">
                  <c:v>16.77</c:v>
                </c:pt>
                <c:pt idx="134" formatCode="0.00">
                  <c:v>18.079999999999998</c:v>
                </c:pt>
                <c:pt idx="135" formatCode="0.00">
                  <c:v>19.440000000000001</c:v>
                </c:pt>
                <c:pt idx="136" formatCode="0.00">
                  <c:v>20.83</c:v>
                </c:pt>
                <c:pt idx="137" formatCode="0.00">
                  <c:v>22.25</c:v>
                </c:pt>
                <c:pt idx="138" formatCode="0.00">
                  <c:v>25.21</c:v>
                </c:pt>
                <c:pt idx="139" formatCode="0.00">
                  <c:v>28.29</c:v>
                </c:pt>
                <c:pt idx="140" formatCode="0.00">
                  <c:v>31.49</c:v>
                </c:pt>
                <c:pt idx="141" formatCode="0.00">
                  <c:v>34.83</c:v>
                </c:pt>
                <c:pt idx="142" formatCode="0.00">
                  <c:v>38.31</c:v>
                </c:pt>
                <c:pt idx="143" formatCode="0.00">
                  <c:v>41.92</c:v>
                </c:pt>
                <c:pt idx="144" formatCode="0.00">
                  <c:v>49.54</c:v>
                </c:pt>
                <c:pt idx="145" formatCode="0.00">
                  <c:v>57.67</c:v>
                </c:pt>
                <c:pt idx="146" formatCode="0.00">
                  <c:v>66.31</c:v>
                </c:pt>
                <c:pt idx="147" formatCode="0.00">
                  <c:v>75.44</c:v>
                </c:pt>
                <c:pt idx="148" formatCode="0.00">
                  <c:v>85.07</c:v>
                </c:pt>
                <c:pt idx="149" formatCode="0.00">
                  <c:v>95.18</c:v>
                </c:pt>
                <c:pt idx="150" formatCode="0.00">
                  <c:v>105.77</c:v>
                </c:pt>
                <c:pt idx="151" formatCode="0.00">
                  <c:v>116.83</c:v>
                </c:pt>
                <c:pt idx="152" formatCode="0.00">
                  <c:v>128.37</c:v>
                </c:pt>
                <c:pt idx="153" formatCode="0.00">
                  <c:v>140.37</c:v>
                </c:pt>
                <c:pt idx="154" formatCode="0.00">
                  <c:v>152.84</c:v>
                </c:pt>
                <c:pt idx="155" formatCode="0.00">
                  <c:v>179.16</c:v>
                </c:pt>
                <c:pt idx="156" formatCode="0.00">
                  <c:v>214.64</c:v>
                </c:pt>
                <c:pt idx="157" formatCode="0.00">
                  <c:v>252.96</c:v>
                </c:pt>
                <c:pt idx="158" formatCode="0.00">
                  <c:v>294.10000000000002</c:v>
                </c:pt>
                <c:pt idx="159" formatCode="0.00">
                  <c:v>338.03</c:v>
                </c:pt>
                <c:pt idx="160" formatCode="0.00">
                  <c:v>384.72</c:v>
                </c:pt>
                <c:pt idx="161" formatCode="0.00">
                  <c:v>434.14</c:v>
                </c:pt>
                <c:pt idx="162" formatCode="0.00">
                  <c:v>486.27</c:v>
                </c:pt>
                <c:pt idx="163" formatCode="0.00">
                  <c:v>541.08000000000004</c:v>
                </c:pt>
                <c:pt idx="164" formatCode="0.00">
                  <c:v>658.54</c:v>
                </c:pt>
                <c:pt idx="165" formatCode="0.00">
                  <c:v>786.38</c:v>
                </c:pt>
                <c:pt idx="166" formatCode="0.00">
                  <c:v>924.37</c:v>
                </c:pt>
                <c:pt idx="167" formatCode="0.00">
                  <c:v>1070</c:v>
                </c:pt>
                <c:pt idx="168" formatCode="0.0">
                  <c:v>1230</c:v>
                </c:pt>
                <c:pt idx="169" formatCode="0.0">
                  <c:v>1400</c:v>
                </c:pt>
                <c:pt idx="170" formatCode="0.0">
                  <c:v>1760</c:v>
                </c:pt>
                <c:pt idx="171" formatCode="0.0">
                  <c:v>2160</c:v>
                </c:pt>
                <c:pt idx="172" formatCode="0.0">
                  <c:v>2600</c:v>
                </c:pt>
                <c:pt idx="173" formatCode="0.0">
                  <c:v>3080</c:v>
                </c:pt>
                <c:pt idx="174" formatCode="0.0">
                  <c:v>3590</c:v>
                </c:pt>
                <c:pt idx="175" formatCode="0.0">
                  <c:v>4140</c:v>
                </c:pt>
                <c:pt idx="176" formatCode="0.0">
                  <c:v>4730</c:v>
                </c:pt>
                <c:pt idx="177" formatCode="0.0">
                  <c:v>5340</c:v>
                </c:pt>
                <c:pt idx="178" formatCode="0.0">
                  <c:v>5990</c:v>
                </c:pt>
                <c:pt idx="179" formatCode="0.0">
                  <c:v>6670</c:v>
                </c:pt>
                <c:pt idx="180" formatCode="0.0">
                  <c:v>7390</c:v>
                </c:pt>
                <c:pt idx="181" formatCode="0.0">
                  <c:v>8910</c:v>
                </c:pt>
                <c:pt idx="182" formatCode="0.0">
                  <c:v>10980</c:v>
                </c:pt>
                <c:pt idx="183" formatCode="0.0">
                  <c:v>13220</c:v>
                </c:pt>
                <c:pt idx="184" formatCode="0.0">
                  <c:v>15640</c:v>
                </c:pt>
                <c:pt idx="185" formatCode="0.0">
                  <c:v>18230</c:v>
                </c:pt>
                <c:pt idx="186" formatCode="0.0">
                  <c:v>20970</c:v>
                </c:pt>
                <c:pt idx="187" formatCode="0.0">
                  <c:v>23870</c:v>
                </c:pt>
                <c:pt idx="188" formatCode="0.0">
                  <c:v>26910</c:v>
                </c:pt>
                <c:pt idx="189" formatCode="0.0">
                  <c:v>30090</c:v>
                </c:pt>
                <c:pt idx="190" formatCode="0.0">
                  <c:v>36860</c:v>
                </c:pt>
                <c:pt idx="191" formatCode="0.0">
                  <c:v>44130</c:v>
                </c:pt>
                <c:pt idx="192" formatCode="0.0">
                  <c:v>51870</c:v>
                </c:pt>
                <c:pt idx="193" formatCode="0.0">
                  <c:v>60060</c:v>
                </c:pt>
                <c:pt idx="194" formatCode="0.0">
                  <c:v>68650</c:v>
                </c:pt>
                <c:pt idx="195" formatCode="0.0">
                  <c:v>77630</c:v>
                </c:pt>
                <c:pt idx="196" formatCode="0.0">
                  <c:v>96630</c:v>
                </c:pt>
                <c:pt idx="197" formatCode="0.0">
                  <c:v>116900</c:v>
                </c:pt>
                <c:pt idx="198" formatCode="0.0">
                  <c:v>138290</c:v>
                </c:pt>
                <c:pt idx="199" formatCode="0.0">
                  <c:v>160690</c:v>
                </c:pt>
                <c:pt idx="200" formatCode="0.0">
                  <c:v>183970</c:v>
                </c:pt>
                <c:pt idx="201" formatCode="0.0">
                  <c:v>208040</c:v>
                </c:pt>
                <c:pt idx="202" formatCode="0.0">
                  <c:v>232830</c:v>
                </c:pt>
                <c:pt idx="203" formatCode="0.0">
                  <c:v>258250</c:v>
                </c:pt>
                <c:pt idx="204" formatCode="0.0">
                  <c:v>284240</c:v>
                </c:pt>
                <c:pt idx="205" formatCode="0.0">
                  <c:v>310750</c:v>
                </c:pt>
                <c:pt idx="206" formatCode="0.0">
                  <c:v>337720</c:v>
                </c:pt>
                <c:pt idx="207" formatCode="0.0">
                  <c:v>392880</c:v>
                </c:pt>
                <c:pt idx="208" formatCode="0.0">
                  <c:v>449400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78-4795-9907-4A0AF4A8A3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srim22Na_Mylar!$D$20:$D$228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srim22Na_Mylar!$M$20:$M$228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2.8E-3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3.8999999999999998E-3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4.4999999999999997E-3</c:v>
                </c:pt>
                <c:pt idx="33">
                  <c:v>4.7000000000000002E-3</c:v>
                </c:pt>
                <c:pt idx="34">
                  <c:v>5.0999999999999995E-3</c:v>
                </c:pt>
                <c:pt idx="35">
                  <c:v>5.4999999999999997E-3</c:v>
                </c:pt>
                <c:pt idx="36">
                  <c:v>5.8999999999999999E-3</c:v>
                </c:pt>
                <c:pt idx="37">
                  <c:v>6.3E-3</c:v>
                </c:pt>
                <c:pt idx="38">
                  <c:v>6.6E-3</c:v>
                </c:pt>
                <c:pt idx="39">
                  <c:v>7.000000000000001E-3</c:v>
                </c:pt>
                <c:pt idx="40">
                  <c:v>7.7999999999999996E-3</c:v>
                </c:pt>
                <c:pt idx="41">
                  <c:v>8.5000000000000006E-3</c:v>
                </c:pt>
                <c:pt idx="42">
                  <c:v>9.1999999999999998E-3</c:v>
                </c:pt>
                <c:pt idx="43">
                  <c:v>9.9000000000000008E-3</c:v>
                </c:pt>
                <c:pt idx="44">
                  <c:v>1.06E-2</c:v>
                </c:pt>
                <c:pt idx="45">
                  <c:v>1.1300000000000001E-2</c:v>
                </c:pt>
                <c:pt idx="46">
                  <c:v>1.2E-2</c:v>
                </c:pt>
                <c:pt idx="47">
                  <c:v>1.26E-2</c:v>
                </c:pt>
                <c:pt idx="48">
                  <c:v>1.3300000000000001E-2</c:v>
                </c:pt>
                <c:pt idx="49">
                  <c:v>1.4000000000000002E-2</c:v>
                </c:pt>
                <c:pt idx="50">
                  <c:v>1.47E-2</c:v>
                </c:pt>
                <c:pt idx="51">
                  <c:v>1.6E-2</c:v>
                </c:pt>
                <c:pt idx="52">
                  <c:v>1.7599999999999998E-2</c:v>
                </c:pt>
                <c:pt idx="53">
                  <c:v>1.9200000000000002E-2</c:v>
                </c:pt>
                <c:pt idx="54">
                  <c:v>2.0799999999999999E-2</c:v>
                </c:pt>
                <c:pt idx="55">
                  <c:v>2.23E-2</c:v>
                </c:pt>
                <c:pt idx="56">
                  <c:v>2.3899999999999998E-2</c:v>
                </c:pt>
                <c:pt idx="57">
                  <c:v>2.5399999999999999E-2</c:v>
                </c:pt>
                <c:pt idx="58">
                  <c:v>2.69E-2</c:v>
                </c:pt>
                <c:pt idx="59">
                  <c:v>2.8299999999999999E-2</c:v>
                </c:pt>
                <c:pt idx="60">
                  <c:v>3.1199999999999999E-2</c:v>
                </c:pt>
                <c:pt idx="61">
                  <c:v>3.4000000000000002E-2</c:v>
                </c:pt>
                <c:pt idx="62">
                  <c:v>3.6799999999999999E-2</c:v>
                </c:pt>
                <c:pt idx="63">
                  <c:v>3.9400000000000004E-2</c:v>
                </c:pt>
                <c:pt idx="64">
                  <c:v>4.1999999999999996E-2</c:v>
                </c:pt>
                <c:pt idx="65">
                  <c:v>4.4600000000000001E-2</c:v>
                </c:pt>
                <c:pt idx="66">
                  <c:v>4.9599999999999998E-2</c:v>
                </c:pt>
                <c:pt idx="67">
                  <c:v>5.4400000000000004E-2</c:v>
                </c:pt>
                <c:pt idx="68">
                  <c:v>5.91E-2</c:v>
                </c:pt>
                <c:pt idx="69">
                  <c:v>6.3500000000000001E-2</c:v>
                </c:pt>
                <c:pt idx="70">
                  <c:v>6.770000000000001E-2</c:v>
                </c:pt>
                <c:pt idx="71">
                  <c:v>7.1800000000000003E-2</c:v>
                </c:pt>
                <c:pt idx="72">
                  <c:v>7.5700000000000003E-2</c:v>
                </c:pt>
                <c:pt idx="73">
                  <c:v>7.9399999999999998E-2</c:v>
                </c:pt>
                <c:pt idx="74">
                  <c:v>8.299999999999999E-2</c:v>
                </c:pt>
                <c:pt idx="75">
                  <c:v>8.6400000000000005E-2</c:v>
                </c:pt>
                <c:pt idx="76">
                  <c:v>8.9700000000000002E-2</c:v>
                </c:pt>
                <c:pt idx="77">
                  <c:v>9.5899999999999999E-2</c:v>
                </c:pt>
                <c:pt idx="78">
                  <c:v>0.1031</c:v>
                </c:pt>
                <c:pt idx="79">
                  <c:v>0.1096</c:v>
                </c:pt>
                <c:pt idx="80">
                  <c:v>0.11550000000000001</c:v>
                </c:pt>
                <c:pt idx="81">
                  <c:v>0.12090000000000001</c:v>
                </c:pt>
                <c:pt idx="82">
                  <c:v>0.12589999999999998</c:v>
                </c:pt>
                <c:pt idx="83">
                  <c:v>0.1305</c:v>
                </c:pt>
                <c:pt idx="84">
                  <c:v>0.13469999999999999</c:v>
                </c:pt>
                <c:pt idx="85">
                  <c:v>0.13869999999999999</c:v>
                </c:pt>
                <c:pt idx="86">
                  <c:v>0.14610000000000001</c:v>
                </c:pt>
                <c:pt idx="87">
                  <c:v>0.1525</c:v>
                </c:pt>
                <c:pt idx="88">
                  <c:v>0.15820000000000001</c:v>
                </c:pt>
                <c:pt idx="89">
                  <c:v>0.16319999999999998</c:v>
                </c:pt>
                <c:pt idx="90">
                  <c:v>0.16770000000000002</c:v>
                </c:pt>
                <c:pt idx="91">
                  <c:v>0.17170000000000002</c:v>
                </c:pt>
                <c:pt idx="92">
                  <c:v>0.1792</c:v>
                </c:pt>
                <c:pt idx="93">
                  <c:v>0.18540000000000001</c:v>
                </c:pt>
                <c:pt idx="94">
                  <c:v>0.19070000000000001</c:v>
                </c:pt>
                <c:pt idx="95">
                  <c:v>0.19519999999999998</c:v>
                </c:pt>
                <c:pt idx="96">
                  <c:v>0.19900000000000001</c:v>
                </c:pt>
                <c:pt idx="97">
                  <c:v>0.2024</c:v>
                </c:pt>
                <c:pt idx="98">
                  <c:v>0.20539999999999997</c:v>
                </c:pt>
                <c:pt idx="99">
                  <c:v>0.20800000000000002</c:v>
                </c:pt>
                <c:pt idx="100">
                  <c:v>0.2104</c:v>
                </c:pt>
                <c:pt idx="101">
                  <c:v>0.21249999999999999</c:v>
                </c:pt>
                <c:pt idx="102">
                  <c:v>0.21440000000000001</c:v>
                </c:pt>
                <c:pt idx="103">
                  <c:v>0.2185</c:v>
                </c:pt>
                <c:pt idx="104">
                  <c:v>0.22320000000000001</c:v>
                </c:pt>
                <c:pt idx="105">
                  <c:v>0.22700000000000001</c:v>
                </c:pt>
                <c:pt idx="106">
                  <c:v>0.2303</c:v>
                </c:pt>
                <c:pt idx="107">
                  <c:v>0.2331</c:v>
                </c:pt>
                <c:pt idx="108">
                  <c:v>0.23559999999999998</c:v>
                </c:pt>
                <c:pt idx="109">
                  <c:v>0.2379</c:v>
                </c:pt>
                <c:pt idx="110">
                  <c:v>0.2399</c:v>
                </c:pt>
                <c:pt idx="111">
                  <c:v>0.24169999999999997</c:v>
                </c:pt>
                <c:pt idx="112">
                  <c:v>0.2465</c:v>
                </c:pt>
                <c:pt idx="113">
                  <c:v>0.25080000000000002</c:v>
                </c:pt>
                <c:pt idx="114">
                  <c:v>0.25459999999999999</c:v>
                </c:pt>
                <c:pt idx="115">
                  <c:v>0.25800000000000001</c:v>
                </c:pt>
                <c:pt idx="116">
                  <c:v>0.26119999999999999</c:v>
                </c:pt>
                <c:pt idx="117">
                  <c:v>0.26419999999999999</c:v>
                </c:pt>
                <c:pt idx="118">
                  <c:v>0.27360000000000001</c:v>
                </c:pt>
                <c:pt idx="119">
                  <c:v>0.2823</c:v>
                </c:pt>
                <c:pt idx="120">
                  <c:v>0.2903</c:v>
                </c:pt>
                <c:pt idx="121">
                  <c:v>0.29799999999999999</c:v>
                </c:pt>
                <c:pt idx="122">
                  <c:v>0.30530000000000002</c:v>
                </c:pt>
                <c:pt idx="123">
                  <c:v>0.31240000000000001</c:v>
                </c:pt>
                <c:pt idx="124">
                  <c:v>0.31930000000000003</c:v>
                </c:pt>
                <c:pt idx="125">
                  <c:v>0.3261</c:v>
                </c:pt>
                <c:pt idx="126">
                  <c:v>0.33290000000000003</c:v>
                </c:pt>
                <c:pt idx="127">
                  <c:v>0.33950000000000002</c:v>
                </c:pt>
                <c:pt idx="128">
                  <c:v>0.34620000000000001</c:v>
                </c:pt>
                <c:pt idx="129">
                  <c:v>0.371</c:v>
                </c:pt>
                <c:pt idx="130">
                  <c:v>0.40789999999999998</c:v>
                </c:pt>
                <c:pt idx="131">
                  <c:v>0.44359999999999999</c:v>
                </c:pt>
                <c:pt idx="132">
                  <c:v>0.47839999999999999</c:v>
                </c:pt>
                <c:pt idx="133">
                  <c:v>0.51269999999999993</c:v>
                </c:pt>
                <c:pt idx="134">
                  <c:v>0.54659999999999997</c:v>
                </c:pt>
                <c:pt idx="135">
                  <c:v>0.58019999999999994</c:v>
                </c:pt>
                <c:pt idx="136">
                  <c:v>0.61369999999999991</c:v>
                </c:pt>
                <c:pt idx="137">
                  <c:v>0.64700000000000002</c:v>
                </c:pt>
                <c:pt idx="138">
                  <c:v>0.77229999999999999</c:v>
                </c:pt>
                <c:pt idx="139">
                  <c:v>0.88840000000000008</c:v>
                </c:pt>
                <c:pt idx="140">
                  <c:v>0.99890000000000012</c:v>
                </c:pt>
                <c:pt idx="141" formatCode="0.00">
                  <c:v>1.1100000000000001</c:v>
                </c:pt>
                <c:pt idx="142" formatCode="0.00">
                  <c:v>1.21</c:v>
                </c:pt>
                <c:pt idx="143" formatCode="0.00">
                  <c:v>1.32</c:v>
                </c:pt>
                <c:pt idx="144" formatCode="0.00">
                  <c:v>1.7</c:v>
                </c:pt>
                <c:pt idx="145" formatCode="0.00">
                  <c:v>2.06</c:v>
                </c:pt>
                <c:pt idx="146" formatCode="0.00">
                  <c:v>2.4</c:v>
                </c:pt>
                <c:pt idx="147" formatCode="0.00">
                  <c:v>2.73</c:v>
                </c:pt>
                <c:pt idx="148" formatCode="0.00">
                  <c:v>3.05</c:v>
                </c:pt>
                <c:pt idx="149" formatCode="0.00">
                  <c:v>3.37</c:v>
                </c:pt>
                <c:pt idx="150" formatCode="0.00">
                  <c:v>3.69</c:v>
                </c:pt>
                <c:pt idx="151" formatCode="0.00">
                  <c:v>4.01</c:v>
                </c:pt>
                <c:pt idx="152" formatCode="0.00">
                  <c:v>4.34</c:v>
                </c:pt>
                <c:pt idx="153" formatCode="0.00">
                  <c:v>4.66</c:v>
                </c:pt>
                <c:pt idx="154" formatCode="0.00">
                  <c:v>4.99</c:v>
                </c:pt>
                <c:pt idx="155" formatCode="0.00">
                  <c:v>6.23</c:v>
                </c:pt>
                <c:pt idx="156" formatCode="0.00">
                  <c:v>8.01</c:v>
                </c:pt>
                <c:pt idx="157" formatCode="0.00">
                  <c:v>9.68</c:v>
                </c:pt>
                <c:pt idx="158" formatCode="0.00">
                  <c:v>11.3</c:v>
                </c:pt>
                <c:pt idx="159" formatCode="0.00">
                  <c:v>12.9</c:v>
                </c:pt>
                <c:pt idx="160" formatCode="0.00">
                  <c:v>14.5</c:v>
                </c:pt>
                <c:pt idx="161" formatCode="0.00">
                  <c:v>16.11</c:v>
                </c:pt>
                <c:pt idx="162" formatCode="0.00">
                  <c:v>17.73</c:v>
                </c:pt>
                <c:pt idx="163" formatCode="0.00">
                  <c:v>19.36</c:v>
                </c:pt>
                <c:pt idx="164" formatCode="0.00">
                  <c:v>25.53</c:v>
                </c:pt>
                <c:pt idx="165" formatCode="0.00">
                  <c:v>31.31</c:v>
                </c:pt>
                <c:pt idx="166" formatCode="0.00">
                  <c:v>36.92</c:v>
                </c:pt>
                <c:pt idx="167" formatCode="0.00">
                  <c:v>42.45</c:v>
                </c:pt>
                <c:pt idx="168" formatCode="0.00">
                  <c:v>47.98</c:v>
                </c:pt>
                <c:pt idx="169" formatCode="0.00">
                  <c:v>53.52</c:v>
                </c:pt>
                <c:pt idx="170" formatCode="0.00">
                  <c:v>74.31</c:v>
                </c:pt>
                <c:pt idx="171" formatCode="0.00">
                  <c:v>93.68</c:v>
                </c:pt>
                <c:pt idx="172" formatCode="0.00">
                  <c:v>112.56</c:v>
                </c:pt>
                <c:pt idx="173" formatCode="0.00">
                  <c:v>131.31</c:v>
                </c:pt>
                <c:pt idx="174" formatCode="0.00">
                  <c:v>150.11000000000001</c:v>
                </c:pt>
                <c:pt idx="175" formatCode="0.00">
                  <c:v>169.04</c:v>
                </c:pt>
                <c:pt idx="176" formatCode="0.00">
                  <c:v>188.15</c:v>
                </c:pt>
                <c:pt idx="177" formatCode="0.00">
                  <c:v>207.46</c:v>
                </c:pt>
                <c:pt idx="178" formatCode="0.00">
                  <c:v>226.98</c:v>
                </c:pt>
                <c:pt idx="179" formatCode="0.00">
                  <c:v>246.72</c:v>
                </c:pt>
                <c:pt idx="180" formatCode="0.00">
                  <c:v>266.68</c:v>
                </c:pt>
                <c:pt idx="181" formatCode="0.00">
                  <c:v>342.71</c:v>
                </c:pt>
                <c:pt idx="182" formatCode="0.00">
                  <c:v>450.77</c:v>
                </c:pt>
                <c:pt idx="183" formatCode="0.00">
                  <c:v>551.83000000000004</c:v>
                </c:pt>
                <c:pt idx="184" formatCode="0.00">
                  <c:v>649.61</c:v>
                </c:pt>
                <c:pt idx="185" formatCode="0.00">
                  <c:v>745.71</c:v>
                </c:pt>
                <c:pt idx="186" formatCode="0.00">
                  <c:v>840.92</c:v>
                </c:pt>
                <c:pt idx="187" formatCode="0.00">
                  <c:v>935.68</c:v>
                </c:pt>
                <c:pt idx="188" formatCode="0.00">
                  <c:v>1030</c:v>
                </c:pt>
                <c:pt idx="189" formatCode="0.0">
                  <c:v>1120</c:v>
                </c:pt>
                <c:pt idx="190" formatCode="0.0">
                  <c:v>1480</c:v>
                </c:pt>
                <c:pt idx="191" formatCode="0.0">
                  <c:v>1800</c:v>
                </c:pt>
                <c:pt idx="192" formatCode="0.0">
                  <c:v>2110</c:v>
                </c:pt>
                <c:pt idx="193" formatCode="0.0">
                  <c:v>2410</c:v>
                </c:pt>
                <c:pt idx="194" formatCode="0.0">
                  <c:v>2700</c:v>
                </c:pt>
                <c:pt idx="195" formatCode="0.0">
                  <c:v>2980</c:v>
                </c:pt>
                <c:pt idx="196" formatCode="0.0">
                  <c:v>4010</c:v>
                </c:pt>
                <c:pt idx="197" formatCode="0.0">
                  <c:v>4930</c:v>
                </c:pt>
                <c:pt idx="198" formatCode="0.0">
                  <c:v>5790</c:v>
                </c:pt>
                <c:pt idx="199" formatCode="0.0">
                  <c:v>6600</c:v>
                </c:pt>
                <c:pt idx="200" formatCode="0.0">
                  <c:v>7380</c:v>
                </c:pt>
                <c:pt idx="201" formatCode="0.0">
                  <c:v>8130.0000000000009</c:v>
                </c:pt>
                <c:pt idx="202" formatCode="0.0">
                  <c:v>8850</c:v>
                </c:pt>
                <c:pt idx="203" formatCode="0.0">
                  <c:v>9560</c:v>
                </c:pt>
                <c:pt idx="204" formatCode="0.0">
                  <c:v>10240</c:v>
                </c:pt>
                <c:pt idx="205" formatCode="0.0">
                  <c:v>10910</c:v>
                </c:pt>
                <c:pt idx="206" formatCode="0.0">
                  <c:v>11560</c:v>
                </c:pt>
                <c:pt idx="207" formatCode="0.0">
                  <c:v>13940</c:v>
                </c:pt>
                <c:pt idx="208" formatCode="0.0">
                  <c:v>16079.999999999998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78-4795-9907-4A0AF4A8A3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srim22Na_Mylar!$D$20:$D$228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srim22Na_Mylar!$P$20:$P$228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2E-3</c:v>
                </c:pt>
                <c:pt idx="24">
                  <c:v>2.1000000000000003E-3</c:v>
                </c:pt>
                <c:pt idx="25">
                  <c:v>2.3E-3</c:v>
                </c:pt>
                <c:pt idx="26">
                  <c:v>2.4000000000000002E-3</c:v>
                </c:pt>
                <c:pt idx="27">
                  <c:v>2.5999999999999999E-3</c:v>
                </c:pt>
                <c:pt idx="28">
                  <c:v>2.8E-3</c:v>
                </c:pt>
                <c:pt idx="29">
                  <c:v>2.9000000000000002E-3</c:v>
                </c:pt>
                <c:pt idx="30">
                  <c:v>3.0999999999999999E-3</c:v>
                </c:pt>
                <c:pt idx="31">
                  <c:v>3.2000000000000002E-3</c:v>
                </c:pt>
                <c:pt idx="32">
                  <c:v>3.4000000000000002E-3</c:v>
                </c:pt>
                <c:pt idx="33">
                  <c:v>3.5000000000000005E-3</c:v>
                </c:pt>
                <c:pt idx="34">
                  <c:v>3.8E-3</c:v>
                </c:pt>
                <c:pt idx="35">
                  <c:v>4.1000000000000003E-3</c:v>
                </c:pt>
                <c:pt idx="36">
                  <c:v>4.3999999999999994E-3</c:v>
                </c:pt>
                <c:pt idx="37">
                  <c:v>4.7000000000000002E-3</c:v>
                </c:pt>
                <c:pt idx="38">
                  <c:v>4.8999999999999998E-3</c:v>
                </c:pt>
                <c:pt idx="39">
                  <c:v>5.1999999999999998E-3</c:v>
                </c:pt>
                <c:pt idx="40">
                  <c:v>5.7000000000000002E-3</c:v>
                </c:pt>
                <c:pt idx="41">
                  <c:v>6.3E-3</c:v>
                </c:pt>
                <c:pt idx="42">
                  <c:v>6.8000000000000005E-3</c:v>
                </c:pt>
                <c:pt idx="43">
                  <c:v>7.2999999999999992E-3</c:v>
                </c:pt>
                <c:pt idx="44">
                  <c:v>7.7999999999999996E-3</c:v>
                </c:pt>
                <c:pt idx="45">
                  <c:v>8.3000000000000001E-3</c:v>
                </c:pt>
                <c:pt idx="46">
                  <c:v>8.7999999999999988E-3</c:v>
                </c:pt>
                <c:pt idx="47">
                  <c:v>9.2999999999999992E-3</c:v>
                </c:pt>
                <c:pt idx="48">
                  <c:v>9.7999999999999997E-3</c:v>
                </c:pt>
                <c:pt idx="49">
                  <c:v>1.0199999999999999E-2</c:v>
                </c:pt>
                <c:pt idx="50">
                  <c:v>1.0699999999999999E-2</c:v>
                </c:pt>
                <c:pt idx="51">
                  <c:v>1.17E-2</c:v>
                </c:pt>
                <c:pt idx="52">
                  <c:v>1.29E-2</c:v>
                </c:pt>
                <c:pt idx="53">
                  <c:v>1.4099999999999998E-2</c:v>
                </c:pt>
                <c:pt idx="54">
                  <c:v>1.5299999999999999E-2</c:v>
                </c:pt>
                <c:pt idx="55">
                  <c:v>1.6400000000000001E-2</c:v>
                </c:pt>
                <c:pt idx="56">
                  <c:v>1.7599999999999998E-2</c:v>
                </c:pt>
                <c:pt idx="57">
                  <c:v>1.8800000000000001E-2</c:v>
                </c:pt>
                <c:pt idx="58">
                  <c:v>0.02</c:v>
                </c:pt>
                <c:pt idx="59">
                  <c:v>2.12E-2</c:v>
                </c:pt>
                <c:pt idx="60">
                  <c:v>2.35E-2</c:v>
                </c:pt>
                <c:pt idx="61">
                  <c:v>2.58E-2</c:v>
                </c:pt>
                <c:pt idx="62">
                  <c:v>2.8100000000000003E-2</c:v>
                </c:pt>
                <c:pt idx="63">
                  <c:v>3.0499999999999999E-2</c:v>
                </c:pt>
                <c:pt idx="64">
                  <c:v>3.27E-2</c:v>
                </c:pt>
                <c:pt idx="65">
                  <c:v>3.4999999999999996E-2</c:v>
                </c:pt>
                <c:pt idx="66">
                  <c:v>3.9600000000000003E-2</c:v>
                </c:pt>
                <c:pt idx="67">
                  <c:v>4.41E-2</c:v>
                </c:pt>
                <c:pt idx="68">
                  <c:v>4.8500000000000001E-2</c:v>
                </c:pt>
                <c:pt idx="69">
                  <c:v>5.2900000000000003E-2</c:v>
                </c:pt>
                <c:pt idx="70">
                  <c:v>5.7199999999999994E-2</c:v>
                </c:pt>
                <c:pt idx="71">
                  <c:v>6.1399999999999996E-2</c:v>
                </c:pt>
                <c:pt idx="72">
                  <c:v>6.5600000000000006E-2</c:v>
                </c:pt>
                <c:pt idx="73">
                  <c:v>6.9599999999999995E-2</c:v>
                </c:pt>
                <c:pt idx="74">
                  <c:v>7.3599999999999999E-2</c:v>
                </c:pt>
                <c:pt idx="75">
                  <c:v>7.7499999999999999E-2</c:v>
                </c:pt>
                <c:pt idx="76">
                  <c:v>8.1299999999999997E-2</c:v>
                </c:pt>
                <c:pt idx="77">
                  <c:v>8.8700000000000001E-2</c:v>
                </c:pt>
                <c:pt idx="78">
                  <c:v>9.74E-2</c:v>
                </c:pt>
                <c:pt idx="79">
                  <c:v>0.1056</c:v>
                </c:pt>
                <c:pt idx="80">
                  <c:v>0.1133</c:v>
                </c:pt>
                <c:pt idx="81">
                  <c:v>0.1206</c:v>
                </c:pt>
                <c:pt idx="82">
                  <c:v>0.12740000000000001</c:v>
                </c:pt>
                <c:pt idx="83">
                  <c:v>0.13389999999999999</c:v>
                </c:pt>
                <c:pt idx="84">
                  <c:v>0.13999999999999999</c:v>
                </c:pt>
                <c:pt idx="85">
                  <c:v>0.14579999999999999</c:v>
                </c:pt>
                <c:pt idx="86">
                  <c:v>0.15660000000000002</c:v>
                </c:pt>
                <c:pt idx="87">
                  <c:v>0.1663</c:v>
                </c:pt>
                <c:pt idx="88">
                  <c:v>0.17519999999999999</c:v>
                </c:pt>
                <c:pt idx="89">
                  <c:v>0.1832</c:v>
                </c:pt>
                <c:pt idx="90">
                  <c:v>0.19059999999999999</c:v>
                </c:pt>
                <c:pt idx="91">
                  <c:v>0.19739999999999999</c:v>
                </c:pt>
                <c:pt idx="92">
                  <c:v>0.20939999999999998</c:v>
                </c:pt>
                <c:pt idx="93">
                  <c:v>0.2198</c:v>
                </c:pt>
                <c:pt idx="94">
                  <c:v>0.22890000000000002</c:v>
                </c:pt>
                <c:pt idx="95">
                  <c:v>0.23690000000000003</c:v>
                </c:pt>
                <c:pt idx="96">
                  <c:v>0.24390000000000001</c:v>
                </c:pt>
                <c:pt idx="97">
                  <c:v>0.25030000000000002</c:v>
                </c:pt>
                <c:pt idx="98">
                  <c:v>0.25600000000000001</c:v>
                </c:pt>
                <c:pt idx="99">
                  <c:v>0.2611</c:v>
                </c:pt>
                <c:pt idx="100">
                  <c:v>0.26579999999999998</c:v>
                </c:pt>
                <c:pt idx="101">
                  <c:v>0.27010000000000001</c:v>
                </c:pt>
                <c:pt idx="102">
                  <c:v>0.27410000000000001</c:v>
                </c:pt>
                <c:pt idx="103">
                  <c:v>0.28110000000000002</c:v>
                </c:pt>
                <c:pt idx="104">
                  <c:v>0.28849999999999998</c:v>
                </c:pt>
                <c:pt idx="105">
                  <c:v>0.29480000000000001</c:v>
                </c:pt>
                <c:pt idx="106">
                  <c:v>0.30030000000000001</c:v>
                </c:pt>
                <c:pt idx="107">
                  <c:v>0.30499999999999999</c:v>
                </c:pt>
                <c:pt idx="108">
                  <c:v>0.30920000000000003</c:v>
                </c:pt>
                <c:pt idx="109">
                  <c:v>0.313</c:v>
                </c:pt>
                <c:pt idx="110">
                  <c:v>0.31640000000000001</c:v>
                </c:pt>
                <c:pt idx="111">
                  <c:v>0.31950000000000001</c:v>
                </c:pt>
                <c:pt idx="112">
                  <c:v>0.32490000000000002</c:v>
                </c:pt>
                <c:pt idx="113">
                  <c:v>0.3296</c:v>
                </c:pt>
                <c:pt idx="114">
                  <c:v>0.3337</c:v>
                </c:pt>
                <c:pt idx="115">
                  <c:v>0.33740000000000003</c:v>
                </c:pt>
                <c:pt idx="116">
                  <c:v>0.3407</c:v>
                </c:pt>
                <c:pt idx="117">
                  <c:v>0.34379999999999999</c:v>
                </c:pt>
                <c:pt idx="118">
                  <c:v>0.3493</c:v>
                </c:pt>
                <c:pt idx="119">
                  <c:v>0.35409999999999997</c:v>
                </c:pt>
                <c:pt idx="120">
                  <c:v>0.3584</c:v>
                </c:pt>
                <c:pt idx="121">
                  <c:v>0.3624</c:v>
                </c:pt>
                <c:pt idx="122">
                  <c:v>0.36609999999999998</c:v>
                </c:pt>
                <c:pt idx="123">
                  <c:v>0.36960000000000004</c:v>
                </c:pt>
                <c:pt idx="124">
                  <c:v>0.37290000000000001</c:v>
                </c:pt>
                <c:pt idx="125">
                  <c:v>0.37609999999999999</c:v>
                </c:pt>
                <c:pt idx="126">
                  <c:v>0.37919999999999998</c:v>
                </c:pt>
                <c:pt idx="127">
                  <c:v>0.38219999999999998</c:v>
                </c:pt>
                <c:pt idx="128">
                  <c:v>0.3851</c:v>
                </c:pt>
                <c:pt idx="129">
                  <c:v>0.39079999999999998</c:v>
                </c:pt>
                <c:pt idx="130">
                  <c:v>0.3977</c:v>
                </c:pt>
                <c:pt idx="131">
                  <c:v>0.40449999999999997</c:v>
                </c:pt>
                <c:pt idx="132">
                  <c:v>0.41130000000000005</c:v>
                </c:pt>
                <c:pt idx="133">
                  <c:v>0.41810000000000003</c:v>
                </c:pt>
                <c:pt idx="134">
                  <c:v>0.42489999999999994</c:v>
                </c:pt>
                <c:pt idx="135">
                  <c:v>0.43179999999999996</c:v>
                </c:pt>
                <c:pt idx="136">
                  <c:v>0.43890000000000001</c:v>
                </c:pt>
                <c:pt idx="137">
                  <c:v>0.44600000000000001</c:v>
                </c:pt>
                <c:pt idx="138">
                  <c:v>0.46079999999999999</c:v>
                </c:pt>
                <c:pt idx="139">
                  <c:v>0.47610000000000002</c:v>
                </c:pt>
                <c:pt idx="140">
                  <c:v>0.49210000000000004</c:v>
                </c:pt>
                <c:pt idx="141">
                  <c:v>0.50869999999999993</c:v>
                </c:pt>
                <c:pt idx="142">
                  <c:v>0.52610000000000001</c:v>
                </c:pt>
                <c:pt idx="143">
                  <c:v>0.54430000000000001</c:v>
                </c:pt>
                <c:pt idx="144">
                  <c:v>0.58289999999999997</c:v>
                </c:pt>
                <c:pt idx="145">
                  <c:v>0.62470000000000003</c:v>
                </c:pt>
                <c:pt idx="146">
                  <c:v>0.66949999999999998</c:v>
                </c:pt>
                <c:pt idx="147">
                  <c:v>0.71730000000000005</c:v>
                </c:pt>
                <c:pt idx="148">
                  <c:v>0.76800000000000002</c:v>
                </c:pt>
                <c:pt idx="149">
                  <c:v>0.82159999999999989</c:v>
                </c:pt>
                <c:pt idx="150">
                  <c:v>0.87799999999999989</c:v>
                </c:pt>
                <c:pt idx="151">
                  <c:v>0.93710000000000004</c:v>
                </c:pt>
                <c:pt idx="152">
                  <c:v>0.99890000000000012</c:v>
                </c:pt>
                <c:pt idx="153">
                  <c:v>1.06</c:v>
                </c:pt>
                <c:pt idx="154">
                  <c:v>1.1299999999999999</c:v>
                </c:pt>
                <c:pt idx="155">
                  <c:v>1.27</c:v>
                </c:pt>
                <c:pt idx="156" formatCode="0.00">
                  <c:v>1.46</c:v>
                </c:pt>
                <c:pt idx="157" formatCode="0.00">
                  <c:v>1.67</c:v>
                </c:pt>
                <c:pt idx="158" formatCode="0.00">
                  <c:v>1.89</c:v>
                </c:pt>
                <c:pt idx="159" formatCode="0.00">
                  <c:v>2.12</c:v>
                </c:pt>
                <c:pt idx="160" formatCode="0.00">
                  <c:v>2.37</c:v>
                </c:pt>
                <c:pt idx="161" formatCode="0.00">
                  <c:v>2.63</c:v>
                </c:pt>
                <c:pt idx="162" formatCode="0.00">
                  <c:v>2.9</c:v>
                </c:pt>
                <c:pt idx="163" formatCode="0.00">
                  <c:v>3.19</c:v>
                </c:pt>
                <c:pt idx="164" formatCode="0.00">
                  <c:v>3.8</c:v>
                </c:pt>
                <c:pt idx="165" formatCode="0.00">
                  <c:v>4.47</c:v>
                </c:pt>
                <c:pt idx="166" formatCode="0.00">
                  <c:v>5.18</c:v>
                </c:pt>
                <c:pt idx="167" formatCode="0.00">
                  <c:v>5.94</c:v>
                </c:pt>
                <c:pt idx="168" formatCode="0.00">
                  <c:v>6.74</c:v>
                </c:pt>
                <c:pt idx="169" formatCode="0.00">
                  <c:v>7.59</c:v>
                </c:pt>
                <c:pt idx="170" formatCode="0.00">
                  <c:v>9.43</c:v>
                </c:pt>
                <c:pt idx="171" formatCode="0.00">
                  <c:v>11.46</c:v>
                </c:pt>
                <c:pt idx="172" formatCode="0.00">
                  <c:v>13.66</c:v>
                </c:pt>
                <c:pt idx="173" formatCode="0.00">
                  <c:v>16.03</c:v>
                </c:pt>
                <c:pt idx="174" formatCode="0.00">
                  <c:v>18.57</c:v>
                </c:pt>
                <c:pt idx="175" formatCode="0.00">
                  <c:v>21.27</c:v>
                </c:pt>
                <c:pt idx="176" formatCode="0.00">
                  <c:v>24.13</c:v>
                </c:pt>
                <c:pt idx="177" formatCode="0.00">
                  <c:v>27.14</c:v>
                </c:pt>
                <c:pt idx="178" formatCode="0.00">
                  <c:v>30.31</c:v>
                </c:pt>
                <c:pt idx="179" formatCode="0.00">
                  <c:v>33.619999999999997</c:v>
                </c:pt>
                <c:pt idx="180" formatCode="0.00">
                  <c:v>37.07</c:v>
                </c:pt>
                <c:pt idx="181" formatCode="0.00">
                  <c:v>44.4</c:v>
                </c:pt>
                <c:pt idx="182" formatCode="0.00">
                  <c:v>54.31</c:v>
                </c:pt>
                <c:pt idx="183" formatCode="0.00">
                  <c:v>65</c:v>
                </c:pt>
                <c:pt idx="184" formatCode="0.00">
                  <c:v>76.44</c:v>
                </c:pt>
                <c:pt idx="185" formatCode="0.00">
                  <c:v>88.57</c:v>
                </c:pt>
                <c:pt idx="186" formatCode="0.00">
                  <c:v>101.36</c:v>
                </c:pt>
                <c:pt idx="187" formatCode="0.00">
                  <c:v>114.77</c:v>
                </c:pt>
                <c:pt idx="188" formatCode="0.00">
                  <c:v>128.78</c:v>
                </c:pt>
                <c:pt idx="189" formatCode="0.00">
                  <c:v>143.34</c:v>
                </c:pt>
                <c:pt idx="190" formatCode="0.00">
                  <c:v>174.04</c:v>
                </c:pt>
                <c:pt idx="191" formatCode="0.00">
                  <c:v>206.65</c:v>
                </c:pt>
                <c:pt idx="192" formatCode="0.00">
                  <c:v>240.98</c:v>
                </c:pt>
                <c:pt idx="193" formatCode="0.00">
                  <c:v>276.85000000000002</c:v>
                </c:pt>
                <c:pt idx="194" formatCode="0.00">
                  <c:v>314.11</c:v>
                </c:pt>
                <c:pt idx="195" formatCode="0.00">
                  <c:v>352.62</c:v>
                </c:pt>
                <c:pt idx="196" formatCode="0.00">
                  <c:v>432.92</c:v>
                </c:pt>
                <c:pt idx="197" formatCode="0.00">
                  <c:v>516.86</c:v>
                </c:pt>
                <c:pt idx="198" formatCode="0.00">
                  <c:v>603.73</c:v>
                </c:pt>
                <c:pt idx="199" formatCode="0.00">
                  <c:v>692.93</c:v>
                </c:pt>
                <c:pt idx="200" formatCode="0.00">
                  <c:v>783.97</c:v>
                </c:pt>
                <c:pt idx="201" formatCode="0.00">
                  <c:v>876.42</c:v>
                </c:pt>
                <c:pt idx="202" formatCode="0.00">
                  <c:v>969.96</c:v>
                </c:pt>
                <c:pt idx="203" formatCode="0.00">
                  <c:v>1060</c:v>
                </c:pt>
                <c:pt idx="204" formatCode="0.00">
                  <c:v>1160</c:v>
                </c:pt>
                <c:pt idx="205" formatCode="0.00">
                  <c:v>1250</c:v>
                </c:pt>
                <c:pt idx="206" formatCode="0.00">
                  <c:v>1350</c:v>
                </c:pt>
                <c:pt idx="207" formatCode="0.00">
                  <c:v>1540</c:v>
                </c:pt>
                <c:pt idx="208" formatCode="0.00">
                  <c:v>1730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78-4795-9907-4A0AF4A8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296720"/>
        <c:axId val="351293976"/>
      </c:scatterChart>
      <c:valAx>
        <c:axId val="3512967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51293976"/>
        <c:crosses val="autoZero"/>
        <c:crossBetween val="midCat"/>
        <c:majorUnit val="10"/>
      </c:valAx>
      <c:valAx>
        <c:axId val="35129397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3512967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srim22Na_EJ212!$P$5</c:f>
          <c:strCache>
            <c:ptCount val="1"/>
            <c:pt idx="0">
              <c:v>srim22Na_EJ212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srim22Na_EJ212!$D$20:$D$228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srim22Na_EJ212!$E$20:$E$228</c:f>
              <c:numCache>
                <c:formatCode>0.000E+00</c:formatCode>
                <c:ptCount val="209"/>
                <c:pt idx="0">
                  <c:v>8.9169999999999999E-2</c:v>
                </c:pt>
                <c:pt idx="1">
                  <c:v>9.3990000000000004E-2</c:v>
                </c:pt>
                <c:pt idx="2">
                  <c:v>9.8580000000000001E-2</c:v>
                </c:pt>
                <c:pt idx="3">
                  <c:v>0.10299999999999999</c:v>
                </c:pt>
                <c:pt idx="4">
                  <c:v>0.1072</c:v>
                </c:pt>
                <c:pt idx="5">
                  <c:v>0.11119999999999999</c:v>
                </c:pt>
                <c:pt idx="6">
                  <c:v>0.11509999999999999</c:v>
                </c:pt>
                <c:pt idx="7">
                  <c:v>0.11890000000000001</c:v>
                </c:pt>
                <c:pt idx="8">
                  <c:v>0.12609999999999999</c:v>
                </c:pt>
                <c:pt idx="9">
                  <c:v>0.13289999999999999</c:v>
                </c:pt>
                <c:pt idx="10">
                  <c:v>0.1394</c:v>
                </c:pt>
                <c:pt idx="11">
                  <c:v>0.14560000000000001</c:v>
                </c:pt>
                <c:pt idx="12">
                  <c:v>0.15160000000000001</c:v>
                </c:pt>
                <c:pt idx="13">
                  <c:v>0.1573</c:v>
                </c:pt>
                <c:pt idx="14">
                  <c:v>0.1681</c:v>
                </c:pt>
                <c:pt idx="15">
                  <c:v>0.17829999999999999</c:v>
                </c:pt>
                <c:pt idx="16">
                  <c:v>0.188</c:v>
                </c:pt>
                <c:pt idx="17">
                  <c:v>0.19719999999999999</c:v>
                </c:pt>
                <c:pt idx="18">
                  <c:v>0.2059</c:v>
                </c:pt>
                <c:pt idx="19">
                  <c:v>0.21429999999999999</c:v>
                </c:pt>
                <c:pt idx="20">
                  <c:v>0.22239999999999999</c:v>
                </c:pt>
                <c:pt idx="21">
                  <c:v>0.23019999999999999</c:v>
                </c:pt>
                <c:pt idx="22">
                  <c:v>0.23780000000000001</c:v>
                </c:pt>
                <c:pt idx="23">
                  <c:v>0.24510000000000001</c:v>
                </c:pt>
                <c:pt idx="24">
                  <c:v>0.25219999999999998</c:v>
                </c:pt>
                <c:pt idx="25">
                  <c:v>0.26579999999999998</c:v>
                </c:pt>
                <c:pt idx="26">
                  <c:v>0.28199999999999997</c:v>
                </c:pt>
                <c:pt idx="27">
                  <c:v>0.29720000000000002</c:v>
                </c:pt>
                <c:pt idx="28">
                  <c:v>0.31169999999999998</c:v>
                </c:pt>
                <c:pt idx="29">
                  <c:v>0.3256</c:v>
                </c:pt>
                <c:pt idx="30">
                  <c:v>0.33889999999999998</c:v>
                </c:pt>
                <c:pt idx="31">
                  <c:v>0.35170000000000001</c:v>
                </c:pt>
                <c:pt idx="32">
                  <c:v>0.36399999999999999</c:v>
                </c:pt>
                <c:pt idx="33">
                  <c:v>0.376</c:v>
                </c:pt>
                <c:pt idx="34">
                  <c:v>0.39879999999999999</c:v>
                </c:pt>
                <c:pt idx="35">
                  <c:v>0.42030000000000001</c:v>
                </c:pt>
                <c:pt idx="36">
                  <c:v>0.44090000000000001</c:v>
                </c:pt>
                <c:pt idx="37">
                  <c:v>0.46050000000000002</c:v>
                </c:pt>
                <c:pt idx="38">
                  <c:v>0.4793</c:v>
                </c:pt>
                <c:pt idx="39">
                  <c:v>0.49740000000000001</c:v>
                </c:pt>
                <c:pt idx="40">
                  <c:v>0.53169999999999995</c:v>
                </c:pt>
                <c:pt idx="41">
                  <c:v>0.56399999999999995</c:v>
                </c:pt>
                <c:pt idx="42">
                  <c:v>0.59450000000000003</c:v>
                </c:pt>
                <c:pt idx="43">
                  <c:v>0.62350000000000005</c:v>
                </c:pt>
                <c:pt idx="44">
                  <c:v>0.6512</c:v>
                </c:pt>
                <c:pt idx="45">
                  <c:v>0.67779999999999996</c:v>
                </c:pt>
                <c:pt idx="46">
                  <c:v>0.70340000000000003</c:v>
                </c:pt>
                <c:pt idx="47">
                  <c:v>0.72809999999999997</c:v>
                </c:pt>
                <c:pt idx="48">
                  <c:v>0.752</c:v>
                </c:pt>
                <c:pt idx="49">
                  <c:v>0.77510000000000001</c:v>
                </c:pt>
                <c:pt idx="50">
                  <c:v>0.79759999999999998</c:v>
                </c:pt>
                <c:pt idx="51">
                  <c:v>0.8407</c:v>
                </c:pt>
                <c:pt idx="52">
                  <c:v>0.89170000000000005</c:v>
                </c:pt>
                <c:pt idx="53">
                  <c:v>0.94</c:v>
                </c:pt>
                <c:pt idx="54">
                  <c:v>0.98580000000000001</c:v>
                </c:pt>
                <c:pt idx="55">
                  <c:v>1.03</c:v>
                </c:pt>
                <c:pt idx="56">
                  <c:v>1.0720000000000001</c:v>
                </c:pt>
                <c:pt idx="57">
                  <c:v>1.1120000000000001</c:v>
                </c:pt>
                <c:pt idx="58">
                  <c:v>1.151</c:v>
                </c:pt>
                <c:pt idx="59">
                  <c:v>1.1890000000000001</c:v>
                </c:pt>
                <c:pt idx="60">
                  <c:v>1.262</c:v>
                </c:pt>
                <c:pt idx="61">
                  <c:v>1.3260000000000001</c:v>
                </c:pt>
                <c:pt idx="62">
                  <c:v>1.3779999999999999</c:v>
                </c:pt>
                <c:pt idx="63">
                  <c:v>1.4239999999999999</c:v>
                </c:pt>
                <c:pt idx="64">
                  <c:v>1.466</c:v>
                </c:pt>
                <c:pt idx="65">
                  <c:v>1.504</c:v>
                </c:pt>
                <c:pt idx="66">
                  <c:v>1.5780000000000001</c:v>
                </c:pt>
                <c:pt idx="67">
                  <c:v>1.649</c:v>
                </c:pt>
                <c:pt idx="68">
                  <c:v>1.7190000000000001</c:v>
                </c:pt>
                <c:pt idx="69">
                  <c:v>1.7889999999999999</c:v>
                </c:pt>
                <c:pt idx="70">
                  <c:v>1.8580000000000001</c:v>
                </c:pt>
                <c:pt idx="71">
                  <c:v>1.9279999999999999</c:v>
                </c:pt>
                <c:pt idx="72">
                  <c:v>1.9970000000000001</c:v>
                </c:pt>
                <c:pt idx="73">
                  <c:v>2.0649999999999999</c:v>
                </c:pt>
                <c:pt idx="74">
                  <c:v>2.133</c:v>
                </c:pt>
                <c:pt idx="75">
                  <c:v>2.2000000000000002</c:v>
                </c:pt>
                <c:pt idx="76">
                  <c:v>2.2650000000000001</c:v>
                </c:pt>
                <c:pt idx="77">
                  <c:v>2.3919999999999999</c:v>
                </c:pt>
                <c:pt idx="78">
                  <c:v>2.5430000000000001</c:v>
                </c:pt>
                <c:pt idx="79">
                  <c:v>2.6850000000000001</c:v>
                </c:pt>
                <c:pt idx="80">
                  <c:v>2.819</c:v>
                </c:pt>
                <c:pt idx="81">
                  <c:v>2.9470000000000001</c:v>
                </c:pt>
                <c:pt idx="82">
                  <c:v>3.069</c:v>
                </c:pt>
                <c:pt idx="83">
                  <c:v>3.1880000000000002</c:v>
                </c:pt>
                <c:pt idx="84">
                  <c:v>3.3029999999999999</c:v>
                </c:pt>
                <c:pt idx="85">
                  <c:v>3.4169999999999998</c:v>
                </c:pt>
                <c:pt idx="86">
                  <c:v>3.6389999999999998</c:v>
                </c:pt>
                <c:pt idx="87">
                  <c:v>3.8559999999999999</c:v>
                </c:pt>
                <c:pt idx="88">
                  <c:v>4.069</c:v>
                </c:pt>
                <c:pt idx="89">
                  <c:v>4.2770000000000001</c:v>
                </c:pt>
                <c:pt idx="90">
                  <c:v>4.4820000000000002</c:v>
                </c:pt>
                <c:pt idx="91">
                  <c:v>4.6820000000000004</c:v>
                </c:pt>
                <c:pt idx="92">
                  <c:v>5.0730000000000004</c:v>
                </c:pt>
                <c:pt idx="93">
                  <c:v>5.4509999999999996</c:v>
                </c:pt>
                <c:pt idx="94">
                  <c:v>5.819</c:v>
                </c:pt>
                <c:pt idx="95">
                  <c:v>6.1779999999999999</c:v>
                </c:pt>
                <c:pt idx="96">
                  <c:v>6.53</c:v>
                </c:pt>
                <c:pt idx="97">
                  <c:v>6.8739999999999997</c:v>
                </c:pt>
                <c:pt idx="98">
                  <c:v>7.2119999999999997</c:v>
                </c:pt>
                <c:pt idx="99">
                  <c:v>7.5439999999999996</c:v>
                </c:pt>
                <c:pt idx="100">
                  <c:v>7.8710000000000004</c:v>
                </c:pt>
                <c:pt idx="101">
                  <c:v>8.1920000000000002</c:v>
                </c:pt>
                <c:pt idx="102">
                  <c:v>8.5069999999999997</c:v>
                </c:pt>
                <c:pt idx="103">
                  <c:v>9.1219999999999999</c:v>
                </c:pt>
                <c:pt idx="104">
                  <c:v>9.8569999999999993</c:v>
                </c:pt>
                <c:pt idx="105">
                  <c:v>10.56</c:v>
                </c:pt>
                <c:pt idx="106">
                  <c:v>11.22</c:v>
                </c:pt>
                <c:pt idx="107">
                  <c:v>11.83</c:v>
                </c:pt>
                <c:pt idx="108">
                  <c:v>12.41</c:v>
                </c:pt>
                <c:pt idx="109">
                  <c:v>12.96</c:v>
                </c:pt>
                <c:pt idx="110">
                  <c:v>13.46</c:v>
                </c:pt>
                <c:pt idx="111">
                  <c:v>13.92</c:v>
                </c:pt>
                <c:pt idx="112">
                  <c:v>14.75</c:v>
                </c:pt>
                <c:pt idx="113">
                  <c:v>15.46</c:v>
                </c:pt>
                <c:pt idx="114">
                  <c:v>16.05</c:v>
                </c:pt>
                <c:pt idx="115">
                  <c:v>16.559999999999999</c:v>
                </c:pt>
                <c:pt idx="116">
                  <c:v>16.989999999999998</c:v>
                </c:pt>
                <c:pt idx="117">
                  <c:v>17.36</c:v>
                </c:pt>
                <c:pt idx="118">
                  <c:v>17.93</c:v>
                </c:pt>
                <c:pt idx="119">
                  <c:v>18.329999999999998</c:v>
                </c:pt>
                <c:pt idx="120">
                  <c:v>18.600000000000001</c:v>
                </c:pt>
                <c:pt idx="121">
                  <c:v>18.760000000000002</c:v>
                </c:pt>
                <c:pt idx="122">
                  <c:v>18.84</c:v>
                </c:pt>
                <c:pt idx="123">
                  <c:v>18.84</c:v>
                </c:pt>
                <c:pt idx="124">
                  <c:v>18.79</c:v>
                </c:pt>
                <c:pt idx="125">
                  <c:v>18.7</c:v>
                </c:pt>
                <c:pt idx="126">
                  <c:v>18.57</c:v>
                </c:pt>
                <c:pt idx="127">
                  <c:v>18.420000000000002</c:v>
                </c:pt>
                <c:pt idx="128">
                  <c:v>18.25</c:v>
                </c:pt>
                <c:pt idx="129">
                  <c:v>17.86</c:v>
                </c:pt>
                <c:pt idx="130">
                  <c:v>17.34</c:v>
                </c:pt>
                <c:pt idx="131">
                  <c:v>16.809999999999999</c:v>
                </c:pt>
                <c:pt idx="132">
                  <c:v>16.29</c:v>
                </c:pt>
                <c:pt idx="133">
                  <c:v>15.79</c:v>
                </c:pt>
                <c:pt idx="134">
                  <c:v>15.31</c:v>
                </c:pt>
                <c:pt idx="135">
                  <c:v>14.85</c:v>
                </c:pt>
                <c:pt idx="136">
                  <c:v>14.41</c:v>
                </c:pt>
                <c:pt idx="137">
                  <c:v>14</c:v>
                </c:pt>
                <c:pt idx="138">
                  <c:v>13.31</c:v>
                </c:pt>
                <c:pt idx="139">
                  <c:v>12.82</c:v>
                </c:pt>
                <c:pt idx="140">
                  <c:v>12.24</c:v>
                </c:pt>
                <c:pt idx="141">
                  <c:v>11.69</c:v>
                </c:pt>
                <c:pt idx="142">
                  <c:v>11.2</c:v>
                </c:pt>
                <c:pt idx="143">
                  <c:v>10.76</c:v>
                </c:pt>
                <c:pt idx="144">
                  <c:v>9.9849999999999994</c:v>
                </c:pt>
                <c:pt idx="145">
                  <c:v>9.3320000000000007</c:v>
                </c:pt>
                <c:pt idx="146">
                  <c:v>8.7710000000000008</c:v>
                </c:pt>
                <c:pt idx="147">
                  <c:v>8.282</c:v>
                </c:pt>
                <c:pt idx="148">
                  <c:v>7.85</c:v>
                </c:pt>
                <c:pt idx="149">
                  <c:v>7.4669999999999996</c:v>
                </c:pt>
                <c:pt idx="150">
                  <c:v>7.1219999999999999</c:v>
                </c:pt>
                <c:pt idx="151">
                  <c:v>6.8120000000000003</c:v>
                </c:pt>
                <c:pt idx="152">
                  <c:v>6.5289999999999999</c:v>
                </c:pt>
                <c:pt idx="153">
                  <c:v>6.2709999999999999</c:v>
                </c:pt>
                <c:pt idx="154">
                  <c:v>6.0350000000000001</c:v>
                </c:pt>
                <c:pt idx="155">
                  <c:v>5.6159999999999997</c:v>
                </c:pt>
                <c:pt idx="156">
                  <c:v>5.173</c:v>
                </c:pt>
                <c:pt idx="157">
                  <c:v>4.8010000000000002</c:v>
                </c:pt>
                <c:pt idx="158">
                  <c:v>4.4829999999999997</c:v>
                </c:pt>
                <c:pt idx="159">
                  <c:v>4.2080000000000002</c:v>
                </c:pt>
                <c:pt idx="160">
                  <c:v>3.968</c:v>
                </c:pt>
                <c:pt idx="161">
                  <c:v>3.7570000000000001</c:v>
                </c:pt>
                <c:pt idx="162">
                  <c:v>3.569</c:v>
                </c:pt>
                <c:pt idx="163">
                  <c:v>3.4020000000000001</c:v>
                </c:pt>
                <c:pt idx="164">
                  <c:v>3.1150000000000002</c:v>
                </c:pt>
                <c:pt idx="165">
                  <c:v>2.8769999999999998</c:v>
                </c:pt>
                <c:pt idx="166">
                  <c:v>2.6760000000000002</c:v>
                </c:pt>
                <c:pt idx="167">
                  <c:v>2.5030000000000001</c:v>
                </c:pt>
                <c:pt idx="168">
                  <c:v>2.35</c:v>
                </c:pt>
                <c:pt idx="169">
                  <c:v>2.214</c:v>
                </c:pt>
                <c:pt idx="170">
                  <c:v>1.9870000000000001</c:v>
                </c:pt>
                <c:pt idx="171">
                  <c:v>1.806</c:v>
                </c:pt>
                <c:pt idx="172">
                  <c:v>1.659</c:v>
                </c:pt>
                <c:pt idx="173">
                  <c:v>1.5369999999999999</c:v>
                </c:pt>
                <c:pt idx="174">
                  <c:v>1.4339999999999999</c:v>
                </c:pt>
                <c:pt idx="175">
                  <c:v>1.345</c:v>
                </c:pt>
                <c:pt idx="176">
                  <c:v>1.2689999999999999</c:v>
                </c:pt>
                <c:pt idx="177">
                  <c:v>1.202</c:v>
                </c:pt>
                <c:pt idx="178">
                  <c:v>1.1419999999999999</c:v>
                </c:pt>
                <c:pt idx="179">
                  <c:v>1.0900000000000001</c:v>
                </c:pt>
                <c:pt idx="180">
                  <c:v>1.0429999999999999</c:v>
                </c:pt>
                <c:pt idx="181">
                  <c:v>0.9617</c:v>
                </c:pt>
                <c:pt idx="182">
                  <c:v>0.87970000000000004</c:v>
                </c:pt>
                <c:pt idx="183">
                  <c:v>0.81330000000000002</c:v>
                </c:pt>
                <c:pt idx="184">
                  <c:v>0.75839999999999996</c:v>
                </c:pt>
                <c:pt idx="185">
                  <c:v>0.71230000000000004</c:v>
                </c:pt>
                <c:pt idx="186">
                  <c:v>0.67290000000000005</c:v>
                </c:pt>
                <c:pt idx="187">
                  <c:v>0.63900000000000001</c:v>
                </c:pt>
                <c:pt idx="188">
                  <c:v>0.60940000000000005</c:v>
                </c:pt>
                <c:pt idx="189">
                  <c:v>0.58330000000000004</c:v>
                </c:pt>
                <c:pt idx="190">
                  <c:v>0.53969999999999996</c:v>
                </c:pt>
                <c:pt idx="191">
                  <c:v>0.50460000000000005</c:v>
                </c:pt>
                <c:pt idx="192">
                  <c:v>0.47570000000000001</c:v>
                </c:pt>
                <c:pt idx="193">
                  <c:v>0.45150000000000001</c:v>
                </c:pt>
                <c:pt idx="194">
                  <c:v>0.43099999999999999</c:v>
                </c:pt>
                <c:pt idx="195">
                  <c:v>0.41349999999999998</c:v>
                </c:pt>
                <c:pt idx="196">
                  <c:v>0.38490000000000002</c:v>
                </c:pt>
                <c:pt idx="197">
                  <c:v>0.36280000000000001</c:v>
                </c:pt>
                <c:pt idx="198">
                  <c:v>0.34520000000000001</c:v>
                </c:pt>
                <c:pt idx="199">
                  <c:v>0.33090000000000003</c:v>
                </c:pt>
                <c:pt idx="200">
                  <c:v>0.31909999999999999</c:v>
                </c:pt>
                <c:pt idx="201">
                  <c:v>0.30919999999999997</c:v>
                </c:pt>
                <c:pt idx="202">
                  <c:v>0.30080000000000001</c:v>
                </c:pt>
                <c:pt idx="203">
                  <c:v>0.29370000000000002</c:v>
                </c:pt>
                <c:pt idx="204">
                  <c:v>0.28749999999999998</c:v>
                </c:pt>
                <c:pt idx="205">
                  <c:v>0.28220000000000001</c:v>
                </c:pt>
                <c:pt idx="206">
                  <c:v>0.27750000000000002</c:v>
                </c:pt>
                <c:pt idx="207">
                  <c:v>0.26979999999999998</c:v>
                </c:pt>
                <c:pt idx="208">
                  <c:v>0.26390000000000002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BB-4111-9D15-432F955B8F0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srim22Na_EJ212!$D$20:$D$228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srim22Na_EJ212!$F$20:$F$228</c:f>
              <c:numCache>
                <c:formatCode>0.000E+00</c:formatCode>
                <c:ptCount val="209"/>
                <c:pt idx="0">
                  <c:v>1.177</c:v>
                </c:pt>
                <c:pt idx="1">
                  <c:v>1.224</c:v>
                </c:pt>
                <c:pt idx="2">
                  <c:v>1.268</c:v>
                </c:pt>
                <c:pt idx="3">
                  <c:v>1.3080000000000001</c:v>
                </c:pt>
                <c:pt idx="4">
                  <c:v>1.345</c:v>
                </c:pt>
                <c:pt idx="5">
                  <c:v>1.38</c:v>
                </c:pt>
                <c:pt idx="6">
                  <c:v>1.4119999999999999</c:v>
                </c:pt>
                <c:pt idx="7">
                  <c:v>1.4430000000000001</c:v>
                </c:pt>
                <c:pt idx="8">
                  <c:v>1.4990000000000001</c:v>
                </c:pt>
                <c:pt idx="9">
                  <c:v>1.5489999999999999</c:v>
                </c:pt>
                <c:pt idx="10">
                  <c:v>1.595</c:v>
                </c:pt>
                <c:pt idx="11">
                  <c:v>1.637</c:v>
                </c:pt>
                <c:pt idx="12">
                  <c:v>1.675</c:v>
                </c:pt>
                <c:pt idx="13">
                  <c:v>1.71</c:v>
                </c:pt>
                <c:pt idx="14">
                  <c:v>1.7729999999999999</c:v>
                </c:pt>
                <c:pt idx="15">
                  <c:v>1.827</c:v>
                </c:pt>
                <c:pt idx="16">
                  <c:v>1.875</c:v>
                </c:pt>
                <c:pt idx="17">
                  <c:v>1.9179999999999999</c:v>
                </c:pt>
                <c:pt idx="18">
                  <c:v>1.956</c:v>
                </c:pt>
                <c:pt idx="19">
                  <c:v>1.99</c:v>
                </c:pt>
                <c:pt idx="20">
                  <c:v>2.0209999999999999</c:v>
                </c:pt>
                <c:pt idx="21">
                  <c:v>2.0489999999999999</c:v>
                </c:pt>
                <c:pt idx="22">
                  <c:v>2.0750000000000002</c:v>
                </c:pt>
                <c:pt idx="23">
                  <c:v>2.0979999999999999</c:v>
                </c:pt>
                <c:pt idx="24">
                  <c:v>2.12</c:v>
                </c:pt>
                <c:pt idx="25">
                  <c:v>2.1579999999999999</c:v>
                </c:pt>
                <c:pt idx="26">
                  <c:v>2.198</c:v>
                </c:pt>
                <c:pt idx="27">
                  <c:v>2.2309999999999999</c:v>
                </c:pt>
                <c:pt idx="28">
                  <c:v>2.2589999999999999</c:v>
                </c:pt>
                <c:pt idx="29">
                  <c:v>2.282</c:v>
                </c:pt>
                <c:pt idx="30">
                  <c:v>2.3010000000000002</c:v>
                </c:pt>
                <c:pt idx="31">
                  <c:v>2.3170000000000002</c:v>
                </c:pt>
                <c:pt idx="32">
                  <c:v>2.331</c:v>
                </c:pt>
                <c:pt idx="33">
                  <c:v>2.3420000000000001</c:v>
                </c:pt>
                <c:pt idx="34">
                  <c:v>2.359</c:v>
                </c:pt>
                <c:pt idx="35">
                  <c:v>2.371</c:v>
                </c:pt>
                <c:pt idx="36">
                  <c:v>2.3769999999999998</c:v>
                </c:pt>
                <c:pt idx="37">
                  <c:v>2.38</c:v>
                </c:pt>
                <c:pt idx="38">
                  <c:v>2.38</c:v>
                </c:pt>
                <c:pt idx="39">
                  <c:v>2.3780000000000001</c:v>
                </c:pt>
                <c:pt idx="40">
                  <c:v>2.3690000000000002</c:v>
                </c:pt>
                <c:pt idx="41">
                  <c:v>2.355</c:v>
                </c:pt>
                <c:pt idx="42">
                  <c:v>2.3370000000000002</c:v>
                </c:pt>
                <c:pt idx="43">
                  <c:v>2.3170000000000002</c:v>
                </c:pt>
                <c:pt idx="44">
                  <c:v>2.2949999999999999</c:v>
                </c:pt>
                <c:pt idx="45">
                  <c:v>2.2719999999999998</c:v>
                </c:pt>
                <c:pt idx="46">
                  <c:v>2.2490000000000001</c:v>
                </c:pt>
                <c:pt idx="47">
                  <c:v>2.2250000000000001</c:v>
                </c:pt>
                <c:pt idx="48">
                  <c:v>2.2010000000000001</c:v>
                </c:pt>
                <c:pt idx="49">
                  <c:v>2.1779999999999999</c:v>
                </c:pt>
                <c:pt idx="50">
                  <c:v>2.1539999999999999</c:v>
                </c:pt>
                <c:pt idx="51">
                  <c:v>2.1070000000000002</c:v>
                </c:pt>
                <c:pt idx="52">
                  <c:v>2.0510000000000002</c:v>
                </c:pt>
                <c:pt idx="53">
                  <c:v>1.9970000000000001</c:v>
                </c:pt>
                <c:pt idx="54">
                  <c:v>1.946</c:v>
                </c:pt>
                <c:pt idx="55">
                  <c:v>1.897</c:v>
                </c:pt>
                <c:pt idx="56">
                  <c:v>1.851</c:v>
                </c:pt>
                <c:pt idx="57">
                  <c:v>1.8069999999999999</c:v>
                </c:pt>
                <c:pt idx="58">
                  <c:v>1.766</c:v>
                </c:pt>
                <c:pt idx="59">
                  <c:v>1.726</c:v>
                </c:pt>
                <c:pt idx="60">
                  <c:v>1.653</c:v>
                </c:pt>
                <c:pt idx="61">
                  <c:v>1.587</c:v>
                </c:pt>
                <c:pt idx="62">
                  <c:v>1.5269999999999999</c:v>
                </c:pt>
                <c:pt idx="63">
                  <c:v>1.4710000000000001</c:v>
                </c:pt>
                <c:pt idx="64">
                  <c:v>1.421</c:v>
                </c:pt>
                <c:pt idx="65">
                  <c:v>1.3740000000000001</c:v>
                </c:pt>
                <c:pt idx="66">
                  <c:v>1.29</c:v>
                </c:pt>
                <c:pt idx="67">
                  <c:v>1.218</c:v>
                </c:pt>
                <c:pt idx="68">
                  <c:v>1.155</c:v>
                </c:pt>
                <c:pt idx="69">
                  <c:v>1.0980000000000001</c:v>
                </c:pt>
                <c:pt idx="70">
                  <c:v>1.048</c:v>
                </c:pt>
                <c:pt idx="71">
                  <c:v>1.0029999999999999</c:v>
                </c:pt>
                <c:pt idx="72">
                  <c:v>0.9627</c:v>
                </c:pt>
                <c:pt idx="73">
                  <c:v>0.92569999999999997</c:v>
                </c:pt>
                <c:pt idx="74">
                  <c:v>0.89190000000000003</c:v>
                </c:pt>
                <c:pt idx="75">
                  <c:v>0.86080000000000001</c:v>
                </c:pt>
                <c:pt idx="76">
                  <c:v>0.83209999999999995</c:v>
                </c:pt>
                <c:pt idx="77">
                  <c:v>0.78100000000000003</c:v>
                </c:pt>
                <c:pt idx="78">
                  <c:v>0.72640000000000005</c:v>
                </c:pt>
                <c:pt idx="79">
                  <c:v>0.67989999999999995</c:v>
                </c:pt>
                <c:pt idx="80">
                  <c:v>0.63980000000000004</c:v>
                </c:pt>
                <c:pt idx="81">
                  <c:v>0.60470000000000002</c:v>
                </c:pt>
                <c:pt idx="82">
                  <c:v>0.57379999999999998</c:v>
                </c:pt>
                <c:pt idx="83">
                  <c:v>0.54630000000000001</c:v>
                </c:pt>
                <c:pt idx="84">
                  <c:v>0.52159999999999995</c:v>
                </c:pt>
                <c:pt idx="85">
                  <c:v>0.49930000000000002</c:v>
                </c:pt>
                <c:pt idx="86">
                  <c:v>0.46060000000000001</c:v>
                </c:pt>
                <c:pt idx="87">
                  <c:v>0.42820000000000003</c:v>
                </c:pt>
                <c:pt idx="88">
                  <c:v>0.40050000000000002</c:v>
                </c:pt>
                <c:pt idx="89">
                  <c:v>0.3765</c:v>
                </c:pt>
                <c:pt idx="90">
                  <c:v>0.35560000000000003</c:v>
                </c:pt>
                <c:pt idx="91">
                  <c:v>0.33710000000000001</c:v>
                </c:pt>
                <c:pt idx="92">
                  <c:v>0.30590000000000001</c:v>
                </c:pt>
                <c:pt idx="93">
                  <c:v>0.28050000000000003</c:v>
                </c:pt>
                <c:pt idx="94">
                  <c:v>0.25940000000000002</c:v>
                </c:pt>
                <c:pt idx="95">
                  <c:v>0.24149999999999999</c:v>
                </c:pt>
                <c:pt idx="96">
                  <c:v>0.22620000000000001</c:v>
                </c:pt>
                <c:pt idx="97">
                  <c:v>0.21279999999999999</c:v>
                </c:pt>
                <c:pt idx="98">
                  <c:v>0.2011</c:v>
                </c:pt>
                <c:pt idx="99">
                  <c:v>0.1908</c:v>
                </c:pt>
                <c:pt idx="100">
                  <c:v>0.18149999999999999</c:v>
                </c:pt>
                <c:pt idx="101">
                  <c:v>0.17319999999999999</c:v>
                </c:pt>
                <c:pt idx="102">
                  <c:v>0.16569999999999999</c:v>
                </c:pt>
                <c:pt idx="103">
                  <c:v>0.15260000000000001</c:v>
                </c:pt>
                <c:pt idx="104">
                  <c:v>0.1391</c:v>
                </c:pt>
                <c:pt idx="105">
                  <c:v>0.128</c:v>
                </c:pt>
                <c:pt idx="106">
                  <c:v>0.1187</c:v>
                </c:pt>
                <c:pt idx="107">
                  <c:v>0.11070000000000001</c:v>
                </c:pt>
                <c:pt idx="108">
                  <c:v>0.1038</c:v>
                </c:pt>
                <c:pt idx="109">
                  <c:v>9.7799999999999998E-2</c:v>
                </c:pt>
                <c:pt idx="110">
                  <c:v>9.2499999999999999E-2</c:v>
                </c:pt>
                <c:pt idx="111">
                  <c:v>8.7790000000000007E-2</c:v>
                </c:pt>
                <c:pt idx="112">
                  <c:v>7.9769999999999994E-2</c:v>
                </c:pt>
                <c:pt idx="113">
                  <c:v>7.3190000000000005E-2</c:v>
                </c:pt>
                <c:pt idx="114">
                  <c:v>6.769E-2</c:v>
                </c:pt>
                <c:pt idx="115">
                  <c:v>6.3009999999999997E-2</c:v>
                </c:pt>
                <c:pt idx="116">
                  <c:v>5.8979999999999998E-2</c:v>
                </c:pt>
                <c:pt idx="117">
                  <c:v>5.5469999999999998E-2</c:v>
                </c:pt>
                <c:pt idx="118">
                  <c:v>4.9639999999999997E-2</c:v>
                </c:pt>
                <c:pt idx="119">
                  <c:v>4.4990000000000002E-2</c:v>
                </c:pt>
                <c:pt idx="120">
                  <c:v>4.1189999999999997E-2</c:v>
                </c:pt>
                <c:pt idx="121">
                  <c:v>3.8019999999999998E-2</c:v>
                </c:pt>
                <c:pt idx="122">
                  <c:v>3.533E-2</c:v>
                </c:pt>
                <c:pt idx="123">
                  <c:v>3.3020000000000001E-2</c:v>
                </c:pt>
                <c:pt idx="124">
                  <c:v>3.1009999999999999E-2</c:v>
                </c:pt>
                <c:pt idx="125">
                  <c:v>2.9250000000000002E-2</c:v>
                </c:pt>
                <c:pt idx="126">
                  <c:v>2.7689999999999999E-2</c:v>
                </c:pt>
                <c:pt idx="127">
                  <c:v>2.6290000000000001E-2</c:v>
                </c:pt>
                <c:pt idx="128">
                  <c:v>2.504E-2</c:v>
                </c:pt>
                <c:pt idx="129">
                  <c:v>2.2890000000000001E-2</c:v>
                </c:pt>
                <c:pt idx="130">
                  <c:v>2.069E-2</c:v>
                </c:pt>
                <c:pt idx="131">
                  <c:v>1.89E-2</c:v>
                </c:pt>
                <c:pt idx="132">
                  <c:v>1.7409999999999998E-2</c:v>
                </c:pt>
                <c:pt idx="133">
                  <c:v>1.6150000000000001E-2</c:v>
                </c:pt>
                <c:pt idx="134">
                  <c:v>1.507E-2</c:v>
                </c:pt>
                <c:pt idx="135">
                  <c:v>1.413E-2</c:v>
                </c:pt>
                <c:pt idx="136">
                  <c:v>1.3310000000000001E-2</c:v>
                </c:pt>
                <c:pt idx="137">
                  <c:v>1.259E-2</c:v>
                </c:pt>
                <c:pt idx="138">
                  <c:v>1.136E-2</c:v>
                </c:pt>
                <c:pt idx="139">
                  <c:v>1.0359999999999999E-2</c:v>
                </c:pt>
                <c:pt idx="140">
                  <c:v>9.5350000000000001E-3</c:v>
                </c:pt>
                <c:pt idx="141">
                  <c:v>8.8360000000000001E-3</c:v>
                </c:pt>
                <c:pt idx="142">
                  <c:v>8.2369999999999995E-3</c:v>
                </c:pt>
                <c:pt idx="143">
                  <c:v>7.7190000000000002E-3</c:v>
                </c:pt>
                <c:pt idx="144">
                  <c:v>6.8640000000000003E-3</c:v>
                </c:pt>
                <c:pt idx="145">
                  <c:v>6.1869999999999998E-3</c:v>
                </c:pt>
                <c:pt idx="146">
                  <c:v>5.6369999999999996E-3</c:v>
                </c:pt>
                <c:pt idx="147">
                  <c:v>5.182E-3</c:v>
                </c:pt>
                <c:pt idx="148">
                  <c:v>4.7980000000000002E-3</c:v>
                </c:pt>
                <c:pt idx="149">
                  <c:v>4.4689999999999999E-3</c:v>
                </c:pt>
                <c:pt idx="150">
                  <c:v>4.1850000000000004E-3</c:v>
                </c:pt>
                <c:pt idx="151">
                  <c:v>3.9360000000000003E-3</c:v>
                </c:pt>
                <c:pt idx="152">
                  <c:v>3.7160000000000001E-3</c:v>
                </c:pt>
                <c:pt idx="153">
                  <c:v>3.5209999999999998E-3</c:v>
                </c:pt>
                <c:pt idx="154">
                  <c:v>3.346E-3</c:v>
                </c:pt>
                <c:pt idx="155">
                  <c:v>3.0460000000000001E-3</c:v>
                </c:pt>
                <c:pt idx="156">
                  <c:v>2.7420000000000001E-3</c:v>
                </c:pt>
                <c:pt idx="157">
                  <c:v>2.4949999999999998E-3</c:v>
                </c:pt>
                <c:pt idx="158">
                  <c:v>2.2910000000000001E-3</c:v>
                </c:pt>
                <c:pt idx="159">
                  <c:v>2.1189999999999998E-3</c:v>
                </c:pt>
                <c:pt idx="160">
                  <c:v>1.9719999999999998E-3</c:v>
                </c:pt>
                <c:pt idx="161">
                  <c:v>1.8450000000000001E-3</c:v>
                </c:pt>
                <c:pt idx="162">
                  <c:v>1.7340000000000001E-3</c:v>
                </c:pt>
                <c:pt idx="163">
                  <c:v>1.637E-3</c:v>
                </c:pt>
                <c:pt idx="164">
                  <c:v>1.472E-3</c:v>
                </c:pt>
                <c:pt idx="165">
                  <c:v>1.338E-3</c:v>
                </c:pt>
                <c:pt idx="166">
                  <c:v>1.2279999999999999E-3</c:v>
                </c:pt>
                <c:pt idx="167">
                  <c:v>1.1349999999999999E-3</c:v>
                </c:pt>
                <c:pt idx="168">
                  <c:v>1.0560000000000001E-3</c:v>
                </c:pt>
                <c:pt idx="169">
                  <c:v>9.875000000000001E-4</c:v>
                </c:pt>
                <c:pt idx="170">
                  <c:v>8.7500000000000002E-4</c:v>
                </c:pt>
                <c:pt idx="171">
                  <c:v>7.8629999999999998E-4</c:v>
                </c:pt>
                <c:pt idx="172">
                  <c:v>7.1449999999999997E-4</c:v>
                </c:pt>
                <c:pt idx="173">
                  <c:v>6.5530000000000004E-4</c:v>
                </c:pt>
                <c:pt idx="174">
                  <c:v>6.0539999999999997E-4</c:v>
                </c:pt>
                <c:pt idx="175">
                  <c:v>5.6280000000000002E-4</c:v>
                </c:pt>
                <c:pt idx="176">
                  <c:v>5.2610000000000005E-4</c:v>
                </c:pt>
                <c:pt idx="177">
                  <c:v>4.9399999999999997E-4</c:v>
                </c:pt>
                <c:pt idx="178">
                  <c:v>4.6579999999999999E-4</c:v>
                </c:pt>
                <c:pt idx="179">
                  <c:v>4.4069999999999998E-4</c:v>
                </c:pt>
                <c:pt idx="180">
                  <c:v>4.1829999999999998E-4</c:v>
                </c:pt>
                <c:pt idx="181">
                  <c:v>3.7990000000000002E-4</c:v>
                </c:pt>
                <c:pt idx="182">
                  <c:v>3.411E-4</c:v>
                </c:pt>
                <c:pt idx="183">
                  <c:v>3.098E-4</c:v>
                </c:pt>
                <c:pt idx="184">
                  <c:v>2.8390000000000002E-4</c:v>
                </c:pt>
                <c:pt idx="185">
                  <c:v>2.6209999999999997E-4</c:v>
                </c:pt>
                <c:pt idx="186">
                  <c:v>2.4350000000000001E-4</c:v>
                </c:pt>
                <c:pt idx="187">
                  <c:v>2.275E-4</c:v>
                </c:pt>
                <c:pt idx="188">
                  <c:v>2.1359999999999999E-4</c:v>
                </c:pt>
                <c:pt idx="189">
                  <c:v>2.0129999999999999E-4</c:v>
                </c:pt>
                <c:pt idx="190">
                  <c:v>1.806E-4</c:v>
                </c:pt>
                <c:pt idx="191">
                  <c:v>1.639E-4</c:v>
                </c:pt>
                <c:pt idx="192">
                  <c:v>1.5019999999999999E-4</c:v>
                </c:pt>
                <c:pt idx="193">
                  <c:v>1.3860000000000001E-4</c:v>
                </c:pt>
                <c:pt idx="194">
                  <c:v>1.2870000000000001E-4</c:v>
                </c:pt>
                <c:pt idx="195">
                  <c:v>1.2019999999999999E-4</c:v>
                </c:pt>
                <c:pt idx="196">
                  <c:v>1.063E-4</c:v>
                </c:pt>
                <c:pt idx="197">
                  <c:v>9.5329999999999997E-5</c:v>
                </c:pt>
                <c:pt idx="198">
                  <c:v>8.6479999999999999E-5</c:v>
                </c:pt>
                <c:pt idx="199">
                  <c:v>7.9179999999999997E-5</c:v>
                </c:pt>
                <c:pt idx="200">
                  <c:v>7.3059999999999995E-5</c:v>
                </c:pt>
                <c:pt idx="201">
                  <c:v>6.7840000000000001E-5</c:v>
                </c:pt>
                <c:pt idx="202">
                  <c:v>6.334E-5</c:v>
                </c:pt>
                <c:pt idx="203">
                  <c:v>5.9419999999999997E-5</c:v>
                </c:pt>
                <c:pt idx="204">
                  <c:v>5.5970000000000001E-5</c:v>
                </c:pt>
                <c:pt idx="205">
                  <c:v>5.291E-5</c:v>
                </c:pt>
                <c:pt idx="206">
                  <c:v>5.0170000000000002E-5</c:v>
                </c:pt>
                <c:pt idx="207">
                  <c:v>4.5500000000000001E-5</c:v>
                </c:pt>
                <c:pt idx="208">
                  <c:v>4.1650000000000003E-5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BB-4111-9D15-432F955B8F0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srim22Na_EJ212!$D$20:$D$228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srim22Na_EJ212!$G$20:$G$228</c:f>
              <c:numCache>
                <c:formatCode>0.000E+00</c:formatCode>
                <c:ptCount val="209"/>
                <c:pt idx="0">
                  <c:v>1.26617</c:v>
                </c:pt>
                <c:pt idx="1">
                  <c:v>1.31799</c:v>
                </c:pt>
                <c:pt idx="2">
                  <c:v>1.3665799999999999</c:v>
                </c:pt>
                <c:pt idx="3">
                  <c:v>1.411</c:v>
                </c:pt>
                <c:pt idx="4">
                  <c:v>1.4521999999999999</c:v>
                </c:pt>
                <c:pt idx="5">
                  <c:v>1.4911999999999999</c:v>
                </c:pt>
                <c:pt idx="6">
                  <c:v>1.5270999999999999</c:v>
                </c:pt>
                <c:pt idx="7">
                  <c:v>1.5619000000000001</c:v>
                </c:pt>
                <c:pt idx="8">
                  <c:v>1.6251000000000002</c:v>
                </c:pt>
                <c:pt idx="9">
                  <c:v>1.6819</c:v>
                </c:pt>
                <c:pt idx="10">
                  <c:v>1.7343999999999999</c:v>
                </c:pt>
                <c:pt idx="11">
                  <c:v>1.7826</c:v>
                </c:pt>
                <c:pt idx="12">
                  <c:v>1.8266</c:v>
                </c:pt>
                <c:pt idx="13">
                  <c:v>1.8673</c:v>
                </c:pt>
                <c:pt idx="14">
                  <c:v>1.9410999999999998</c:v>
                </c:pt>
                <c:pt idx="15">
                  <c:v>2.0053000000000001</c:v>
                </c:pt>
                <c:pt idx="16">
                  <c:v>2.0630000000000002</c:v>
                </c:pt>
                <c:pt idx="17">
                  <c:v>2.1151999999999997</c:v>
                </c:pt>
                <c:pt idx="18">
                  <c:v>2.1619000000000002</c:v>
                </c:pt>
                <c:pt idx="19">
                  <c:v>2.2042999999999999</c:v>
                </c:pt>
                <c:pt idx="20">
                  <c:v>2.2433999999999998</c:v>
                </c:pt>
                <c:pt idx="21">
                  <c:v>2.2791999999999999</c:v>
                </c:pt>
                <c:pt idx="22">
                  <c:v>2.3128000000000002</c:v>
                </c:pt>
                <c:pt idx="23">
                  <c:v>2.3430999999999997</c:v>
                </c:pt>
                <c:pt idx="24">
                  <c:v>2.3722000000000003</c:v>
                </c:pt>
                <c:pt idx="25">
                  <c:v>2.4238</c:v>
                </c:pt>
                <c:pt idx="26">
                  <c:v>2.48</c:v>
                </c:pt>
                <c:pt idx="27">
                  <c:v>2.5282</c:v>
                </c:pt>
                <c:pt idx="28">
                  <c:v>2.5707</c:v>
                </c:pt>
                <c:pt idx="29">
                  <c:v>2.6076000000000001</c:v>
                </c:pt>
                <c:pt idx="30">
                  <c:v>2.6398999999999999</c:v>
                </c:pt>
                <c:pt idx="31">
                  <c:v>2.6687000000000003</c:v>
                </c:pt>
                <c:pt idx="32">
                  <c:v>2.6949999999999998</c:v>
                </c:pt>
                <c:pt idx="33">
                  <c:v>2.718</c:v>
                </c:pt>
                <c:pt idx="34">
                  <c:v>2.7578</c:v>
                </c:pt>
                <c:pt idx="35">
                  <c:v>2.7913000000000001</c:v>
                </c:pt>
                <c:pt idx="36">
                  <c:v>2.8178999999999998</c:v>
                </c:pt>
                <c:pt idx="37">
                  <c:v>2.8405</c:v>
                </c:pt>
                <c:pt idx="38">
                  <c:v>2.8592999999999997</c:v>
                </c:pt>
                <c:pt idx="39">
                  <c:v>2.8754</c:v>
                </c:pt>
                <c:pt idx="40">
                  <c:v>2.9007000000000001</c:v>
                </c:pt>
                <c:pt idx="41">
                  <c:v>2.919</c:v>
                </c:pt>
                <c:pt idx="42">
                  <c:v>2.9315000000000002</c:v>
                </c:pt>
                <c:pt idx="43">
                  <c:v>2.9405000000000001</c:v>
                </c:pt>
                <c:pt idx="44">
                  <c:v>2.9462000000000002</c:v>
                </c:pt>
                <c:pt idx="45">
                  <c:v>2.9497999999999998</c:v>
                </c:pt>
                <c:pt idx="46">
                  <c:v>2.9523999999999999</c:v>
                </c:pt>
                <c:pt idx="47">
                  <c:v>2.9531000000000001</c:v>
                </c:pt>
                <c:pt idx="48">
                  <c:v>2.9530000000000003</c:v>
                </c:pt>
                <c:pt idx="49">
                  <c:v>2.9531000000000001</c:v>
                </c:pt>
                <c:pt idx="50">
                  <c:v>2.9516</c:v>
                </c:pt>
                <c:pt idx="51">
                  <c:v>2.9477000000000002</c:v>
                </c:pt>
                <c:pt idx="52">
                  <c:v>2.9427000000000003</c:v>
                </c:pt>
                <c:pt idx="53">
                  <c:v>2.9370000000000003</c:v>
                </c:pt>
                <c:pt idx="54">
                  <c:v>2.9318</c:v>
                </c:pt>
                <c:pt idx="55">
                  <c:v>2.927</c:v>
                </c:pt>
                <c:pt idx="56">
                  <c:v>2.923</c:v>
                </c:pt>
                <c:pt idx="57">
                  <c:v>2.919</c:v>
                </c:pt>
                <c:pt idx="58">
                  <c:v>2.9169999999999998</c:v>
                </c:pt>
                <c:pt idx="59">
                  <c:v>2.915</c:v>
                </c:pt>
                <c:pt idx="60">
                  <c:v>2.915</c:v>
                </c:pt>
                <c:pt idx="61">
                  <c:v>2.9130000000000003</c:v>
                </c:pt>
                <c:pt idx="62">
                  <c:v>2.9049999999999998</c:v>
                </c:pt>
                <c:pt idx="63">
                  <c:v>2.895</c:v>
                </c:pt>
                <c:pt idx="64">
                  <c:v>2.887</c:v>
                </c:pt>
                <c:pt idx="65">
                  <c:v>2.8780000000000001</c:v>
                </c:pt>
                <c:pt idx="66">
                  <c:v>2.8680000000000003</c:v>
                </c:pt>
                <c:pt idx="67">
                  <c:v>2.867</c:v>
                </c:pt>
                <c:pt idx="68">
                  <c:v>2.8740000000000001</c:v>
                </c:pt>
                <c:pt idx="69">
                  <c:v>2.887</c:v>
                </c:pt>
                <c:pt idx="70">
                  <c:v>2.9060000000000001</c:v>
                </c:pt>
                <c:pt idx="71">
                  <c:v>2.931</c:v>
                </c:pt>
                <c:pt idx="72">
                  <c:v>2.9597000000000002</c:v>
                </c:pt>
                <c:pt idx="73">
                  <c:v>2.9906999999999999</c:v>
                </c:pt>
                <c:pt idx="74">
                  <c:v>3.0249000000000001</c:v>
                </c:pt>
                <c:pt idx="75">
                  <c:v>3.0608000000000004</c:v>
                </c:pt>
                <c:pt idx="76">
                  <c:v>3.0971000000000002</c:v>
                </c:pt>
                <c:pt idx="77">
                  <c:v>3.173</c:v>
                </c:pt>
                <c:pt idx="78">
                  <c:v>3.2694000000000001</c:v>
                </c:pt>
                <c:pt idx="79">
                  <c:v>3.3649</c:v>
                </c:pt>
                <c:pt idx="80">
                  <c:v>3.4588000000000001</c:v>
                </c:pt>
                <c:pt idx="81">
                  <c:v>3.5517000000000003</c:v>
                </c:pt>
                <c:pt idx="82">
                  <c:v>3.6427999999999998</c:v>
                </c:pt>
                <c:pt idx="83">
                  <c:v>3.7343000000000002</c:v>
                </c:pt>
                <c:pt idx="84">
                  <c:v>3.8245999999999998</c:v>
                </c:pt>
                <c:pt idx="85">
                  <c:v>3.9162999999999997</c:v>
                </c:pt>
                <c:pt idx="86">
                  <c:v>4.0995999999999997</c:v>
                </c:pt>
                <c:pt idx="87">
                  <c:v>4.2842000000000002</c:v>
                </c:pt>
                <c:pt idx="88">
                  <c:v>4.4695</c:v>
                </c:pt>
                <c:pt idx="89">
                  <c:v>4.6535000000000002</c:v>
                </c:pt>
                <c:pt idx="90">
                  <c:v>4.8376000000000001</c:v>
                </c:pt>
                <c:pt idx="91">
                  <c:v>5.0191000000000008</c:v>
                </c:pt>
                <c:pt idx="92">
                  <c:v>5.3789000000000007</c:v>
                </c:pt>
                <c:pt idx="93">
                  <c:v>5.7314999999999996</c:v>
                </c:pt>
                <c:pt idx="94">
                  <c:v>6.0784000000000002</c:v>
                </c:pt>
                <c:pt idx="95">
                  <c:v>6.4195000000000002</c:v>
                </c:pt>
                <c:pt idx="96">
                  <c:v>6.7562000000000006</c:v>
                </c:pt>
                <c:pt idx="97">
                  <c:v>7.0867999999999993</c:v>
                </c:pt>
                <c:pt idx="98">
                  <c:v>7.4131</c:v>
                </c:pt>
                <c:pt idx="99">
                  <c:v>7.7347999999999999</c:v>
                </c:pt>
                <c:pt idx="100">
                  <c:v>8.0525000000000002</c:v>
                </c:pt>
                <c:pt idx="101">
                  <c:v>8.3651999999999997</c:v>
                </c:pt>
                <c:pt idx="102">
                  <c:v>8.672699999999999</c:v>
                </c:pt>
                <c:pt idx="103">
                  <c:v>9.2745999999999995</c:v>
                </c:pt>
                <c:pt idx="104">
                  <c:v>9.9960999999999984</c:v>
                </c:pt>
                <c:pt idx="105">
                  <c:v>10.688000000000001</c:v>
                </c:pt>
                <c:pt idx="106">
                  <c:v>11.338700000000001</c:v>
                </c:pt>
                <c:pt idx="107">
                  <c:v>11.9407</c:v>
                </c:pt>
                <c:pt idx="108">
                  <c:v>12.5138</c:v>
                </c:pt>
                <c:pt idx="109">
                  <c:v>13.0578</c:v>
                </c:pt>
                <c:pt idx="110">
                  <c:v>13.5525</c:v>
                </c:pt>
                <c:pt idx="111">
                  <c:v>14.00779</c:v>
                </c:pt>
                <c:pt idx="112">
                  <c:v>14.82977</c:v>
                </c:pt>
                <c:pt idx="113">
                  <c:v>15.533190000000001</c:v>
                </c:pt>
                <c:pt idx="114">
                  <c:v>16.11769</c:v>
                </c:pt>
                <c:pt idx="115">
                  <c:v>16.623009999999997</c:v>
                </c:pt>
                <c:pt idx="116">
                  <c:v>17.048979999999997</c:v>
                </c:pt>
                <c:pt idx="117">
                  <c:v>17.415469999999999</c:v>
                </c:pt>
                <c:pt idx="118">
                  <c:v>17.97964</c:v>
                </c:pt>
                <c:pt idx="119">
                  <c:v>18.374989999999997</c:v>
                </c:pt>
                <c:pt idx="120">
                  <c:v>18.641190000000002</c:v>
                </c:pt>
                <c:pt idx="121">
                  <c:v>18.798020000000001</c:v>
                </c:pt>
                <c:pt idx="122">
                  <c:v>18.875329999999998</c:v>
                </c:pt>
                <c:pt idx="123">
                  <c:v>18.87302</c:v>
                </c:pt>
                <c:pt idx="124">
                  <c:v>18.821009999999998</c:v>
                </c:pt>
                <c:pt idx="125">
                  <c:v>18.72925</c:v>
                </c:pt>
                <c:pt idx="126">
                  <c:v>18.59769</c:v>
                </c:pt>
                <c:pt idx="127">
                  <c:v>18.446290000000001</c:v>
                </c:pt>
                <c:pt idx="128">
                  <c:v>18.275040000000001</c:v>
                </c:pt>
                <c:pt idx="129">
                  <c:v>17.88289</c:v>
                </c:pt>
                <c:pt idx="130">
                  <c:v>17.360689999999998</c:v>
                </c:pt>
                <c:pt idx="131">
                  <c:v>16.828899999999997</c:v>
                </c:pt>
                <c:pt idx="132">
                  <c:v>16.307410000000001</c:v>
                </c:pt>
                <c:pt idx="133">
                  <c:v>15.806149999999999</c:v>
                </c:pt>
                <c:pt idx="134">
                  <c:v>15.32507</c:v>
                </c:pt>
                <c:pt idx="135">
                  <c:v>14.864129999999999</c:v>
                </c:pt>
                <c:pt idx="136">
                  <c:v>14.423310000000001</c:v>
                </c:pt>
                <c:pt idx="137">
                  <c:v>14.012589999999999</c:v>
                </c:pt>
                <c:pt idx="138">
                  <c:v>13.32136</c:v>
                </c:pt>
                <c:pt idx="139">
                  <c:v>12.830360000000001</c:v>
                </c:pt>
                <c:pt idx="140">
                  <c:v>12.249535</c:v>
                </c:pt>
                <c:pt idx="141">
                  <c:v>11.698836</c:v>
                </c:pt>
                <c:pt idx="142">
                  <c:v>11.208236999999999</c:v>
                </c:pt>
                <c:pt idx="143">
                  <c:v>10.767719</c:v>
                </c:pt>
                <c:pt idx="144">
                  <c:v>9.9918639999999996</c:v>
                </c:pt>
                <c:pt idx="145">
                  <c:v>9.3381870000000013</c:v>
                </c:pt>
                <c:pt idx="146">
                  <c:v>8.7766370000000009</c:v>
                </c:pt>
                <c:pt idx="147">
                  <c:v>8.2871819999999996</c:v>
                </c:pt>
                <c:pt idx="148">
                  <c:v>7.8547979999999997</c:v>
                </c:pt>
                <c:pt idx="149">
                  <c:v>7.4714689999999999</c:v>
                </c:pt>
                <c:pt idx="150">
                  <c:v>7.1261849999999995</c:v>
                </c:pt>
                <c:pt idx="151">
                  <c:v>6.8159360000000007</c:v>
                </c:pt>
                <c:pt idx="152">
                  <c:v>6.5327159999999997</c:v>
                </c:pt>
                <c:pt idx="153">
                  <c:v>6.274521</c:v>
                </c:pt>
                <c:pt idx="154">
                  <c:v>6.0383459999999998</c:v>
                </c:pt>
                <c:pt idx="155">
                  <c:v>5.619046</c:v>
                </c:pt>
                <c:pt idx="156">
                  <c:v>5.1757419999999996</c:v>
                </c:pt>
                <c:pt idx="157">
                  <c:v>4.8034949999999998</c:v>
                </c:pt>
                <c:pt idx="158">
                  <c:v>4.4852909999999993</c:v>
                </c:pt>
                <c:pt idx="159">
                  <c:v>4.2101190000000006</c:v>
                </c:pt>
                <c:pt idx="160">
                  <c:v>3.9699719999999998</c:v>
                </c:pt>
                <c:pt idx="161">
                  <c:v>3.758845</c:v>
                </c:pt>
                <c:pt idx="162">
                  <c:v>3.5707339999999999</c:v>
                </c:pt>
                <c:pt idx="163">
                  <c:v>3.4036370000000002</c:v>
                </c:pt>
                <c:pt idx="164">
                  <c:v>3.1164720000000004</c:v>
                </c:pt>
                <c:pt idx="165">
                  <c:v>2.8783379999999998</c:v>
                </c:pt>
                <c:pt idx="166">
                  <c:v>2.6772279999999999</c:v>
                </c:pt>
                <c:pt idx="167">
                  <c:v>2.5041350000000002</c:v>
                </c:pt>
                <c:pt idx="168">
                  <c:v>2.3510560000000003</c:v>
                </c:pt>
                <c:pt idx="169">
                  <c:v>2.2149874999999999</c:v>
                </c:pt>
                <c:pt idx="170">
                  <c:v>1.9878750000000001</c:v>
                </c:pt>
                <c:pt idx="171">
                  <c:v>1.8067863</c:v>
                </c:pt>
                <c:pt idx="172">
                  <c:v>1.6597145</c:v>
                </c:pt>
                <c:pt idx="173">
                  <c:v>1.5376552999999999</c:v>
                </c:pt>
                <c:pt idx="174">
                  <c:v>1.4346053999999999</c:v>
                </c:pt>
                <c:pt idx="175">
                  <c:v>1.3455627999999999</c:v>
                </c:pt>
                <c:pt idx="176">
                  <c:v>1.2695261</c:v>
                </c:pt>
                <c:pt idx="177">
                  <c:v>1.202494</c:v>
                </c:pt>
                <c:pt idx="178">
                  <c:v>1.1424657999999999</c:v>
                </c:pt>
                <c:pt idx="179">
                  <c:v>1.0904407</c:v>
                </c:pt>
                <c:pt idx="180">
                  <c:v>1.0434182999999999</c:v>
                </c:pt>
                <c:pt idx="181">
                  <c:v>0.96207989999999999</c:v>
                </c:pt>
                <c:pt idx="182">
                  <c:v>0.88004110000000002</c:v>
                </c:pt>
                <c:pt idx="183">
                  <c:v>0.81360980000000005</c:v>
                </c:pt>
                <c:pt idx="184">
                  <c:v>0.75868389999999997</c:v>
                </c:pt>
                <c:pt idx="185">
                  <c:v>0.71256210000000009</c:v>
                </c:pt>
                <c:pt idx="186">
                  <c:v>0.67314350000000001</c:v>
                </c:pt>
                <c:pt idx="187">
                  <c:v>0.63922750000000006</c:v>
                </c:pt>
                <c:pt idx="188">
                  <c:v>0.60961360000000009</c:v>
                </c:pt>
                <c:pt idx="189">
                  <c:v>0.5835013</c:v>
                </c:pt>
                <c:pt idx="190">
                  <c:v>0.53988059999999993</c:v>
                </c:pt>
                <c:pt idx="191">
                  <c:v>0.50476390000000004</c:v>
                </c:pt>
                <c:pt idx="192">
                  <c:v>0.4758502</c:v>
                </c:pt>
                <c:pt idx="193">
                  <c:v>0.4516386</c:v>
                </c:pt>
                <c:pt idx="194">
                  <c:v>0.43112869999999998</c:v>
                </c:pt>
                <c:pt idx="195">
                  <c:v>0.41362019999999999</c:v>
                </c:pt>
                <c:pt idx="196">
                  <c:v>0.38500630000000002</c:v>
                </c:pt>
                <c:pt idx="197">
                  <c:v>0.36289533000000002</c:v>
                </c:pt>
                <c:pt idx="198">
                  <c:v>0.34528648000000001</c:v>
                </c:pt>
                <c:pt idx="199">
                  <c:v>0.33097918000000004</c:v>
                </c:pt>
                <c:pt idx="200">
                  <c:v>0.31917306000000001</c:v>
                </c:pt>
                <c:pt idx="201">
                  <c:v>0.30926783999999996</c:v>
                </c:pt>
                <c:pt idx="202">
                  <c:v>0.30086334000000003</c:v>
                </c:pt>
                <c:pt idx="203">
                  <c:v>0.29375941999999999</c:v>
                </c:pt>
                <c:pt idx="204">
                  <c:v>0.28755596999999999</c:v>
                </c:pt>
                <c:pt idx="205">
                  <c:v>0.28225291000000002</c:v>
                </c:pt>
                <c:pt idx="206">
                  <c:v>0.27755017000000004</c:v>
                </c:pt>
                <c:pt idx="207">
                  <c:v>0.26984549999999996</c:v>
                </c:pt>
                <c:pt idx="208">
                  <c:v>0.26394165000000003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BB-4111-9D15-432F955B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294368"/>
        <c:axId val="516298792"/>
      </c:scatterChart>
      <c:valAx>
        <c:axId val="3512943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16298792"/>
        <c:crosses val="autoZero"/>
        <c:crossBetween val="midCat"/>
        <c:majorUnit val="10"/>
      </c:valAx>
      <c:valAx>
        <c:axId val="51629879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3512943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srim22Na_EJ212!$P$5</c:f>
          <c:strCache>
            <c:ptCount val="1"/>
            <c:pt idx="0">
              <c:v>srim22Na_EJ212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srim22Na_EJ212!$D$20:$D$228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srim22Na_EJ212!$J$20:$J$228</c:f>
              <c:numCache>
                <c:formatCode>0.000</c:formatCode>
                <c:ptCount val="209"/>
                <c:pt idx="0">
                  <c:v>2.4000000000000002E-3</c:v>
                </c:pt>
                <c:pt idx="1">
                  <c:v>2.5000000000000001E-3</c:v>
                </c:pt>
                <c:pt idx="2">
                  <c:v>2.5999999999999999E-3</c:v>
                </c:pt>
                <c:pt idx="3">
                  <c:v>2.8E-3</c:v>
                </c:pt>
                <c:pt idx="4">
                  <c:v>2.9000000000000002E-3</c:v>
                </c:pt>
                <c:pt idx="5">
                  <c:v>3.0000000000000001E-3</c:v>
                </c:pt>
                <c:pt idx="6">
                  <c:v>3.0999999999999999E-3</c:v>
                </c:pt>
                <c:pt idx="7">
                  <c:v>3.3E-3</c:v>
                </c:pt>
                <c:pt idx="8">
                  <c:v>3.5000000000000005E-3</c:v>
                </c:pt>
                <c:pt idx="9">
                  <c:v>3.6999999999999997E-3</c:v>
                </c:pt>
                <c:pt idx="10">
                  <c:v>3.8999999999999998E-3</c:v>
                </c:pt>
                <c:pt idx="11">
                  <c:v>4.1000000000000003E-3</c:v>
                </c:pt>
                <c:pt idx="12">
                  <c:v>4.3999999999999994E-3</c:v>
                </c:pt>
                <c:pt idx="13">
                  <c:v>4.5999999999999999E-3</c:v>
                </c:pt>
                <c:pt idx="14">
                  <c:v>4.8999999999999998E-3</c:v>
                </c:pt>
                <c:pt idx="15">
                  <c:v>5.3E-3</c:v>
                </c:pt>
                <c:pt idx="16">
                  <c:v>5.7000000000000002E-3</c:v>
                </c:pt>
                <c:pt idx="17">
                  <c:v>6.0999999999999995E-3</c:v>
                </c:pt>
                <c:pt idx="18">
                  <c:v>6.4000000000000003E-3</c:v>
                </c:pt>
                <c:pt idx="19">
                  <c:v>6.8000000000000005E-3</c:v>
                </c:pt>
                <c:pt idx="20">
                  <c:v>7.0999999999999995E-3</c:v>
                </c:pt>
                <c:pt idx="21">
                  <c:v>7.4999999999999997E-3</c:v>
                </c:pt>
                <c:pt idx="22">
                  <c:v>7.7999999999999996E-3</c:v>
                </c:pt>
                <c:pt idx="23">
                  <c:v>8.0999999999999996E-3</c:v>
                </c:pt>
                <c:pt idx="24">
                  <c:v>8.5000000000000006E-3</c:v>
                </c:pt>
                <c:pt idx="25">
                  <c:v>9.1000000000000004E-3</c:v>
                </c:pt>
                <c:pt idx="26">
                  <c:v>9.9000000000000008E-3</c:v>
                </c:pt>
                <c:pt idx="27">
                  <c:v>1.0699999999999999E-2</c:v>
                </c:pt>
                <c:pt idx="28">
                  <c:v>1.15E-2</c:v>
                </c:pt>
                <c:pt idx="29">
                  <c:v>1.2199999999999999E-2</c:v>
                </c:pt>
                <c:pt idx="30">
                  <c:v>1.3000000000000001E-2</c:v>
                </c:pt>
                <c:pt idx="31">
                  <c:v>1.3800000000000002E-2</c:v>
                </c:pt>
                <c:pt idx="32">
                  <c:v>1.4499999999999999E-2</c:v>
                </c:pt>
                <c:pt idx="33">
                  <c:v>1.52E-2</c:v>
                </c:pt>
                <c:pt idx="34">
                  <c:v>1.67E-2</c:v>
                </c:pt>
                <c:pt idx="35">
                  <c:v>1.8200000000000001E-2</c:v>
                </c:pt>
                <c:pt idx="36">
                  <c:v>1.9599999999999999E-2</c:v>
                </c:pt>
                <c:pt idx="37">
                  <c:v>2.1100000000000001E-2</c:v>
                </c:pt>
                <c:pt idx="38">
                  <c:v>2.2499999999999999E-2</c:v>
                </c:pt>
                <c:pt idx="39">
                  <c:v>2.3899999999999998E-2</c:v>
                </c:pt>
                <c:pt idx="40">
                  <c:v>2.6800000000000001E-2</c:v>
                </c:pt>
                <c:pt idx="41">
                  <c:v>2.9599999999999998E-2</c:v>
                </c:pt>
                <c:pt idx="42">
                  <c:v>3.2500000000000001E-2</c:v>
                </c:pt>
                <c:pt idx="43">
                  <c:v>3.5299999999999998E-2</c:v>
                </c:pt>
                <c:pt idx="44">
                  <c:v>3.8199999999999998E-2</c:v>
                </c:pt>
                <c:pt idx="45">
                  <c:v>4.0999999999999995E-2</c:v>
                </c:pt>
                <c:pt idx="46">
                  <c:v>4.3900000000000002E-2</c:v>
                </c:pt>
                <c:pt idx="47">
                  <c:v>4.6700000000000005E-2</c:v>
                </c:pt>
                <c:pt idx="48">
                  <c:v>4.9599999999999998E-2</c:v>
                </c:pt>
                <c:pt idx="49">
                  <c:v>5.2500000000000005E-2</c:v>
                </c:pt>
                <c:pt idx="50">
                  <c:v>5.5400000000000005E-2</c:v>
                </c:pt>
                <c:pt idx="51">
                  <c:v>6.1199999999999997E-2</c:v>
                </c:pt>
                <c:pt idx="52">
                  <c:v>6.8500000000000005E-2</c:v>
                </c:pt>
                <c:pt idx="53">
                  <c:v>7.5800000000000006E-2</c:v>
                </c:pt>
                <c:pt idx="54">
                  <c:v>8.3199999999999996E-2</c:v>
                </c:pt>
                <c:pt idx="55">
                  <c:v>9.0700000000000003E-2</c:v>
                </c:pt>
                <c:pt idx="56">
                  <c:v>9.8099999999999993E-2</c:v>
                </c:pt>
                <c:pt idx="57">
                  <c:v>0.1056</c:v>
                </c:pt>
                <c:pt idx="58">
                  <c:v>0.11310000000000001</c:v>
                </c:pt>
                <c:pt idx="59">
                  <c:v>0.1207</c:v>
                </c:pt>
                <c:pt idx="60">
                  <c:v>0.1358</c:v>
                </c:pt>
                <c:pt idx="61">
                  <c:v>0.151</c:v>
                </c:pt>
                <c:pt idx="62">
                  <c:v>0.1663</c:v>
                </c:pt>
                <c:pt idx="63">
                  <c:v>0.18180000000000002</c:v>
                </c:pt>
                <c:pt idx="64">
                  <c:v>0.1973</c:v>
                </c:pt>
                <c:pt idx="65">
                  <c:v>0.21280000000000002</c:v>
                </c:pt>
                <c:pt idx="66">
                  <c:v>0.24430000000000002</c:v>
                </c:pt>
                <c:pt idx="67">
                  <c:v>0.27589999999999998</c:v>
                </c:pt>
                <c:pt idx="68">
                  <c:v>0.3075</c:v>
                </c:pt>
                <c:pt idx="69">
                  <c:v>0.3392</c:v>
                </c:pt>
                <c:pt idx="70">
                  <c:v>0.37080000000000002</c:v>
                </c:pt>
                <c:pt idx="71">
                  <c:v>0.40229999999999999</c:v>
                </c:pt>
                <c:pt idx="72">
                  <c:v>0.4335</c:v>
                </c:pt>
                <c:pt idx="73">
                  <c:v>0.46449999999999997</c:v>
                </c:pt>
                <c:pt idx="74">
                  <c:v>0.49519999999999997</c:v>
                </c:pt>
                <c:pt idx="75">
                  <c:v>0.52560000000000007</c:v>
                </c:pt>
                <c:pt idx="76">
                  <c:v>0.55570000000000008</c:v>
                </c:pt>
                <c:pt idx="77">
                  <c:v>0.61499999999999999</c:v>
                </c:pt>
                <c:pt idx="78">
                  <c:v>0.6875</c:v>
                </c:pt>
                <c:pt idx="79">
                  <c:v>0.75800000000000001</c:v>
                </c:pt>
                <c:pt idx="80">
                  <c:v>0.82680000000000009</c:v>
                </c:pt>
                <c:pt idx="81">
                  <c:v>0.89390000000000003</c:v>
                </c:pt>
                <c:pt idx="82">
                  <c:v>0.95939999999999992</c:v>
                </c:pt>
                <c:pt idx="83" formatCode="0.00">
                  <c:v>1.02</c:v>
                </c:pt>
                <c:pt idx="84" formatCode="0.00">
                  <c:v>1.0900000000000001</c:v>
                </c:pt>
                <c:pt idx="85" formatCode="0.00">
                  <c:v>1.1499999999999999</c:v>
                </c:pt>
                <c:pt idx="86" formatCode="0.00">
                  <c:v>1.27</c:v>
                </c:pt>
                <c:pt idx="87" formatCode="0.00">
                  <c:v>1.38</c:v>
                </c:pt>
                <c:pt idx="88" formatCode="0.00">
                  <c:v>1.49</c:v>
                </c:pt>
                <c:pt idx="89" formatCode="0.00">
                  <c:v>1.59</c:v>
                </c:pt>
                <c:pt idx="90" formatCode="0.00">
                  <c:v>1.69</c:v>
                </c:pt>
                <c:pt idx="91" formatCode="0.00">
                  <c:v>1.79</c:v>
                </c:pt>
                <c:pt idx="92" formatCode="0.00">
                  <c:v>1.98</c:v>
                </c:pt>
                <c:pt idx="93" formatCode="0.00">
                  <c:v>2.15</c:v>
                </c:pt>
                <c:pt idx="94" formatCode="0.00">
                  <c:v>2.31</c:v>
                </c:pt>
                <c:pt idx="95" formatCode="0.00">
                  <c:v>2.4700000000000002</c:v>
                </c:pt>
                <c:pt idx="96" formatCode="0.00">
                  <c:v>2.61</c:v>
                </c:pt>
                <c:pt idx="97" formatCode="0.00">
                  <c:v>2.75</c:v>
                </c:pt>
                <c:pt idx="98" formatCode="0.00">
                  <c:v>2.89</c:v>
                </c:pt>
                <c:pt idx="99" formatCode="0.00">
                  <c:v>3.02</c:v>
                </c:pt>
                <c:pt idx="100" formatCode="0.00">
                  <c:v>3.14</c:v>
                </c:pt>
                <c:pt idx="101" formatCode="0.00">
                  <c:v>3.26</c:v>
                </c:pt>
                <c:pt idx="102" formatCode="0.00">
                  <c:v>3.37</c:v>
                </c:pt>
                <c:pt idx="103" formatCode="0.00">
                  <c:v>3.59</c:v>
                </c:pt>
                <c:pt idx="104" formatCode="0.00">
                  <c:v>3.84</c:v>
                </c:pt>
                <c:pt idx="105" formatCode="0.00">
                  <c:v>4.07</c:v>
                </c:pt>
                <c:pt idx="106" formatCode="0.00">
                  <c:v>4.3</c:v>
                </c:pt>
                <c:pt idx="107" formatCode="0.00">
                  <c:v>4.5</c:v>
                </c:pt>
                <c:pt idx="108" formatCode="0.00">
                  <c:v>4.7</c:v>
                </c:pt>
                <c:pt idx="109" formatCode="0.00">
                  <c:v>4.8899999999999997</c:v>
                </c:pt>
                <c:pt idx="110" formatCode="0.00">
                  <c:v>5.08</c:v>
                </c:pt>
                <c:pt idx="111" formatCode="0.00">
                  <c:v>5.25</c:v>
                </c:pt>
                <c:pt idx="112" formatCode="0.00">
                  <c:v>5.59</c:v>
                </c:pt>
                <c:pt idx="113" formatCode="0.00">
                  <c:v>5.91</c:v>
                </c:pt>
                <c:pt idx="114" formatCode="0.00">
                  <c:v>6.22</c:v>
                </c:pt>
                <c:pt idx="115" formatCode="0.00">
                  <c:v>6.52</c:v>
                </c:pt>
                <c:pt idx="116" formatCode="0.00">
                  <c:v>6.81</c:v>
                </c:pt>
                <c:pt idx="117" formatCode="0.00">
                  <c:v>7.09</c:v>
                </c:pt>
                <c:pt idx="118" formatCode="0.00">
                  <c:v>7.64</c:v>
                </c:pt>
                <c:pt idx="119" formatCode="0.00">
                  <c:v>8.18</c:v>
                </c:pt>
                <c:pt idx="120" formatCode="0.00">
                  <c:v>8.7100000000000009</c:v>
                </c:pt>
                <c:pt idx="121" formatCode="0.00">
                  <c:v>9.23</c:v>
                </c:pt>
                <c:pt idx="122" formatCode="0.00">
                  <c:v>9.75</c:v>
                </c:pt>
                <c:pt idx="123" formatCode="0.00">
                  <c:v>10.27</c:v>
                </c:pt>
                <c:pt idx="124" formatCode="0.00">
                  <c:v>10.79</c:v>
                </c:pt>
                <c:pt idx="125" formatCode="0.00">
                  <c:v>11.31</c:v>
                </c:pt>
                <c:pt idx="126" formatCode="0.00">
                  <c:v>11.83</c:v>
                </c:pt>
                <c:pt idx="127" formatCode="0.00">
                  <c:v>12.36</c:v>
                </c:pt>
                <c:pt idx="128" formatCode="0.00">
                  <c:v>12.89</c:v>
                </c:pt>
                <c:pt idx="129" formatCode="0.00">
                  <c:v>13.97</c:v>
                </c:pt>
                <c:pt idx="130" formatCode="0.00">
                  <c:v>15.36</c:v>
                </c:pt>
                <c:pt idx="131" formatCode="0.00">
                  <c:v>16.79</c:v>
                </c:pt>
                <c:pt idx="132" formatCode="0.00">
                  <c:v>18.260000000000002</c:v>
                </c:pt>
                <c:pt idx="133" formatCode="0.00">
                  <c:v>19.78</c:v>
                </c:pt>
                <c:pt idx="134" formatCode="0.00">
                  <c:v>21.35</c:v>
                </c:pt>
                <c:pt idx="135" formatCode="0.00">
                  <c:v>22.97</c:v>
                </c:pt>
                <c:pt idx="136" formatCode="0.00">
                  <c:v>24.64</c:v>
                </c:pt>
                <c:pt idx="137" formatCode="0.00">
                  <c:v>26.36</c:v>
                </c:pt>
                <c:pt idx="138" formatCode="0.00">
                  <c:v>29.94</c:v>
                </c:pt>
                <c:pt idx="139" formatCode="0.00">
                  <c:v>33.68</c:v>
                </c:pt>
                <c:pt idx="140" formatCode="0.00">
                  <c:v>37.58</c:v>
                </c:pt>
                <c:pt idx="141" formatCode="0.00">
                  <c:v>41.66</c:v>
                </c:pt>
                <c:pt idx="142" formatCode="0.00">
                  <c:v>45.93</c:v>
                </c:pt>
                <c:pt idx="143" formatCode="0.00">
                  <c:v>50.38</c:v>
                </c:pt>
                <c:pt idx="144" formatCode="0.00">
                  <c:v>59.81</c:v>
                </c:pt>
                <c:pt idx="145" formatCode="0.00">
                  <c:v>69.94</c:v>
                </c:pt>
                <c:pt idx="146" formatCode="0.00">
                  <c:v>80.739999999999995</c:v>
                </c:pt>
                <c:pt idx="147" formatCode="0.00">
                  <c:v>92.2</c:v>
                </c:pt>
                <c:pt idx="148" formatCode="0.00">
                  <c:v>104.32</c:v>
                </c:pt>
                <c:pt idx="149" formatCode="0.00">
                  <c:v>117.09</c:v>
                </c:pt>
                <c:pt idx="150" formatCode="0.00">
                  <c:v>130.49</c:v>
                </c:pt>
                <c:pt idx="151" formatCode="0.00">
                  <c:v>144.52000000000001</c:v>
                </c:pt>
                <c:pt idx="152" formatCode="0.00">
                  <c:v>159.16999999999999</c:v>
                </c:pt>
                <c:pt idx="153" formatCode="0.00">
                  <c:v>174.44</c:v>
                </c:pt>
                <c:pt idx="154" formatCode="0.00">
                  <c:v>190.33</c:v>
                </c:pt>
                <c:pt idx="155" formatCode="0.00">
                  <c:v>223.9</c:v>
                </c:pt>
                <c:pt idx="156" formatCode="0.00">
                  <c:v>269.24</c:v>
                </c:pt>
                <c:pt idx="157" formatCode="0.00">
                  <c:v>318.27</c:v>
                </c:pt>
                <c:pt idx="158" formatCode="0.00">
                  <c:v>370.95</c:v>
                </c:pt>
                <c:pt idx="159" formatCode="0.00">
                  <c:v>427.21</c:v>
                </c:pt>
                <c:pt idx="160" formatCode="0.00">
                  <c:v>487.01</c:v>
                </c:pt>
                <c:pt idx="161" formatCode="0.00">
                  <c:v>550.29999999999995</c:v>
                </c:pt>
                <c:pt idx="162" formatCode="0.00">
                  <c:v>617.03</c:v>
                </c:pt>
                <c:pt idx="163" formatCode="0.00">
                  <c:v>687.16</c:v>
                </c:pt>
                <c:pt idx="164" formatCode="0.00">
                  <c:v>837.31</c:v>
                </c:pt>
                <c:pt idx="165" formatCode="0.00">
                  <c:v>1000</c:v>
                </c:pt>
                <c:pt idx="166" formatCode="0.0">
                  <c:v>1180</c:v>
                </c:pt>
                <c:pt idx="167" formatCode="0.0">
                  <c:v>1370</c:v>
                </c:pt>
                <c:pt idx="168" formatCode="0.0">
                  <c:v>1570</c:v>
                </c:pt>
                <c:pt idx="169" formatCode="0.0">
                  <c:v>1780</c:v>
                </c:pt>
                <c:pt idx="170" formatCode="0.0">
                  <c:v>2250</c:v>
                </c:pt>
                <c:pt idx="171" formatCode="0.0">
                  <c:v>2760</c:v>
                </c:pt>
                <c:pt idx="172" formatCode="0.0">
                  <c:v>3330</c:v>
                </c:pt>
                <c:pt idx="173" formatCode="0.0">
                  <c:v>3940</c:v>
                </c:pt>
                <c:pt idx="174" formatCode="0.0">
                  <c:v>4600</c:v>
                </c:pt>
                <c:pt idx="175" formatCode="0.0">
                  <c:v>5300</c:v>
                </c:pt>
                <c:pt idx="176" formatCode="0.0">
                  <c:v>6050</c:v>
                </c:pt>
                <c:pt idx="177" formatCode="0.0">
                  <c:v>6840</c:v>
                </c:pt>
                <c:pt idx="178" formatCode="0.0">
                  <c:v>7680</c:v>
                </c:pt>
                <c:pt idx="179" formatCode="0.0">
                  <c:v>8550</c:v>
                </c:pt>
                <c:pt idx="180" formatCode="0.0">
                  <c:v>9470</c:v>
                </c:pt>
                <c:pt idx="181" formatCode="0.0">
                  <c:v>11420</c:v>
                </c:pt>
                <c:pt idx="182" formatCode="0.0">
                  <c:v>14080</c:v>
                </c:pt>
                <c:pt idx="183" formatCode="0.0">
                  <c:v>16970</c:v>
                </c:pt>
                <c:pt idx="184" formatCode="0.0">
                  <c:v>20080</c:v>
                </c:pt>
                <c:pt idx="185" formatCode="0.0">
                  <c:v>23410</c:v>
                </c:pt>
                <c:pt idx="186" formatCode="0.0">
                  <c:v>26940</c:v>
                </c:pt>
                <c:pt idx="187" formatCode="0.0">
                  <c:v>30660</c:v>
                </c:pt>
                <c:pt idx="188" formatCode="0.0">
                  <c:v>34580</c:v>
                </c:pt>
                <c:pt idx="189" formatCode="0.0">
                  <c:v>38680</c:v>
                </c:pt>
                <c:pt idx="190" formatCode="0.0">
                  <c:v>47390</c:v>
                </c:pt>
                <c:pt idx="191" formatCode="0.0">
                  <c:v>56760</c:v>
                </c:pt>
                <c:pt idx="192" formatCode="0.0">
                  <c:v>66730</c:v>
                </c:pt>
                <c:pt idx="193" formatCode="0.0">
                  <c:v>77280</c:v>
                </c:pt>
                <c:pt idx="194" formatCode="0.0">
                  <c:v>88360</c:v>
                </c:pt>
                <c:pt idx="195" formatCode="0.0">
                  <c:v>99940</c:v>
                </c:pt>
                <c:pt idx="196" formatCode="0.0">
                  <c:v>124440</c:v>
                </c:pt>
                <c:pt idx="197" formatCode="0.0">
                  <c:v>150600</c:v>
                </c:pt>
                <c:pt idx="198" formatCode="0.0">
                  <c:v>178230</c:v>
                </c:pt>
                <c:pt idx="199" formatCode="0.0">
                  <c:v>207150</c:v>
                </c:pt>
                <c:pt idx="200" formatCode="0.0">
                  <c:v>237240</c:v>
                </c:pt>
                <c:pt idx="201" formatCode="0.0">
                  <c:v>268360</c:v>
                </c:pt>
                <c:pt idx="202" formatCode="0.0">
                  <c:v>300410</c:v>
                </c:pt>
                <c:pt idx="203" formatCode="0.0">
                  <c:v>333290</c:v>
                </c:pt>
                <c:pt idx="204" formatCode="0.0">
                  <c:v>366930</c:v>
                </c:pt>
                <c:pt idx="205" formatCode="0.0">
                  <c:v>401250</c:v>
                </c:pt>
                <c:pt idx="206" formatCode="0.0">
                  <c:v>436170</c:v>
                </c:pt>
                <c:pt idx="207" formatCode="0.0">
                  <c:v>507630</c:v>
                </c:pt>
                <c:pt idx="208" formatCode="0.0">
                  <c:v>580900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70-4B59-B87D-A7E538A475B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srim22Na_EJ212!$D$20:$D$228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srim22Na_EJ212!$M$20:$M$228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2.4000000000000002E-3</c:v>
                </c:pt>
                <c:pt idx="18">
                  <c:v>2.5000000000000001E-3</c:v>
                </c:pt>
                <c:pt idx="19">
                  <c:v>2.5999999999999999E-3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3.0000000000000001E-3</c:v>
                </c:pt>
                <c:pt idx="24">
                  <c:v>3.0999999999999999E-3</c:v>
                </c:pt>
                <c:pt idx="25">
                  <c:v>3.3E-3</c:v>
                </c:pt>
                <c:pt idx="26">
                  <c:v>3.5999999999999999E-3</c:v>
                </c:pt>
                <c:pt idx="27">
                  <c:v>3.8E-3</c:v>
                </c:pt>
                <c:pt idx="28">
                  <c:v>4.1000000000000003E-3</c:v>
                </c:pt>
                <c:pt idx="29">
                  <c:v>4.3E-3</c:v>
                </c:pt>
                <c:pt idx="30">
                  <c:v>4.4999999999999997E-3</c:v>
                </c:pt>
                <c:pt idx="31">
                  <c:v>4.8000000000000004E-3</c:v>
                </c:pt>
                <c:pt idx="32">
                  <c:v>5.0000000000000001E-3</c:v>
                </c:pt>
                <c:pt idx="33">
                  <c:v>5.1999999999999998E-3</c:v>
                </c:pt>
                <c:pt idx="34">
                  <c:v>5.5999999999999999E-3</c:v>
                </c:pt>
                <c:pt idx="35">
                  <c:v>6.0999999999999995E-3</c:v>
                </c:pt>
                <c:pt idx="36">
                  <c:v>6.5000000000000006E-3</c:v>
                </c:pt>
                <c:pt idx="37">
                  <c:v>6.9000000000000008E-3</c:v>
                </c:pt>
                <c:pt idx="38">
                  <c:v>7.2999999999999992E-3</c:v>
                </c:pt>
                <c:pt idx="39">
                  <c:v>7.7000000000000002E-3</c:v>
                </c:pt>
                <c:pt idx="40">
                  <c:v>8.5000000000000006E-3</c:v>
                </c:pt>
                <c:pt idx="41">
                  <c:v>9.2999999999999992E-3</c:v>
                </c:pt>
                <c:pt idx="42">
                  <c:v>0.01</c:v>
                </c:pt>
                <c:pt idx="43">
                  <c:v>1.0800000000000001E-2</c:v>
                </c:pt>
                <c:pt idx="44">
                  <c:v>1.15E-2</c:v>
                </c:pt>
                <c:pt idx="45">
                  <c:v>1.2199999999999999E-2</c:v>
                </c:pt>
                <c:pt idx="46">
                  <c:v>1.3000000000000001E-2</c:v>
                </c:pt>
                <c:pt idx="47">
                  <c:v>1.37E-2</c:v>
                </c:pt>
                <c:pt idx="48">
                  <c:v>1.44E-2</c:v>
                </c:pt>
                <c:pt idx="49">
                  <c:v>1.5099999999999999E-2</c:v>
                </c:pt>
                <c:pt idx="50">
                  <c:v>1.5800000000000002E-2</c:v>
                </c:pt>
                <c:pt idx="51">
                  <c:v>1.72E-2</c:v>
                </c:pt>
                <c:pt idx="52">
                  <c:v>1.89E-2</c:v>
                </c:pt>
                <c:pt idx="53">
                  <c:v>2.0499999999999997E-2</c:v>
                </c:pt>
                <c:pt idx="54">
                  <c:v>2.2100000000000002E-2</c:v>
                </c:pt>
                <c:pt idx="55">
                  <c:v>2.3699999999999999E-2</c:v>
                </c:pt>
                <c:pt idx="56">
                  <c:v>2.53E-2</c:v>
                </c:pt>
                <c:pt idx="57">
                  <c:v>2.6800000000000001E-2</c:v>
                </c:pt>
                <c:pt idx="58">
                  <c:v>2.8299999999999999E-2</c:v>
                </c:pt>
                <c:pt idx="59">
                  <c:v>2.98E-2</c:v>
                </c:pt>
                <c:pt idx="60">
                  <c:v>3.27E-2</c:v>
                </c:pt>
                <c:pt idx="61">
                  <c:v>3.5499999999999997E-2</c:v>
                </c:pt>
                <c:pt idx="62">
                  <c:v>3.8300000000000001E-2</c:v>
                </c:pt>
                <c:pt idx="63">
                  <c:v>4.0899999999999999E-2</c:v>
                </c:pt>
                <c:pt idx="64">
                  <c:v>4.3499999999999997E-2</c:v>
                </c:pt>
                <c:pt idx="65">
                  <c:v>4.5999999999999999E-2</c:v>
                </c:pt>
                <c:pt idx="66">
                  <c:v>5.1000000000000004E-2</c:v>
                </c:pt>
                <c:pt idx="67">
                  <c:v>5.5800000000000002E-2</c:v>
                </c:pt>
                <c:pt idx="68">
                  <c:v>6.0299999999999999E-2</c:v>
                </c:pt>
                <c:pt idx="69">
                  <c:v>6.4600000000000005E-2</c:v>
                </c:pt>
                <c:pt idx="70">
                  <c:v>6.8700000000000011E-2</c:v>
                </c:pt>
                <c:pt idx="71">
                  <c:v>7.2700000000000001E-2</c:v>
                </c:pt>
                <c:pt idx="72">
                  <c:v>7.6399999999999996E-2</c:v>
                </c:pt>
                <c:pt idx="73">
                  <c:v>0.08</c:v>
                </c:pt>
                <c:pt idx="74">
                  <c:v>8.3400000000000002E-2</c:v>
                </c:pt>
                <c:pt idx="75">
                  <c:v>8.6699999999999999E-2</c:v>
                </c:pt>
                <c:pt idx="76">
                  <c:v>8.9800000000000005E-2</c:v>
                </c:pt>
                <c:pt idx="77">
                  <c:v>9.5699999999999993E-2</c:v>
                </c:pt>
                <c:pt idx="78">
                  <c:v>0.1026</c:v>
                </c:pt>
                <c:pt idx="79">
                  <c:v>0.10880000000000001</c:v>
                </c:pt>
                <c:pt idx="80">
                  <c:v>0.1145</c:v>
                </c:pt>
                <c:pt idx="81">
                  <c:v>0.1196</c:v>
                </c:pt>
                <c:pt idx="82">
                  <c:v>0.1244</c:v>
                </c:pt>
                <c:pt idx="83">
                  <c:v>0.1288</c:v>
                </c:pt>
                <c:pt idx="84">
                  <c:v>0.1328</c:v>
                </c:pt>
                <c:pt idx="85">
                  <c:v>0.1366</c:v>
                </c:pt>
                <c:pt idx="86">
                  <c:v>0.14379999999999998</c:v>
                </c:pt>
                <c:pt idx="87">
                  <c:v>0.1502</c:v>
                </c:pt>
                <c:pt idx="88">
                  <c:v>0.15579999999999999</c:v>
                </c:pt>
                <c:pt idx="89">
                  <c:v>0.1608</c:v>
                </c:pt>
                <c:pt idx="90">
                  <c:v>0.16519999999999999</c:v>
                </c:pt>
                <c:pt idx="91">
                  <c:v>0.16919999999999999</c:v>
                </c:pt>
                <c:pt idx="92">
                  <c:v>0.17709999999999998</c:v>
                </c:pt>
                <c:pt idx="93">
                  <c:v>0.18360000000000001</c:v>
                </c:pt>
                <c:pt idx="94">
                  <c:v>0.18919999999999998</c:v>
                </c:pt>
                <c:pt idx="95">
                  <c:v>0.19390000000000002</c:v>
                </c:pt>
                <c:pt idx="96">
                  <c:v>0.1981</c:v>
                </c:pt>
                <c:pt idx="97">
                  <c:v>0.20169999999999999</c:v>
                </c:pt>
                <c:pt idx="98">
                  <c:v>0.2049</c:v>
                </c:pt>
                <c:pt idx="99">
                  <c:v>0.20779999999999998</c:v>
                </c:pt>
                <c:pt idx="100">
                  <c:v>0.2104</c:v>
                </c:pt>
                <c:pt idx="101">
                  <c:v>0.21269999999999997</c:v>
                </c:pt>
                <c:pt idx="102">
                  <c:v>0.21490000000000001</c:v>
                </c:pt>
                <c:pt idx="103">
                  <c:v>0.21960000000000002</c:v>
                </c:pt>
                <c:pt idx="104">
                  <c:v>0.22519999999999998</c:v>
                </c:pt>
                <c:pt idx="105">
                  <c:v>0.2298</c:v>
                </c:pt>
                <c:pt idx="106">
                  <c:v>0.23370000000000002</c:v>
                </c:pt>
                <c:pt idx="107">
                  <c:v>0.23719999999999999</c:v>
                </c:pt>
                <c:pt idx="108">
                  <c:v>0.24020000000000002</c:v>
                </c:pt>
                <c:pt idx="109">
                  <c:v>0.24289999999999998</c:v>
                </c:pt>
                <c:pt idx="110">
                  <c:v>0.24529999999999999</c:v>
                </c:pt>
                <c:pt idx="111">
                  <c:v>0.2475</c:v>
                </c:pt>
                <c:pt idx="112">
                  <c:v>0.25369999999999998</c:v>
                </c:pt>
                <c:pt idx="113">
                  <c:v>0.25900000000000001</c:v>
                </c:pt>
                <c:pt idx="114">
                  <c:v>0.26379999999999998</c:v>
                </c:pt>
                <c:pt idx="115">
                  <c:v>0.26819999999999999</c:v>
                </c:pt>
                <c:pt idx="116">
                  <c:v>0.2722</c:v>
                </c:pt>
                <c:pt idx="117">
                  <c:v>0.27589999999999998</c:v>
                </c:pt>
                <c:pt idx="118">
                  <c:v>0.28809999999999997</c:v>
                </c:pt>
                <c:pt idx="119">
                  <c:v>0.29910000000000003</c:v>
                </c:pt>
                <c:pt idx="120">
                  <c:v>0.30930000000000002</c:v>
                </c:pt>
                <c:pt idx="121">
                  <c:v>0.31880000000000003</c:v>
                </c:pt>
                <c:pt idx="122">
                  <c:v>0.32799999999999996</c:v>
                </c:pt>
                <c:pt idx="123">
                  <c:v>0.33679999999999999</c:v>
                </c:pt>
                <c:pt idx="124">
                  <c:v>0.34540000000000004</c:v>
                </c:pt>
                <c:pt idx="125">
                  <c:v>0.35389999999999999</c:v>
                </c:pt>
                <c:pt idx="126">
                  <c:v>0.36219999999999997</c:v>
                </c:pt>
                <c:pt idx="127">
                  <c:v>0.37040000000000001</c:v>
                </c:pt>
                <c:pt idx="128">
                  <c:v>0.37859999999999999</c:v>
                </c:pt>
                <c:pt idx="129">
                  <c:v>0.40940000000000004</c:v>
                </c:pt>
                <c:pt idx="130">
                  <c:v>0.45519999999999994</c:v>
                </c:pt>
                <c:pt idx="131">
                  <c:v>0.49919999999999998</c:v>
                </c:pt>
                <c:pt idx="132">
                  <c:v>0.54220000000000002</c:v>
                </c:pt>
                <c:pt idx="133">
                  <c:v>0.58440000000000003</c:v>
                </c:pt>
                <c:pt idx="134">
                  <c:v>0.62619999999999998</c:v>
                </c:pt>
                <c:pt idx="135">
                  <c:v>0.66779999999999995</c:v>
                </c:pt>
                <c:pt idx="136">
                  <c:v>0.70930000000000004</c:v>
                </c:pt>
                <c:pt idx="137">
                  <c:v>0.75080000000000002</c:v>
                </c:pt>
                <c:pt idx="138" formatCode="0.00">
                  <c:v>0.9071999999999999</c:v>
                </c:pt>
                <c:pt idx="139" formatCode="0.00">
                  <c:v>1.05</c:v>
                </c:pt>
                <c:pt idx="140" formatCode="0.00">
                  <c:v>1.19</c:v>
                </c:pt>
                <c:pt idx="141" formatCode="0.00">
                  <c:v>1.32</c:v>
                </c:pt>
                <c:pt idx="142" formatCode="0.00">
                  <c:v>1.46</c:v>
                </c:pt>
                <c:pt idx="143" formatCode="0.00">
                  <c:v>1.59</c:v>
                </c:pt>
                <c:pt idx="144" formatCode="0.00">
                  <c:v>2.08</c:v>
                </c:pt>
                <c:pt idx="145" formatCode="0.00">
                  <c:v>2.5299999999999998</c:v>
                </c:pt>
                <c:pt idx="146" formatCode="0.00">
                  <c:v>2.95</c:v>
                </c:pt>
                <c:pt idx="147" formatCode="0.00">
                  <c:v>3.37</c:v>
                </c:pt>
                <c:pt idx="148" formatCode="0.00">
                  <c:v>3.79</c:v>
                </c:pt>
                <c:pt idx="149" formatCode="0.00">
                  <c:v>4.2</c:v>
                </c:pt>
                <c:pt idx="150" formatCode="0.00">
                  <c:v>4.6100000000000003</c:v>
                </c:pt>
                <c:pt idx="151" formatCode="0.00">
                  <c:v>5.0199999999999996</c:v>
                </c:pt>
                <c:pt idx="152" formatCode="0.00">
                  <c:v>5.43</c:v>
                </c:pt>
                <c:pt idx="153" formatCode="0.00">
                  <c:v>5.85</c:v>
                </c:pt>
                <c:pt idx="154" formatCode="0.00">
                  <c:v>6.27</c:v>
                </c:pt>
                <c:pt idx="155" formatCode="0.00">
                  <c:v>7.87</c:v>
                </c:pt>
                <c:pt idx="156" formatCode="0.00">
                  <c:v>10.16</c:v>
                </c:pt>
                <c:pt idx="157" formatCode="0.00">
                  <c:v>12.31</c:v>
                </c:pt>
                <c:pt idx="158" formatCode="0.00">
                  <c:v>14.4</c:v>
                </c:pt>
                <c:pt idx="159" formatCode="0.00">
                  <c:v>16.46</c:v>
                </c:pt>
                <c:pt idx="160" formatCode="0.00">
                  <c:v>18.52</c:v>
                </c:pt>
                <c:pt idx="161" formatCode="0.00">
                  <c:v>20.58</c:v>
                </c:pt>
                <c:pt idx="162" formatCode="0.00">
                  <c:v>22.65</c:v>
                </c:pt>
                <c:pt idx="163" formatCode="0.00">
                  <c:v>24.73</c:v>
                </c:pt>
                <c:pt idx="164" formatCode="0.00">
                  <c:v>32.619999999999997</c:v>
                </c:pt>
                <c:pt idx="165" formatCode="0.00">
                  <c:v>39.99</c:v>
                </c:pt>
                <c:pt idx="166" formatCode="0.00">
                  <c:v>47.14</c:v>
                </c:pt>
                <c:pt idx="167" formatCode="0.00">
                  <c:v>54.21</c:v>
                </c:pt>
                <c:pt idx="168" formatCode="0.00">
                  <c:v>61.27</c:v>
                </c:pt>
                <c:pt idx="169" formatCode="0.00">
                  <c:v>68.38</c:v>
                </c:pt>
                <c:pt idx="170" formatCode="0.00">
                  <c:v>95.05</c:v>
                </c:pt>
                <c:pt idx="171" formatCode="0.00">
                  <c:v>119.9</c:v>
                </c:pt>
                <c:pt idx="172" formatCode="0.00">
                  <c:v>144.13</c:v>
                </c:pt>
                <c:pt idx="173" formatCode="0.00">
                  <c:v>168.2</c:v>
                </c:pt>
                <c:pt idx="174" formatCode="0.00">
                  <c:v>192.33</c:v>
                </c:pt>
                <c:pt idx="175" formatCode="0.00">
                  <c:v>216.64</c:v>
                </c:pt>
                <c:pt idx="176" formatCode="0.00">
                  <c:v>241.18</c:v>
                </c:pt>
                <c:pt idx="177" formatCode="0.00">
                  <c:v>265.98</c:v>
                </c:pt>
                <c:pt idx="178" formatCode="0.00">
                  <c:v>291.07</c:v>
                </c:pt>
                <c:pt idx="179" formatCode="0.00">
                  <c:v>316.43</c:v>
                </c:pt>
                <c:pt idx="180" formatCode="0.00">
                  <c:v>342.08</c:v>
                </c:pt>
                <c:pt idx="181" formatCode="0.00">
                  <c:v>439.85</c:v>
                </c:pt>
                <c:pt idx="182" formatCode="0.00">
                  <c:v>578.82000000000005</c:v>
                </c:pt>
                <c:pt idx="183" formatCode="0.00">
                  <c:v>708.83</c:v>
                </c:pt>
                <c:pt idx="184" formatCode="0.00">
                  <c:v>834.63</c:v>
                </c:pt>
                <c:pt idx="185" formatCode="0.00">
                  <c:v>958.3</c:v>
                </c:pt>
                <c:pt idx="186" formatCode="0.00">
                  <c:v>1080</c:v>
                </c:pt>
                <c:pt idx="187" formatCode="0.00">
                  <c:v>1200</c:v>
                </c:pt>
                <c:pt idx="188" formatCode="0.00">
                  <c:v>1320</c:v>
                </c:pt>
                <c:pt idx="189" formatCode="0.0">
                  <c:v>1450</c:v>
                </c:pt>
                <c:pt idx="190" formatCode="0.0">
                  <c:v>1900</c:v>
                </c:pt>
                <c:pt idx="191" formatCode="0.0">
                  <c:v>2320</c:v>
                </c:pt>
                <c:pt idx="192" formatCode="0.0">
                  <c:v>2710</c:v>
                </c:pt>
                <c:pt idx="193" formatCode="0.0">
                  <c:v>3100</c:v>
                </c:pt>
                <c:pt idx="194" formatCode="0.0">
                  <c:v>3470</c:v>
                </c:pt>
                <c:pt idx="195" formatCode="0.0">
                  <c:v>3840</c:v>
                </c:pt>
                <c:pt idx="196" formatCode="0.0">
                  <c:v>5170</c:v>
                </c:pt>
                <c:pt idx="197" formatCode="0.0">
                  <c:v>6360</c:v>
                </c:pt>
                <c:pt idx="198" formatCode="0.0">
                  <c:v>7470</c:v>
                </c:pt>
                <c:pt idx="199" formatCode="0.0">
                  <c:v>8520</c:v>
                </c:pt>
                <c:pt idx="200" formatCode="0.0">
                  <c:v>9520</c:v>
                </c:pt>
                <c:pt idx="201" formatCode="0.0">
                  <c:v>10490</c:v>
                </c:pt>
                <c:pt idx="202" formatCode="0.0">
                  <c:v>11430</c:v>
                </c:pt>
                <c:pt idx="203" formatCode="0.0">
                  <c:v>12340</c:v>
                </c:pt>
                <c:pt idx="204" formatCode="0.0">
                  <c:v>13230</c:v>
                </c:pt>
                <c:pt idx="205" formatCode="0.0">
                  <c:v>14090</c:v>
                </c:pt>
                <c:pt idx="206" formatCode="0.0">
                  <c:v>14930</c:v>
                </c:pt>
                <c:pt idx="207" formatCode="0.0">
                  <c:v>18030</c:v>
                </c:pt>
                <c:pt idx="208" formatCode="0.0">
                  <c:v>20800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70-4B59-B87D-A7E538A475B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srim22Na_EJ212!$D$20:$D$228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srim22Na_EJ212!$P$20:$P$228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1.2999999999999999E-3</c:v>
                </c:pt>
                <c:pt idx="13">
                  <c:v>1.4E-3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1.9E-3</c:v>
                </c:pt>
                <c:pt idx="19">
                  <c:v>2E-3</c:v>
                </c:pt>
                <c:pt idx="20">
                  <c:v>2.1000000000000003E-3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3.5000000000000005E-3</c:v>
                </c:pt>
                <c:pt idx="31">
                  <c:v>3.5999999999999999E-3</c:v>
                </c:pt>
                <c:pt idx="32">
                  <c:v>3.8E-3</c:v>
                </c:pt>
                <c:pt idx="33">
                  <c:v>4.0000000000000001E-3</c:v>
                </c:pt>
                <c:pt idx="34">
                  <c:v>4.3E-3</c:v>
                </c:pt>
                <c:pt idx="35">
                  <c:v>4.5999999999999999E-3</c:v>
                </c:pt>
                <c:pt idx="36">
                  <c:v>4.8999999999999998E-3</c:v>
                </c:pt>
                <c:pt idx="37">
                  <c:v>5.1999999999999998E-3</c:v>
                </c:pt>
                <c:pt idx="38">
                  <c:v>5.4999999999999997E-3</c:v>
                </c:pt>
                <c:pt idx="39">
                  <c:v>5.8000000000000005E-3</c:v>
                </c:pt>
                <c:pt idx="40">
                  <c:v>6.4000000000000003E-3</c:v>
                </c:pt>
                <c:pt idx="41">
                  <c:v>7.000000000000001E-3</c:v>
                </c:pt>
                <c:pt idx="42">
                  <c:v>7.4999999999999997E-3</c:v>
                </c:pt>
                <c:pt idx="43">
                  <c:v>8.0999999999999996E-3</c:v>
                </c:pt>
                <c:pt idx="44">
                  <c:v>8.6E-3</c:v>
                </c:pt>
                <c:pt idx="45">
                  <c:v>9.1999999999999998E-3</c:v>
                </c:pt>
                <c:pt idx="46">
                  <c:v>9.7000000000000003E-3</c:v>
                </c:pt>
                <c:pt idx="47">
                  <c:v>1.03E-2</c:v>
                </c:pt>
                <c:pt idx="48">
                  <c:v>1.0800000000000001E-2</c:v>
                </c:pt>
                <c:pt idx="49">
                  <c:v>1.1300000000000001E-2</c:v>
                </c:pt>
                <c:pt idx="50">
                  <c:v>1.18E-2</c:v>
                </c:pt>
                <c:pt idx="51">
                  <c:v>1.29E-2</c:v>
                </c:pt>
                <c:pt idx="52">
                  <c:v>1.4199999999999999E-2</c:v>
                </c:pt>
                <c:pt idx="53">
                  <c:v>1.54E-2</c:v>
                </c:pt>
                <c:pt idx="54">
                  <c:v>1.67E-2</c:v>
                </c:pt>
                <c:pt idx="55">
                  <c:v>1.7999999999999999E-2</c:v>
                </c:pt>
                <c:pt idx="56">
                  <c:v>1.9200000000000002E-2</c:v>
                </c:pt>
                <c:pt idx="57">
                  <c:v>2.0499999999999997E-2</c:v>
                </c:pt>
                <c:pt idx="58">
                  <c:v>2.1700000000000001E-2</c:v>
                </c:pt>
                <c:pt idx="59">
                  <c:v>2.3E-2</c:v>
                </c:pt>
                <c:pt idx="60">
                  <c:v>2.5399999999999999E-2</c:v>
                </c:pt>
                <c:pt idx="61">
                  <c:v>2.7800000000000002E-2</c:v>
                </c:pt>
                <c:pt idx="62">
                  <c:v>3.0300000000000001E-2</c:v>
                </c:pt>
                <c:pt idx="63">
                  <c:v>3.2600000000000004E-2</c:v>
                </c:pt>
                <c:pt idx="64">
                  <c:v>3.4999999999999996E-2</c:v>
                </c:pt>
                <c:pt idx="65">
                  <c:v>3.73E-2</c:v>
                </c:pt>
                <c:pt idx="66">
                  <c:v>4.1999999999999996E-2</c:v>
                </c:pt>
                <c:pt idx="67">
                  <c:v>4.6600000000000003E-2</c:v>
                </c:pt>
                <c:pt idx="68">
                  <c:v>5.11E-2</c:v>
                </c:pt>
                <c:pt idx="69">
                  <c:v>5.5500000000000008E-2</c:v>
                </c:pt>
                <c:pt idx="70">
                  <c:v>5.9799999999999999E-2</c:v>
                </c:pt>
                <c:pt idx="71">
                  <c:v>6.4100000000000004E-2</c:v>
                </c:pt>
                <c:pt idx="72">
                  <c:v>6.8200000000000011E-2</c:v>
                </c:pt>
                <c:pt idx="73">
                  <c:v>7.2300000000000003E-2</c:v>
                </c:pt>
                <c:pt idx="74">
                  <c:v>7.6200000000000004E-2</c:v>
                </c:pt>
                <c:pt idx="75">
                  <c:v>8.0100000000000005E-2</c:v>
                </c:pt>
                <c:pt idx="76">
                  <c:v>8.3799999999999999E-2</c:v>
                </c:pt>
                <c:pt idx="77">
                  <c:v>9.11E-2</c:v>
                </c:pt>
                <c:pt idx="78">
                  <c:v>9.9599999999999994E-2</c:v>
                </c:pt>
                <c:pt idx="79">
                  <c:v>0.1076</c:v>
                </c:pt>
                <c:pt idx="80">
                  <c:v>0.11510000000000001</c:v>
                </c:pt>
                <c:pt idx="81">
                  <c:v>0.1222</c:v>
                </c:pt>
                <c:pt idx="82">
                  <c:v>0.1288</c:v>
                </c:pt>
                <c:pt idx="83">
                  <c:v>0.1351</c:v>
                </c:pt>
                <c:pt idx="84">
                  <c:v>0.1411</c:v>
                </c:pt>
                <c:pt idx="85">
                  <c:v>0.14679999999999999</c:v>
                </c:pt>
                <c:pt idx="86">
                  <c:v>0.1573</c:v>
                </c:pt>
                <c:pt idx="87">
                  <c:v>0.1668</c:v>
                </c:pt>
                <c:pt idx="88">
                  <c:v>0.1754</c:v>
                </c:pt>
                <c:pt idx="89">
                  <c:v>0.18340000000000001</c:v>
                </c:pt>
                <c:pt idx="90">
                  <c:v>0.19070000000000001</c:v>
                </c:pt>
                <c:pt idx="91">
                  <c:v>0.19739999999999999</c:v>
                </c:pt>
                <c:pt idx="92">
                  <c:v>0.20939999999999998</c:v>
                </c:pt>
                <c:pt idx="93">
                  <c:v>0.2198</c:v>
                </c:pt>
                <c:pt idx="94">
                  <c:v>0.22890000000000002</c:v>
                </c:pt>
                <c:pt idx="95">
                  <c:v>0.23700000000000002</c:v>
                </c:pt>
                <c:pt idx="96">
                  <c:v>0.24420000000000003</c:v>
                </c:pt>
                <c:pt idx="97">
                  <c:v>0.25059999999999999</c:v>
                </c:pt>
                <c:pt idx="98">
                  <c:v>0.25650000000000001</c:v>
                </c:pt>
                <c:pt idx="99">
                  <c:v>0.26179999999999998</c:v>
                </c:pt>
                <c:pt idx="100">
                  <c:v>0.2666</c:v>
                </c:pt>
                <c:pt idx="101">
                  <c:v>0.27110000000000001</c:v>
                </c:pt>
                <c:pt idx="102">
                  <c:v>0.2752</c:v>
                </c:pt>
                <c:pt idx="103">
                  <c:v>0.28250000000000003</c:v>
                </c:pt>
                <c:pt idx="104">
                  <c:v>0.29020000000000001</c:v>
                </c:pt>
                <c:pt idx="105">
                  <c:v>0.2969</c:v>
                </c:pt>
                <c:pt idx="106">
                  <c:v>0.30259999999999998</c:v>
                </c:pt>
                <c:pt idx="107">
                  <c:v>0.30759999999999998</c:v>
                </c:pt>
                <c:pt idx="108">
                  <c:v>0.312</c:v>
                </c:pt>
                <c:pt idx="109">
                  <c:v>0.316</c:v>
                </c:pt>
                <c:pt idx="110">
                  <c:v>0.3196</c:v>
                </c:pt>
                <c:pt idx="111">
                  <c:v>0.32280000000000003</c:v>
                </c:pt>
                <c:pt idx="112">
                  <c:v>0.3286</c:v>
                </c:pt>
                <c:pt idx="113">
                  <c:v>0.33350000000000002</c:v>
                </c:pt>
                <c:pt idx="114">
                  <c:v>0.33789999999999998</c:v>
                </c:pt>
                <c:pt idx="115">
                  <c:v>0.3417</c:v>
                </c:pt>
                <c:pt idx="116">
                  <c:v>0.3453</c:v>
                </c:pt>
                <c:pt idx="117">
                  <c:v>0.34849999999999998</c:v>
                </c:pt>
                <c:pt idx="118">
                  <c:v>0.35419999999999996</c:v>
                </c:pt>
                <c:pt idx="119">
                  <c:v>0.35920000000000002</c:v>
                </c:pt>
                <c:pt idx="120">
                  <c:v>0.36380000000000001</c:v>
                </c:pt>
                <c:pt idx="121">
                  <c:v>0.3679</c:v>
                </c:pt>
                <c:pt idx="122">
                  <c:v>0.37180000000000002</c:v>
                </c:pt>
                <c:pt idx="123">
                  <c:v>0.37540000000000001</c:v>
                </c:pt>
                <c:pt idx="124">
                  <c:v>0.37879999999999997</c:v>
                </c:pt>
                <c:pt idx="125">
                  <c:v>0.3821</c:v>
                </c:pt>
                <c:pt idx="126">
                  <c:v>0.38530000000000003</c:v>
                </c:pt>
                <c:pt idx="127">
                  <c:v>0.38839999999999997</c:v>
                </c:pt>
                <c:pt idx="128">
                  <c:v>0.39150000000000001</c:v>
                </c:pt>
                <c:pt idx="129">
                  <c:v>0.39740000000000003</c:v>
                </c:pt>
                <c:pt idx="130">
                  <c:v>0.40449999999999997</c:v>
                </c:pt>
                <c:pt idx="131">
                  <c:v>0.41159999999999997</c:v>
                </c:pt>
                <c:pt idx="132">
                  <c:v>0.41870000000000002</c:v>
                </c:pt>
                <c:pt idx="133">
                  <c:v>0.42580000000000001</c:v>
                </c:pt>
                <c:pt idx="134">
                  <c:v>0.433</c:v>
                </c:pt>
                <c:pt idx="135">
                  <c:v>0.44029999999999997</c:v>
                </c:pt>
                <c:pt idx="136">
                  <c:v>0.44770000000000004</c:v>
                </c:pt>
                <c:pt idx="137">
                  <c:v>0.45540000000000003</c:v>
                </c:pt>
                <c:pt idx="138">
                  <c:v>0.47119999999999995</c:v>
                </c:pt>
                <c:pt idx="139">
                  <c:v>0.48780000000000001</c:v>
                </c:pt>
                <c:pt idx="140">
                  <c:v>0.50509999999999999</c:v>
                </c:pt>
                <c:pt idx="141">
                  <c:v>0.52329999999999999</c:v>
                </c:pt>
                <c:pt idx="142">
                  <c:v>0.54239999999999999</c:v>
                </c:pt>
                <c:pt idx="143">
                  <c:v>0.5625</c:v>
                </c:pt>
                <c:pt idx="144">
                  <c:v>0.60560000000000003</c:v>
                </c:pt>
                <c:pt idx="145">
                  <c:v>0.65250000000000008</c:v>
                </c:pt>
                <c:pt idx="146">
                  <c:v>0.70320000000000005</c:v>
                </c:pt>
                <c:pt idx="147">
                  <c:v>0.75770000000000004</c:v>
                </c:pt>
                <c:pt idx="148">
                  <c:v>0.81579999999999997</c:v>
                </c:pt>
                <c:pt idx="149">
                  <c:v>0.87739999999999996</c:v>
                </c:pt>
                <c:pt idx="150">
                  <c:v>0.9423999999999999</c:v>
                </c:pt>
                <c:pt idx="151">
                  <c:v>1.01</c:v>
                </c:pt>
                <c:pt idx="152">
                  <c:v>1.08</c:v>
                </c:pt>
                <c:pt idx="153">
                  <c:v>1.1599999999999999</c:v>
                </c:pt>
                <c:pt idx="154">
                  <c:v>1.23</c:v>
                </c:pt>
                <c:pt idx="155" formatCode="0.00">
                  <c:v>1.4</c:v>
                </c:pt>
                <c:pt idx="156" formatCode="0.00">
                  <c:v>1.62</c:v>
                </c:pt>
                <c:pt idx="157" formatCode="0.00">
                  <c:v>1.86</c:v>
                </c:pt>
                <c:pt idx="158" formatCode="0.00">
                  <c:v>2.12</c:v>
                </c:pt>
                <c:pt idx="159" formatCode="0.00">
                  <c:v>2.39</c:v>
                </c:pt>
                <c:pt idx="160" formatCode="0.00">
                  <c:v>2.68</c:v>
                </c:pt>
                <c:pt idx="161" formatCode="0.00">
                  <c:v>2.98</c:v>
                </c:pt>
                <c:pt idx="162" formatCode="0.00">
                  <c:v>3.3</c:v>
                </c:pt>
                <c:pt idx="163" formatCode="0.00">
                  <c:v>3.64</c:v>
                </c:pt>
                <c:pt idx="164" formatCode="0.00">
                  <c:v>4.3499999999999996</c:v>
                </c:pt>
                <c:pt idx="165" formatCode="0.00">
                  <c:v>5.12</c:v>
                </c:pt>
                <c:pt idx="166" formatCode="0.00">
                  <c:v>5.95</c:v>
                </c:pt>
                <c:pt idx="167" formatCode="0.00">
                  <c:v>6.83</c:v>
                </c:pt>
                <c:pt idx="168" formatCode="0.00">
                  <c:v>7.77</c:v>
                </c:pt>
                <c:pt idx="169" formatCode="0.00">
                  <c:v>8.76</c:v>
                </c:pt>
                <c:pt idx="170" formatCode="0.00">
                  <c:v>10.9</c:v>
                </c:pt>
                <c:pt idx="171" formatCode="0.00">
                  <c:v>13.25</c:v>
                </c:pt>
                <c:pt idx="172" formatCode="0.00">
                  <c:v>15.82</c:v>
                </c:pt>
                <c:pt idx="173" formatCode="0.00">
                  <c:v>18.579999999999998</c:v>
                </c:pt>
                <c:pt idx="174" formatCode="0.00">
                  <c:v>21.54</c:v>
                </c:pt>
                <c:pt idx="175" formatCode="0.00">
                  <c:v>24.69</c:v>
                </c:pt>
                <c:pt idx="176" formatCode="0.00">
                  <c:v>28.03</c:v>
                </c:pt>
                <c:pt idx="177" formatCode="0.00">
                  <c:v>31.55</c:v>
                </c:pt>
                <c:pt idx="178" formatCode="0.00">
                  <c:v>35.25</c:v>
                </c:pt>
                <c:pt idx="179" formatCode="0.00">
                  <c:v>39.11</c:v>
                </c:pt>
                <c:pt idx="180" formatCode="0.00">
                  <c:v>43.15</c:v>
                </c:pt>
                <c:pt idx="181" formatCode="0.00">
                  <c:v>51.71</c:v>
                </c:pt>
                <c:pt idx="182" formatCode="0.00">
                  <c:v>63.3</c:v>
                </c:pt>
                <c:pt idx="183" formatCode="0.00">
                  <c:v>75.8</c:v>
                </c:pt>
                <c:pt idx="184" formatCode="0.00">
                  <c:v>89.17</c:v>
                </c:pt>
                <c:pt idx="185" formatCode="0.00">
                  <c:v>103.37</c:v>
                </c:pt>
                <c:pt idx="186" formatCode="0.00">
                  <c:v>118.34</c:v>
                </c:pt>
                <c:pt idx="187" formatCode="0.00">
                  <c:v>134.04</c:v>
                </c:pt>
                <c:pt idx="188" formatCode="0.00">
                  <c:v>150.44</c:v>
                </c:pt>
                <c:pt idx="189" formatCode="0.00">
                  <c:v>167.5</c:v>
                </c:pt>
                <c:pt idx="190" formatCode="0.00">
                  <c:v>203.48</c:v>
                </c:pt>
                <c:pt idx="191" formatCode="0.00">
                  <c:v>241.71</c:v>
                </c:pt>
                <c:pt idx="192" formatCode="0.00">
                  <c:v>281.95999999999998</c:v>
                </c:pt>
                <c:pt idx="193" formatCode="0.00">
                  <c:v>324.04000000000002</c:v>
                </c:pt>
                <c:pt idx="194" formatCode="0.00">
                  <c:v>367.76</c:v>
                </c:pt>
                <c:pt idx="195" formatCode="0.00">
                  <c:v>412.96</c:v>
                </c:pt>
                <c:pt idx="196" formatCode="0.00">
                  <c:v>507.25</c:v>
                </c:pt>
                <c:pt idx="197" formatCode="0.00">
                  <c:v>605.88</c:v>
                </c:pt>
                <c:pt idx="198" formatCode="0.00">
                  <c:v>707.99</c:v>
                </c:pt>
                <c:pt idx="199" formatCode="0.00">
                  <c:v>812.91</c:v>
                </c:pt>
                <c:pt idx="200" formatCode="0.00">
                  <c:v>920.03</c:v>
                </c:pt>
                <c:pt idx="201" formatCode="0.00">
                  <c:v>1030</c:v>
                </c:pt>
                <c:pt idx="202" formatCode="0.00">
                  <c:v>1140</c:v>
                </c:pt>
                <c:pt idx="203" formatCode="0.00">
                  <c:v>1250</c:v>
                </c:pt>
                <c:pt idx="204" formatCode="0.00">
                  <c:v>1360</c:v>
                </c:pt>
                <c:pt idx="205" formatCode="0.00">
                  <c:v>1470</c:v>
                </c:pt>
                <c:pt idx="206" formatCode="0.00">
                  <c:v>1590</c:v>
                </c:pt>
                <c:pt idx="207" formatCode="0.00">
                  <c:v>1810</c:v>
                </c:pt>
                <c:pt idx="208" formatCode="0.00">
                  <c:v>2040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70-4B59-B87D-A7E538A4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296832"/>
        <c:axId val="516301144"/>
      </c:scatterChart>
      <c:valAx>
        <c:axId val="5162968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16301144"/>
        <c:crosses val="autoZero"/>
        <c:crossBetween val="midCat"/>
        <c:majorUnit val="10"/>
      </c:valAx>
      <c:valAx>
        <c:axId val="51630114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162968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srim22Na_Havar!$P$5</c:f>
          <c:strCache>
            <c:ptCount val="1"/>
            <c:pt idx="0">
              <c:v>srim22Na_Havar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srim22Na_Havar!$D$20:$D$228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srim22Na_Havar!$E$20:$E$228</c:f>
              <c:numCache>
                <c:formatCode>0.000E+00</c:formatCode>
                <c:ptCount val="209"/>
                <c:pt idx="0">
                  <c:v>1.958E-2</c:v>
                </c:pt>
                <c:pt idx="1">
                  <c:v>2.0639999999999999E-2</c:v>
                </c:pt>
                <c:pt idx="2">
                  <c:v>2.1649999999999999E-2</c:v>
                </c:pt>
                <c:pt idx="3">
                  <c:v>2.2610000000000002E-2</c:v>
                </c:pt>
                <c:pt idx="4">
                  <c:v>2.3529999999999999E-2</c:v>
                </c:pt>
                <c:pt idx="5">
                  <c:v>2.4420000000000001E-2</c:v>
                </c:pt>
                <c:pt idx="6">
                  <c:v>2.528E-2</c:v>
                </c:pt>
                <c:pt idx="7">
                  <c:v>2.6110000000000001E-2</c:v>
                </c:pt>
                <c:pt idx="8">
                  <c:v>2.7689999999999999E-2</c:v>
                </c:pt>
                <c:pt idx="9">
                  <c:v>2.9190000000000001E-2</c:v>
                </c:pt>
                <c:pt idx="10">
                  <c:v>3.0620000000000001E-2</c:v>
                </c:pt>
                <c:pt idx="11">
                  <c:v>3.1980000000000001E-2</c:v>
                </c:pt>
                <c:pt idx="12">
                  <c:v>3.3279999999999997E-2</c:v>
                </c:pt>
                <c:pt idx="13">
                  <c:v>3.4540000000000001E-2</c:v>
                </c:pt>
                <c:pt idx="14">
                  <c:v>3.6920000000000001E-2</c:v>
                </c:pt>
                <c:pt idx="15">
                  <c:v>3.916E-2</c:v>
                </c:pt>
                <c:pt idx="16">
                  <c:v>4.1279999999999997E-2</c:v>
                </c:pt>
                <c:pt idx="17">
                  <c:v>4.3299999999999998E-2</c:v>
                </c:pt>
                <c:pt idx="18">
                  <c:v>4.5220000000000003E-2</c:v>
                </c:pt>
                <c:pt idx="19">
                  <c:v>4.7070000000000001E-2</c:v>
                </c:pt>
                <c:pt idx="20">
                  <c:v>4.8849999999999998E-2</c:v>
                </c:pt>
                <c:pt idx="21">
                  <c:v>5.0560000000000001E-2</c:v>
                </c:pt>
                <c:pt idx="22">
                  <c:v>5.2220000000000003E-2</c:v>
                </c:pt>
                <c:pt idx="23">
                  <c:v>5.3830000000000003E-2</c:v>
                </c:pt>
                <c:pt idx="24">
                  <c:v>5.5390000000000002E-2</c:v>
                </c:pt>
                <c:pt idx="25">
                  <c:v>5.8380000000000001E-2</c:v>
                </c:pt>
                <c:pt idx="26">
                  <c:v>6.1920000000000003E-2</c:v>
                </c:pt>
                <c:pt idx="27">
                  <c:v>6.5269999999999995E-2</c:v>
                </c:pt>
                <c:pt idx="28">
                  <c:v>6.8459999999999993E-2</c:v>
                </c:pt>
                <c:pt idx="29">
                  <c:v>7.1499999999999994E-2</c:v>
                </c:pt>
                <c:pt idx="30">
                  <c:v>7.442E-2</c:v>
                </c:pt>
                <c:pt idx="31">
                  <c:v>7.7229999999999993E-2</c:v>
                </c:pt>
                <c:pt idx="32">
                  <c:v>7.9939999999999997E-2</c:v>
                </c:pt>
                <c:pt idx="33">
                  <c:v>8.2570000000000005E-2</c:v>
                </c:pt>
                <c:pt idx="34">
                  <c:v>8.7569999999999995E-2</c:v>
                </c:pt>
                <c:pt idx="35">
                  <c:v>9.2310000000000003E-2</c:v>
                </c:pt>
                <c:pt idx="36">
                  <c:v>9.6820000000000003E-2</c:v>
                </c:pt>
                <c:pt idx="37">
                  <c:v>0.1011</c:v>
                </c:pt>
                <c:pt idx="38">
                  <c:v>0.1053</c:v>
                </c:pt>
                <c:pt idx="39">
                  <c:v>0.10920000000000001</c:v>
                </c:pt>
                <c:pt idx="40">
                  <c:v>0.1168</c:v>
                </c:pt>
                <c:pt idx="41">
                  <c:v>0.12379999999999999</c:v>
                </c:pt>
                <c:pt idx="42">
                  <c:v>0.1305</c:v>
                </c:pt>
                <c:pt idx="43">
                  <c:v>0.13689999999999999</c:v>
                </c:pt>
                <c:pt idx="44">
                  <c:v>0.14299999999999999</c:v>
                </c:pt>
                <c:pt idx="45">
                  <c:v>0.14879999999999999</c:v>
                </c:pt>
                <c:pt idx="46">
                  <c:v>0.1545</c:v>
                </c:pt>
                <c:pt idx="47">
                  <c:v>0.15989999999999999</c:v>
                </c:pt>
                <c:pt idx="48">
                  <c:v>0.1651</c:v>
                </c:pt>
                <c:pt idx="49">
                  <c:v>0.17019999999999999</c:v>
                </c:pt>
                <c:pt idx="50">
                  <c:v>0.17510000000000001</c:v>
                </c:pt>
                <c:pt idx="51">
                  <c:v>0.18459999999999999</c:v>
                </c:pt>
                <c:pt idx="52">
                  <c:v>0.1958</c:v>
                </c:pt>
                <c:pt idx="53">
                  <c:v>0.2064</c:v>
                </c:pt>
                <c:pt idx="54">
                  <c:v>0.2165</c:v>
                </c:pt>
                <c:pt idx="55">
                  <c:v>0.2261</c:v>
                </c:pt>
                <c:pt idx="56">
                  <c:v>0.23530000000000001</c:v>
                </c:pt>
                <c:pt idx="57">
                  <c:v>0.2442</c:v>
                </c:pt>
                <c:pt idx="58">
                  <c:v>0.25280000000000002</c:v>
                </c:pt>
                <c:pt idx="59">
                  <c:v>0.2611</c:v>
                </c:pt>
                <c:pt idx="60">
                  <c:v>0.27839999999999998</c:v>
                </c:pt>
                <c:pt idx="61">
                  <c:v>0.29880000000000001</c:v>
                </c:pt>
                <c:pt idx="62">
                  <c:v>0.31630000000000003</c:v>
                </c:pt>
                <c:pt idx="63">
                  <c:v>0.33200000000000002</c:v>
                </c:pt>
                <c:pt idx="64">
                  <c:v>0.34670000000000001</c:v>
                </c:pt>
                <c:pt idx="65">
                  <c:v>0.36120000000000002</c:v>
                </c:pt>
                <c:pt idx="66">
                  <c:v>0.38979999999999998</c:v>
                </c:pt>
                <c:pt idx="67">
                  <c:v>0.4178</c:v>
                </c:pt>
                <c:pt idx="68">
                  <c:v>0.4451</c:v>
                </c:pt>
                <c:pt idx="69">
                  <c:v>0.4718</c:v>
                </c:pt>
                <c:pt idx="70">
                  <c:v>0.49819999999999998</c:v>
                </c:pt>
                <c:pt idx="71">
                  <c:v>0.52439999999999998</c:v>
                </c:pt>
                <c:pt idx="72">
                  <c:v>0.5504</c:v>
                </c:pt>
                <c:pt idx="73">
                  <c:v>0.57640000000000002</c:v>
                </c:pt>
                <c:pt idx="74">
                  <c:v>0.60240000000000005</c:v>
                </c:pt>
                <c:pt idx="75">
                  <c:v>0.62829999999999997</c:v>
                </c:pt>
                <c:pt idx="76">
                  <c:v>0.65410000000000001</c:v>
                </c:pt>
                <c:pt idx="77">
                  <c:v>0.7056</c:v>
                </c:pt>
                <c:pt idx="78">
                  <c:v>0.76939999999999997</c:v>
                </c:pt>
                <c:pt idx="79">
                  <c:v>0.83260000000000001</c:v>
                </c:pt>
                <c:pt idx="80">
                  <c:v>0.89490000000000003</c:v>
                </c:pt>
                <c:pt idx="81">
                  <c:v>0.95630000000000004</c:v>
                </c:pt>
                <c:pt idx="82">
                  <c:v>1.0169999999999999</c:v>
                </c:pt>
                <c:pt idx="83">
                  <c:v>1.0760000000000001</c:v>
                </c:pt>
                <c:pt idx="84">
                  <c:v>1.1339999999999999</c:v>
                </c:pt>
                <c:pt idx="85">
                  <c:v>1.1919999999999999</c:v>
                </c:pt>
                <c:pt idx="86">
                  <c:v>1.302</c:v>
                </c:pt>
                <c:pt idx="87">
                  <c:v>1.409</c:v>
                </c:pt>
                <c:pt idx="88">
                  <c:v>1.51</c:v>
                </c:pt>
                <c:pt idx="89">
                  <c:v>1.6080000000000001</c:v>
                </c:pt>
                <c:pt idx="90">
                  <c:v>1.7010000000000001</c:v>
                </c:pt>
                <c:pt idx="91">
                  <c:v>1.7909999999999999</c:v>
                </c:pt>
                <c:pt idx="92">
                  <c:v>1.962</c:v>
                </c:pt>
                <c:pt idx="93">
                  <c:v>2.1240000000000001</c:v>
                </c:pt>
                <c:pt idx="94">
                  <c:v>2.278</c:v>
                </c:pt>
                <c:pt idx="95">
                  <c:v>2.4260000000000002</c:v>
                </c:pt>
                <c:pt idx="96">
                  <c:v>2.57</c:v>
                </c:pt>
                <c:pt idx="97">
                  <c:v>2.7109999999999999</c:v>
                </c:pt>
                <c:pt idx="98">
                  <c:v>2.8479999999999999</c:v>
                </c:pt>
                <c:pt idx="99">
                  <c:v>2.9820000000000002</c:v>
                </c:pt>
                <c:pt idx="100">
                  <c:v>3.1139999999999999</c:v>
                </c:pt>
                <c:pt idx="101">
                  <c:v>3.242</c:v>
                </c:pt>
                <c:pt idx="102">
                  <c:v>3.3679999999999999</c:v>
                </c:pt>
                <c:pt idx="103">
                  <c:v>3.6120000000000001</c:v>
                </c:pt>
                <c:pt idx="104">
                  <c:v>3.9</c:v>
                </c:pt>
                <c:pt idx="105">
                  <c:v>4.1719999999999997</c:v>
                </c:pt>
                <c:pt idx="106">
                  <c:v>4.4269999999999996</c:v>
                </c:pt>
                <c:pt idx="107">
                  <c:v>4.6669999999999998</c:v>
                </c:pt>
                <c:pt idx="108">
                  <c:v>4.8899999999999997</c:v>
                </c:pt>
                <c:pt idx="109">
                  <c:v>5.0999999999999996</c:v>
                </c:pt>
                <c:pt idx="110">
                  <c:v>5.2949999999999999</c:v>
                </c:pt>
                <c:pt idx="111">
                  <c:v>5.4770000000000003</c:v>
                </c:pt>
                <c:pt idx="112">
                  <c:v>5.806</c:v>
                </c:pt>
                <c:pt idx="113">
                  <c:v>6.093</c:v>
                </c:pt>
                <c:pt idx="114">
                  <c:v>6.3419999999999996</c:v>
                </c:pt>
                <c:pt idx="115">
                  <c:v>6.5590000000000002</c:v>
                </c:pt>
                <c:pt idx="116">
                  <c:v>6.7489999999999997</c:v>
                </c:pt>
                <c:pt idx="117">
                  <c:v>6.9139999999999997</c:v>
                </c:pt>
                <c:pt idx="118">
                  <c:v>7.1829999999999998</c:v>
                </c:pt>
                <c:pt idx="119">
                  <c:v>7.3869999999999996</c:v>
                </c:pt>
                <c:pt idx="120">
                  <c:v>7.54</c:v>
                </c:pt>
                <c:pt idx="121">
                  <c:v>7.6539999999999999</c:v>
                </c:pt>
                <c:pt idx="122">
                  <c:v>7.7359999999999998</c:v>
                </c:pt>
                <c:pt idx="123">
                  <c:v>7.7939999999999996</c:v>
                </c:pt>
                <c:pt idx="124">
                  <c:v>7.8310000000000004</c:v>
                </c:pt>
                <c:pt idx="125">
                  <c:v>7.8520000000000003</c:v>
                </c:pt>
                <c:pt idx="126">
                  <c:v>7.86</c:v>
                </c:pt>
                <c:pt idx="127">
                  <c:v>7.8559999999999999</c:v>
                </c:pt>
                <c:pt idx="128">
                  <c:v>7.8440000000000003</c:v>
                </c:pt>
                <c:pt idx="129">
                  <c:v>7.798</c:v>
                </c:pt>
                <c:pt idx="130">
                  <c:v>7.7119999999999997</c:v>
                </c:pt>
                <c:pt idx="131">
                  <c:v>7.6059999999999999</c:v>
                </c:pt>
                <c:pt idx="132">
                  <c:v>7.4880000000000004</c:v>
                </c:pt>
                <c:pt idx="133">
                  <c:v>7.3620000000000001</c:v>
                </c:pt>
                <c:pt idx="134">
                  <c:v>7.2329999999999997</c:v>
                </c:pt>
                <c:pt idx="135">
                  <c:v>7.1020000000000003</c:v>
                </c:pt>
                <c:pt idx="136">
                  <c:v>6.9720000000000004</c:v>
                </c:pt>
                <c:pt idx="137">
                  <c:v>6.843</c:v>
                </c:pt>
                <c:pt idx="138">
                  <c:v>6.6109999999999998</c:v>
                </c:pt>
                <c:pt idx="139">
                  <c:v>6.42</c:v>
                </c:pt>
                <c:pt idx="140">
                  <c:v>6.2009999999999996</c:v>
                </c:pt>
                <c:pt idx="141">
                  <c:v>6.0060000000000002</c:v>
                </c:pt>
                <c:pt idx="142">
                  <c:v>5.8220000000000001</c:v>
                </c:pt>
                <c:pt idx="143">
                  <c:v>5.6479999999999997</c:v>
                </c:pt>
                <c:pt idx="144">
                  <c:v>5.3310000000000004</c:v>
                </c:pt>
                <c:pt idx="145">
                  <c:v>5.05</c:v>
                </c:pt>
                <c:pt idx="146">
                  <c:v>4.8</c:v>
                </c:pt>
                <c:pt idx="147">
                  <c:v>4.5780000000000003</c:v>
                </c:pt>
                <c:pt idx="148">
                  <c:v>4.3780000000000001</c:v>
                </c:pt>
                <c:pt idx="149">
                  <c:v>4.1980000000000004</c:v>
                </c:pt>
                <c:pt idx="150">
                  <c:v>4.0350000000000001</c:v>
                </c:pt>
                <c:pt idx="151">
                  <c:v>3.887</c:v>
                </c:pt>
                <c:pt idx="152">
                  <c:v>3.7509999999999999</c:v>
                </c:pt>
                <c:pt idx="153">
                  <c:v>3.6269999999999998</c:v>
                </c:pt>
                <c:pt idx="154">
                  <c:v>3.512</c:v>
                </c:pt>
                <c:pt idx="155">
                  <c:v>3.3079999999999998</c:v>
                </c:pt>
                <c:pt idx="156">
                  <c:v>3.09</c:v>
                </c:pt>
                <c:pt idx="157">
                  <c:v>2.903</c:v>
                </c:pt>
                <c:pt idx="158">
                  <c:v>2.7410000000000001</c:v>
                </c:pt>
                <c:pt idx="159">
                  <c:v>2.5990000000000002</c:v>
                </c:pt>
                <c:pt idx="160">
                  <c:v>2.472</c:v>
                </c:pt>
                <c:pt idx="161">
                  <c:v>2.3580000000000001</c:v>
                </c:pt>
                <c:pt idx="162">
                  <c:v>2.254</c:v>
                </c:pt>
                <c:pt idx="163">
                  <c:v>2.16</c:v>
                </c:pt>
                <c:pt idx="164">
                  <c:v>1.9930000000000001</c:v>
                </c:pt>
                <c:pt idx="165">
                  <c:v>1.851</c:v>
                </c:pt>
                <c:pt idx="166">
                  <c:v>1.7270000000000001</c:v>
                </c:pt>
                <c:pt idx="167">
                  <c:v>1.62</c:v>
                </c:pt>
                <c:pt idx="168">
                  <c:v>1.5269999999999999</c:v>
                </c:pt>
                <c:pt idx="169">
                  <c:v>1.4430000000000001</c:v>
                </c:pt>
                <c:pt idx="170">
                  <c:v>1.3029999999999999</c:v>
                </c:pt>
                <c:pt idx="171">
                  <c:v>1.1910000000000001</c:v>
                </c:pt>
                <c:pt idx="172">
                  <c:v>1.099</c:v>
                </c:pt>
                <c:pt idx="173">
                  <c:v>1.022</c:v>
                </c:pt>
                <c:pt idx="174">
                  <c:v>0.95679999999999998</c:v>
                </c:pt>
                <c:pt idx="175">
                  <c:v>0.90049999999999997</c:v>
                </c:pt>
                <c:pt idx="176">
                  <c:v>0.85150000000000003</c:v>
                </c:pt>
                <c:pt idx="177">
                  <c:v>0.8085</c:v>
                </c:pt>
                <c:pt idx="178">
                  <c:v>0.77039999999999997</c:v>
                </c:pt>
                <c:pt idx="179">
                  <c:v>0.73629999999999995</c:v>
                </c:pt>
                <c:pt idx="180">
                  <c:v>0.70579999999999998</c:v>
                </c:pt>
                <c:pt idx="181">
                  <c:v>0.6532</c:v>
                </c:pt>
                <c:pt idx="182">
                  <c:v>0.59960000000000002</c:v>
                </c:pt>
                <c:pt idx="183">
                  <c:v>0.55600000000000005</c:v>
                </c:pt>
                <c:pt idx="184">
                  <c:v>0.51980000000000004</c:v>
                </c:pt>
                <c:pt idx="185">
                  <c:v>0.48930000000000001</c:v>
                </c:pt>
                <c:pt idx="186">
                  <c:v>0.4632</c:v>
                </c:pt>
                <c:pt idx="187">
                  <c:v>0.44059999999999999</c:v>
                </c:pt>
                <c:pt idx="188">
                  <c:v>0.4209</c:v>
                </c:pt>
                <c:pt idx="189">
                  <c:v>0.40350000000000003</c:v>
                </c:pt>
                <c:pt idx="190">
                  <c:v>0.37430000000000002</c:v>
                </c:pt>
                <c:pt idx="191">
                  <c:v>0.3508</c:v>
                </c:pt>
                <c:pt idx="192">
                  <c:v>0.33139999999999997</c:v>
                </c:pt>
                <c:pt idx="193">
                  <c:v>0.31509999999999999</c:v>
                </c:pt>
                <c:pt idx="194">
                  <c:v>0.30130000000000001</c:v>
                </c:pt>
                <c:pt idx="195">
                  <c:v>0.28939999999999999</c:v>
                </c:pt>
                <c:pt idx="196">
                  <c:v>0.27010000000000001</c:v>
                </c:pt>
                <c:pt idx="197">
                  <c:v>0.25519999999999998</c:v>
                </c:pt>
                <c:pt idx="198">
                  <c:v>0.24329999999999999</c:v>
                </c:pt>
                <c:pt idx="199">
                  <c:v>0.2336</c:v>
                </c:pt>
                <c:pt idx="200">
                  <c:v>0.22559999999999999</c:v>
                </c:pt>
                <c:pt idx="201">
                  <c:v>0.219</c:v>
                </c:pt>
                <c:pt idx="202">
                  <c:v>0.21329999999999999</c:v>
                </c:pt>
                <c:pt idx="203">
                  <c:v>0.20849999999999999</c:v>
                </c:pt>
                <c:pt idx="204">
                  <c:v>0.2044</c:v>
                </c:pt>
                <c:pt idx="205">
                  <c:v>0.2009</c:v>
                </c:pt>
                <c:pt idx="206">
                  <c:v>0.19769999999999999</c:v>
                </c:pt>
                <c:pt idx="207">
                  <c:v>0.19259999999999999</c:v>
                </c:pt>
                <c:pt idx="208">
                  <c:v>0.1888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srim22Na_Havar!$D$20:$D$228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srim22Na_Havar!$F$20:$F$228</c:f>
              <c:numCache>
                <c:formatCode>0.000E+00</c:formatCode>
                <c:ptCount val="209"/>
                <c:pt idx="0">
                  <c:v>0.21940000000000001</c:v>
                </c:pt>
                <c:pt idx="1">
                  <c:v>0.2298</c:v>
                </c:pt>
                <c:pt idx="2">
                  <c:v>0.23960000000000001</c:v>
                </c:pt>
                <c:pt idx="3">
                  <c:v>0.2487</c:v>
                </c:pt>
                <c:pt idx="4">
                  <c:v>0.25729999999999997</c:v>
                </c:pt>
                <c:pt idx="5">
                  <c:v>0.26529999999999998</c:v>
                </c:pt>
                <c:pt idx="6">
                  <c:v>0.27300000000000002</c:v>
                </c:pt>
                <c:pt idx="7">
                  <c:v>0.2802</c:v>
                </c:pt>
                <c:pt idx="8">
                  <c:v>0.29380000000000001</c:v>
                </c:pt>
                <c:pt idx="9">
                  <c:v>0.30609999999999998</c:v>
                </c:pt>
                <c:pt idx="10">
                  <c:v>0.3175</c:v>
                </c:pt>
                <c:pt idx="11">
                  <c:v>0.32800000000000001</c:v>
                </c:pt>
                <c:pt idx="12">
                  <c:v>0.33789999999999998</c:v>
                </c:pt>
                <c:pt idx="13">
                  <c:v>0.34710000000000002</c:v>
                </c:pt>
                <c:pt idx="14">
                  <c:v>0.36380000000000001</c:v>
                </c:pt>
                <c:pt idx="15">
                  <c:v>0.37880000000000003</c:v>
                </c:pt>
                <c:pt idx="16">
                  <c:v>0.39240000000000003</c:v>
                </c:pt>
                <c:pt idx="17">
                  <c:v>0.4047</c:v>
                </c:pt>
                <c:pt idx="18">
                  <c:v>0.41589999999999999</c:v>
                </c:pt>
                <c:pt idx="19">
                  <c:v>0.42630000000000001</c:v>
                </c:pt>
                <c:pt idx="20">
                  <c:v>0.43590000000000001</c:v>
                </c:pt>
                <c:pt idx="21">
                  <c:v>0.44479999999999997</c:v>
                </c:pt>
                <c:pt idx="22">
                  <c:v>0.45319999999999999</c:v>
                </c:pt>
                <c:pt idx="23">
                  <c:v>0.46100000000000002</c:v>
                </c:pt>
                <c:pt idx="24">
                  <c:v>0.46829999999999999</c:v>
                </c:pt>
                <c:pt idx="25">
                  <c:v>0.48170000000000002</c:v>
                </c:pt>
                <c:pt idx="26">
                  <c:v>0.4965</c:v>
                </c:pt>
                <c:pt idx="27">
                  <c:v>0.50939999999999996</c:v>
                </c:pt>
                <c:pt idx="28">
                  <c:v>0.52100000000000002</c:v>
                </c:pt>
                <c:pt idx="29">
                  <c:v>0.53129999999999999</c:v>
                </c:pt>
                <c:pt idx="30">
                  <c:v>0.54049999999999998</c:v>
                </c:pt>
                <c:pt idx="31">
                  <c:v>0.54890000000000005</c:v>
                </c:pt>
                <c:pt idx="32">
                  <c:v>0.55649999999999999</c:v>
                </c:pt>
                <c:pt idx="33">
                  <c:v>0.56340000000000001</c:v>
                </c:pt>
                <c:pt idx="34">
                  <c:v>0.5756</c:v>
                </c:pt>
                <c:pt idx="35">
                  <c:v>0.58589999999999998</c:v>
                </c:pt>
                <c:pt idx="36">
                  <c:v>0.59460000000000002</c:v>
                </c:pt>
                <c:pt idx="37">
                  <c:v>0.60219999999999996</c:v>
                </c:pt>
                <c:pt idx="38">
                  <c:v>0.60870000000000002</c:v>
                </c:pt>
                <c:pt idx="39">
                  <c:v>0.61429999999999996</c:v>
                </c:pt>
                <c:pt idx="40">
                  <c:v>0.62339999999999995</c:v>
                </c:pt>
                <c:pt idx="41">
                  <c:v>0.63029999999999997</c:v>
                </c:pt>
                <c:pt idx="42">
                  <c:v>0.63539999999999996</c:v>
                </c:pt>
                <c:pt idx="43">
                  <c:v>0.63919999999999999</c:v>
                </c:pt>
                <c:pt idx="44">
                  <c:v>0.64190000000000003</c:v>
                </c:pt>
                <c:pt idx="45">
                  <c:v>0.64380000000000004</c:v>
                </c:pt>
                <c:pt idx="46">
                  <c:v>0.64490000000000003</c:v>
                </c:pt>
                <c:pt idx="47">
                  <c:v>0.64549999999999996</c:v>
                </c:pt>
                <c:pt idx="48">
                  <c:v>0.64549999999999996</c:v>
                </c:pt>
                <c:pt idx="49">
                  <c:v>0.64510000000000001</c:v>
                </c:pt>
                <c:pt idx="50">
                  <c:v>0.64439999999999997</c:v>
                </c:pt>
                <c:pt idx="51">
                  <c:v>0.64219999999999999</c:v>
                </c:pt>
                <c:pt idx="52">
                  <c:v>0.63819999999999999</c:v>
                </c:pt>
                <c:pt idx="53">
                  <c:v>0.63329999999999997</c:v>
                </c:pt>
                <c:pt idx="54">
                  <c:v>0.62780000000000002</c:v>
                </c:pt>
                <c:pt idx="55">
                  <c:v>0.62190000000000001</c:v>
                </c:pt>
                <c:pt idx="56">
                  <c:v>0.61570000000000003</c:v>
                </c:pt>
                <c:pt idx="57">
                  <c:v>0.60929999999999995</c:v>
                </c:pt>
                <c:pt idx="58">
                  <c:v>0.60289999999999999</c:v>
                </c:pt>
                <c:pt idx="59">
                  <c:v>0.59640000000000004</c:v>
                </c:pt>
                <c:pt idx="60">
                  <c:v>0.58350000000000002</c:v>
                </c:pt>
                <c:pt idx="61">
                  <c:v>0.57089999999999996</c:v>
                </c:pt>
                <c:pt idx="62">
                  <c:v>0.55859999999999999</c:v>
                </c:pt>
                <c:pt idx="63">
                  <c:v>0.54679999999999995</c:v>
                </c:pt>
                <c:pt idx="64">
                  <c:v>0.53539999999999999</c:v>
                </c:pt>
                <c:pt idx="65">
                  <c:v>0.52449999999999997</c:v>
                </c:pt>
                <c:pt idx="66">
                  <c:v>0.50390000000000001</c:v>
                </c:pt>
                <c:pt idx="67">
                  <c:v>0.48499999999999999</c:v>
                </c:pt>
                <c:pt idx="68">
                  <c:v>0.4677</c:v>
                </c:pt>
                <c:pt idx="69">
                  <c:v>0.45169999999999999</c:v>
                </c:pt>
                <c:pt idx="70">
                  <c:v>0.43690000000000001</c:v>
                </c:pt>
                <c:pt idx="71">
                  <c:v>0.42320000000000002</c:v>
                </c:pt>
                <c:pt idx="72">
                  <c:v>0.41049999999999998</c:v>
                </c:pt>
                <c:pt idx="73">
                  <c:v>0.39860000000000001</c:v>
                </c:pt>
                <c:pt idx="74">
                  <c:v>0.38750000000000001</c:v>
                </c:pt>
                <c:pt idx="75">
                  <c:v>0.37719999999999998</c:v>
                </c:pt>
                <c:pt idx="76">
                  <c:v>0.3674</c:v>
                </c:pt>
                <c:pt idx="77">
                  <c:v>0.34960000000000002</c:v>
                </c:pt>
                <c:pt idx="78">
                  <c:v>0.3301</c:v>
                </c:pt>
                <c:pt idx="79">
                  <c:v>0.31290000000000001</c:v>
                </c:pt>
                <c:pt idx="80">
                  <c:v>0.29770000000000002</c:v>
                </c:pt>
                <c:pt idx="81">
                  <c:v>0.28420000000000001</c:v>
                </c:pt>
                <c:pt idx="82">
                  <c:v>0.27200000000000002</c:v>
                </c:pt>
                <c:pt idx="83">
                  <c:v>0.26100000000000001</c:v>
                </c:pt>
                <c:pt idx="84">
                  <c:v>0.251</c:v>
                </c:pt>
                <c:pt idx="85">
                  <c:v>0.24179999999999999</c:v>
                </c:pt>
                <c:pt idx="86">
                  <c:v>0.22570000000000001</c:v>
                </c:pt>
                <c:pt idx="87">
                  <c:v>0.21179999999999999</c:v>
                </c:pt>
                <c:pt idx="88">
                  <c:v>0.19980000000000001</c:v>
                </c:pt>
                <c:pt idx="89">
                  <c:v>0.18920000000000001</c:v>
                </c:pt>
                <c:pt idx="90">
                  <c:v>0.1799</c:v>
                </c:pt>
                <c:pt idx="91">
                  <c:v>0.1716</c:v>
                </c:pt>
                <c:pt idx="92">
                  <c:v>0.1573</c:v>
                </c:pt>
                <c:pt idx="93">
                  <c:v>0.14549999999999999</c:v>
                </c:pt>
                <c:pt idx="94">
                  <c:v>0.13550000000000001</c:v>
                </c:pt>
                <c:pt idx="95">
                  <c:v>0.127</c:v>
                </c:pt>
                <c:pt idx="96">
                  <c:v>0.1196</c:v>
                </c:pt>
                <c:pt idx="97">
                  <c:v>0.11310000000000001</c:v>
                </c:pt>
                <c:pt idx="98">
                  <c:v>0.10730000000000001</c:v>
                </c:pt>
                <c:pt idx="99">
                  <c:v>0.1022</c:v>
                </c:pt>
                <c:pt idx="100">
                  <c:v>9.7619999999999998E-2</c:v>
                </c:pt>
                <c:pt idx="101">
                  <c:v>9.3460000000000001E-2</c:v>
                </c:pt>
                <c:pt idx="102">
                  <c:v>8.9679999999999996E-2</c:v>
                </c:pt>
                <c:pt idx="103">
                  <c:v>8.3059999999999995E-2</c:v>
                </c:pt>
                <c:pt idx="104">
                  <c:v>7.6170000000000002E-2</c:v>
                </c:pt>
                <c:pt idx="105">
                  <c:v>7.0440000000000003E-2</c:v>
                </c:pt>
                <c:pt idx="106">
                  <c:v>6.5589999999999996E-2</c:v>
                </c:pt>
                <c:pt idx="107">
                  <c:v>6.1429999999999998E-2</c:v>
                </c:pt>
                <c:pt idx="108">
                  <c:v>5.781E-2</c:v>
                </c:pt>
                <c:pt idx="109">
                  <c:v>5.4629999999999998E-2</c:v>
                </c:pt>
                <c:pt idx="110">
                  <c:v>5.1819999999999998E-2</c:v>
                </c:pt>
                <c:pt idx="111">
                  <c:v>4.931E-2</c:v>
                </c:pt>
                <c:pt idx="112">
                  <c:v>4.5010000000000001E-2</c:v>
                </c:pt>
                <c:pt idx="113">
                  <c:v>4.1459999999999997E-2</c:v>
                </c:pt>
                <c:pt idx="114">
                  <c:v>3.8469999999999997E-2</c:v>
                </c:pt>
                <c:pt idx="115">
                  <c:v>3.5920000000000001E-2</c:v>
                </c:pt>
                <c:pt idx="116">
                  <c:v>3.3709999999999997E-2</c:v>
                </c:pt>
                <c:pt idx="117">
                  <c:v>3.1780000000000003E-2</c:v>
                </c:pt>
                <c:pt idx="118">
                  <c:v>2.8570000000000002E-2</c:v>
                </c:pt>
                <c:pt idx="119">
                  <c:v>2.598E-2</c:v>
                </c:pt>
                <c:pt idx="120">
                  <c:v>2.3859999999999999E-2</c:v>
                </c:pt>
                <c:pt idx="121">
                  <c:v>2.2079999999999999E-2</c:v>
                </c:pt>
                <c:pt idx="122">
                  <c:v>2.0570000000000001E-2</c:v>
                </c:pt>
                <c:pt idx="123">
                  <c:v>1.9269999999999999E-2</c:v>
                </c:pt>
                <c:pt idx="124">
                  <c:v>1.813E-2</c:v>
                </c:pt>
                <c:pt idx="125">
                  <c:v>1.7129999999999999E-2</c:v>
                </c:pt>
                <c:pt idx="126">
                  <c:v>1.6240000000000001E-2</c:v>
                </c:pt>
                <c:pt idx="127">
                  <c:v>1.545E-2</c:v>
                </c:pt>
                <c:pt idx="128">
                  <c:v>1.473E-2</c:v>
                </c:pt>
                <c:pt idx="129">
                  <c:v>1.35E-2</c:v>
                </c:pt>
                <c:pt idx="130">
                  <c:v>1.223E-2</c:v>
                </c:pt>
                <c:pt idx="131">
                  <c:v>1.12E-2</c:v>
                </c:pt>
                <c:pt idx="132">
                  <c:v>1.034E-2</c:v>
                </c:pt>
                <c:pt idx="133">
                  <c:v>9.6069999999999992E-3</c:v>
                </c:pt>
                <c:pt idx="134">
                  <c:v>8.9789999999999991E-3</c:v>
                </c:pt>
                <c:pt idx="135">
                  <c:v>8.4329999999999995E-3</c:v>
                </c:pt>
                <c:pt idx="136">
                  <c:v>7.9539999999999993E-3</c:v>
                </c:pt>
                <c:pt idx="137">
                  <c:v>7.5290000000000001E-3</c:v>
                </c:pt>
                <c:pt idx="138">
                  <c:v>6.8110000000000002E-3</c:v>
                </c:pt>
                <c:pt idx="139">
                  <c:v>6.2240000000000004E-3</c:v>
                </c:pt>
                <c:pt idx="140">
                  <c:v>5.7359999999999998E-3</c:v>
                </c:pt>
                <c:pt idx="141">
                  <c:v>5.3239999999999997E-3</c:v>
                </c:pt>
                <c:pt idx="142">
                  <c:v>4.9699999999999996E-3</c:v>
                </c:pt>
                <c:pt idx="143">
                  <c:v>4.6620000000000003E-3</c:v>
                </c:pt>
                <c:pt idx="144">
                  <c:v>4.1539999999999997E-3</c:v>
                </c:pt>
                <c:pt idx="145">
                  <c:v>3.7520000000000001E-3</c:v>
                </c:pt>
                <c:pt idx="146">
                  <c:v>3.424E-3</c:v>
                </c:pt>
                <c:pt idx="147">
                  <c:v>3.1510000000000002E-3</c:v>
                </c:pt>
                <c:pt idx="148">
                  <c:v>2.921E-3</c:v>
                </c:pt>
                <c:pt idx="149">
                  <c:v>2.7239999999999999E-3</c:v>
                </c:pt>
                <c:pt idx="150">
                  <c:v>2.5530000000000001E-3</c:v>
                </c:pt>
                <c:pt idx="151">
                  <c:v>2.4039999999999999E-3</c:v>
                </c:pt>
                <c:pt idx="152">
                  <c:v>2.2720000000000001E-3</c:v>
                </c:pt>
                <c:pt idx="153">
                  <c:v>2.1540000000000001E-3</c:v>
                </c:pt>
                <c:pt idx="154">
                  <c:v>2.0479999999999999E-3</c:v>
                </c:pt>
                <c:pt idx="155">
                  <c:v>1.867E-3</c:v>
                </c:pt>
                <c:pt idx="156">
                  <c:v>1.683E-3</c:v>
                </c:pt>
                <c:pt idx="157">
                  <c:v>1.534E-3</c:v>
                </c:pt>
                <c:pt idx="158">
                  <c:v>1.41E-3</c:v>
                </c:pt>
                <c:pt idx="159">
                  <c:v>1.305E-3</c:v>
                </c:pt>
                <c:pt idx="160">
                  <c:v>1.2160000000000001E-3</c:v>
                </c:pt>
                <c:pt idx="161">
                  <c:v>1.1379999999999999E-3</c:v>
                </c:pt>
                <c:pt idx="162">
                  <c:v>1.0709999999999999E-3</c:v>
                </c:pt>
                <c:pt idx="163">
                  <c:v>1.011E-3</c:v>
                </c:pt>
                <c:pt idx="164">
                  <c:v>9.1049999999999996E-4</c:v>
                </c:pt>
                <c:pt idx="165">
                  <c:v>8.2879999999999998E-4</c:v>
                </c:pt>
                <c:pt idx="166">
                  <c:v>7.6119999999999996E-4</c:v>
                </c:pt>
                <c:pt idx="167">
                  <c:v>7.0430000000000004E-4</c:v>
                </c:pt>
                <c:pt idx="168">
                  <c:v>6.556E-4</c:v>
                </c:pt>
                <c:pt idx="169">
                  <c:v>6.135E-4</c:v>
                </c:pt>
                <c:pt idx="170">
                  <c:v>5.442E-4</c:v>
                </c:pt>
                <c:pt idx="171">
                  <c:v>4.8959999999999997E-4</c:v>
                </c:pt>
                <c:pt idx="172">
                  <c:v>4.4529999999999998E-4</c:v>
                </c:pt>
                <c:pt idx="173">
                  <c:v>4.0870000000000001E-4</c:v>
                </c:pt>
                <c:pt idx="174">
                  <c:v>3.7790000000000002E-4</c:v>
                </c:pt>
                <c:pt idx="175">
                  <c:v>3.5159999999999998E-4</c:v>
                </c:pt>
                <c:pt idx="176">
                  <c:v>3.2880000000000002E-4</c:v>
                </c:pt>
                <c:pt idx="177">
                  <c:v>3.0889999999999997E-4</c:v>
                </c:pt>
                <c:pt idx="178">
                  <c:v>2.9139999999999998E-4</c:v>
                </c:pt>
                <c:pt idx="179">
                  <c:v>2.7589999999999998E-4</c:v>
                </c:pt>
                <c:pt idx="180">
                  <c:v>2.6200000000000003E-4</c:v>
                </c:pt>
                <c:pt idx="181">
                  <c:v>2.3809999999999999E-4</c:v>
                </c:pt>
                <c:pt idx="182">
                  <c:v>2.14E-4</c:v>
                </c:pt>
                <c:pt idx="183">
                  <c:v>1.9450000000000001E-4</c:v>
                </c:pt>
                <c:pt idx="184">
                  <c:v>1.783E-4</c:v>
                </c:pt>
                <c:pt idx="185">
                  <c:v>1.6479999999999999E-4</c:v>
                </c:pt>
                <c:pt idx="186">
                  <c:v>1.5320000000000001E-4</c:v>
                </c:pt>
                <c:pt idx="187">
                  <c:v>1.4320000000000001E-4</c:v>
                </c:pt>
                <c:pt idx="188">
                  <c:v>1.3449999999999999E-4</c:v>
                </c:pt>
                <c:pt idx="189">
                  <c:v>1.2679999999999999E-4</c:v>
                </c:pt>
                <c:pt idx="190">
                  <c:v>1.138E-4</c:v>
                </c:pt>
                <c:pt idx="191">
                  <c:v>1.0340000000000001E-4</c:v>
                </c:pt>
                <c:pt idx="192">
                  <c:v>9.4770000000000002E-5</c:v>
                </c:pt>
                <c:pt idx="193">
                  <c:v>8.7520000000000002E-5</c:v>
                </c:pt>
                <c:pt idx="194">
                  <c:v>8.1329999999999996E-5</c:v>
                </c:pt>
                <c:pt idx="195">
                  <c:v>7.5989999999999996E-5</c:v>
                </c:pt>
                <c:pt idx="196">
                  <c:v>6.724E-5</c:v>
                </c:pt>
                <c:pt idx="197">
                  <c:v>6.0350000000000003E-5</c:v>
                </c:pt>
                <c:pt idx="198">
                  <c:v>5.4780000000000001E-5</c:v>
                </c:pt>
                <c:pt idx="199">
                  <c:v>5.0189999999999999E-5</c:v>
                </c:pt>
                <c:pt idx="200">
                  <c:v>4.6329999999999999E-5</c:v>
                </c:pt>
                <c:pt idx="201">
                  <c:v>4.3040000000000001E-5</c:v>
                </c:pt>
                <c:pt idx="202">
                  <c:v>4.0200000000000001E-5</c:v>
                </c:pt>
                <c:pt idx="203">
                  <c:v>3.7719999999999998E-5</c:v>
                </c:pt>
                <c:pt idx="204">
                  <c:v>3.5540000000000002E-5</c:v>
                </c:pt>
                <c:pt idx="205">
                  <c:v>3.3609999999999998E-5</c:v>
                </c:pt>
                <c:pt idx="206">
                  <c:v>3.1890000000000001E-5</c:v>
                </c:pt>
                <c:pt idx="207">
                  <c:v>2.8929999999999999E-5</c:v>
                </c:pt>
                <c:pt idx="208">
                  <c:v>2.6489999999999999E-5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srim22Na_Havar!$D$20:$D$228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srim22Na_Havar!$G$20:$G$228</c:f>
              <c:numCache>
                <c:formatCode>0.000E+00</c:formatCode>
                <c:ptCount val="209"/>
                <c:pt idx="0">
                  <c:v>0.23898000000000003</c:v>
                </c:pt>
                <c:pt idx="1">
                  <c:v>0.25044</c:v>
                </c:pt>
                <c:pt idx="2">
                  <c:v>0.26124999999999998</c:v>
                </c:pt>
                <c:pt idx="3">
                  <c:v>0.27131</c:v>
                </c:pt>
                <c:pt idx="4">
                  <c:v>0.28082999999999997</c:v>
                </c:pt>
                <c:pt idx="5">
                  <c:v>0.28971999999999998</c:v>
                </c:pt>
                <c:pt idx="6">
                  <c:v>0.29828000000000005</c:v>
                </c:pt>
                <c:pt idx="7">
                  <c:v>0.30631000000000003</c:v>
                </c:pt>
                <c:pt idx="8">
                  <c:v>0.32149</c:v>
                </c:pt>
                <c:pt idx="9">
                  <c:v>0.33528999999999998</c:v>
                </c:pt>
                <c:pt idx="10">
                  <c:v>0.34811999999999999</c:v>
                </c:pt>
                <c:pt idx="11">
                  <c:v>0.35998000000000002</c:v>
                </c:pt>
                <c:pt idx="12">
                  <c:v>0.37117999999999995</c:v>
                </c:pt>
                <c:pt idx="13">
                  <c:v>0.38164000000000003</c:v>
                </c:pt>
                <c:pt idx="14">
                  <c:v>0.40072000000000002</c:v>
                </c:pt>
                <c:pt idx="15">
                  <c:v>0.41796</c:v>
                </c:pt>
                <c:pt idx="16">
                  <c:v>0.43368000000000001</c:v>
                </c:pt>
                <c:pt idx="17">
                  <c:v>0.44800000000000001</c:v>
                </c:pt>
                <c:pt idx="18">
                  <c:v>0.46111999999999997</c:v>
                </c:pt>
                <c:pt idx="19">
                  <c:v>0.47337000000000001</c:v>
                </c:pt>
                <c:pt idx="20">
                  <c:v>0.48475000000000001</c:v>
                </c:pt>
                <c:pt idx="21">
                  <c:v>0.49535999999999997</c:v>
                </c:pt>
                <c:pt idx="22">
                  <c:v>0.50541999999999998</c:v>
                </c:pt>
                <c:pt idx="23">
                  <c:v>0.51483000000000001</c:v>
                </c:pt>
                <c:pt idx="24">
                  <c:v>0.52368999999999999</c:v>
                </c:pt>
                <c:pt idx="25">
                  <c:v>0.54008</c:v>
                </c:pt>
                <c:pt idx="26">
                  <c:v>0.55842000000000003</c:v>
                </c:pt>
                <c:pt idx="27">
                  <c:v>0.57467000000000001</c:v>
                </c:pt>
                <c:pt idx="28">
                  <c:v>0.58945999999999998</c:v>
                </c:pt>
                <c:pt idx="29">
                  <c:v>0.6028</c:v>
                </c:pt>
                <c:pt idx="30">
                  <c:v>0.61492000000000002</c:v>
                </c:pt>
                <c:pt idx="31">
                  <c:v>0.62613000000000008</c:v>
                </c:pt>
                <c:pt idx="32">
                  <c:v>0.63644000000000001</c:v>
                </c:pt>
                <c:pt idx="33">
                  <c:v>0.64597000000000004</c:v>
                </c:pt>
                <c:pt idx="34">
                  <c:v>0.66317000000000004</c:v>
                </c:pt>
                <c:pt idx="35">
                  <c:v>0.67820999999999998</c:v>
                </c:pt>
                <c:pt idx="36">
                  <c:v>0.69142000000000003</c:v>
                </c:pt>
                <c:pt idx="37">
                  <c:v>0.70329999999999993</c:v>
                </c:pt>
                <c:pt idx="38">
                  <c:v>0.71399999999999997</c:v>
                </c:pt>
                <c:pt idx="39">
                  <c:v>0.72349999999999992</c:v>
                </c:pt>
                <c:pt idx="40">
                  <c:v>0.74019999999999997</c:v>
                </c:pt>
                <c:pt idx="41">
                  <c:v>0.75409999999999999</c:v>
                </c:pt>
                <c:pt idx="42">
                  <c:v>0.76590000000000003</c:v>
                </c:pt>
                <c:pt idx="43">
                  <c:v>0.77610000000000001</c:v>
                </c:pt>
                <c:pt idx="44">
                  <c:v>0.78490000000000004</c:v>
                </c:pt>
                <c:pt idx="45">
                  <c:v>0.79259999999999997</c:v>
                </c:pt>
                <c:pt idx="46">
                  <c:v>0.7994</c:v>
                </c:pt>
                <c:pt idx="47">
                  <c:v>0.80539999999999989</c:v>
                </c:pt>
                <c:pt idx="48">
                  <c:v>0.81059999999999999</c:v>
                </c:pt>
                <c:pt idx="49">
                  <c:v>0.81530000000000002</c:v>
                </c:pt>
                <c:pt idx="50">
                  <c:v>0.81950000000000001</c:v>
                </c:pt>
                <c:pt idx="51">
                  <c:v>0.82679999999999998</c:v>
                </c:pt>
                <c:pt idx="52">
                  <c:v>0.83399999999999996</c:v>
                </c:pt>
                <c:pt idx="53">
                  <c:v>0.8397</c:v>
                </c:pt>
                <c:pt idx="54">
                  <c:v>0.84430000000000005</c:v>
                </c:pt>
                <c:pt idx="55">
                  <c:v>0.84799999999999998</c:v>
                </c:pt>
                <c:pt idx="56">
                  <c:v>0.85099999999999998</c:v>
                </c:pt>
                <c:pt idx="57">
                  <c:v>0.85349999999999993</c:v>
                </c:pt>
                <c:pt idx="58">
                  <c:v>0.85570000000000002</c:v>
                </c:pt>
                <c:pt idx="59">
                  <c:v>0.85750000000000004</c:v>
                </c:pt>
                <c:pt idx="60">
                  <c:v>0.8619</c:v>
                </c:pt>
                <c:pt idx="61">
                  <c:v>0.86969999999999992</c:v>
                </c:pt>
                <c:pt idx="62">
                  <c:v>0.87490000000000001</c:v>
                </c:pt>
                <c:pt idx="63">
                  <c:v>0.87880000000000003</c:v>
                </c:pt>
                <c:pt idx="64">
                  <c:v>0.8821</c:v>
                </c:pt>
                <c:pt idx="65">
                  <c:v>0.88569999999999993</c:v>
                </c:pt>
                <c:pt idx="66">
                  <c:v>0.89369999999999994</c:v>
                </c:pt>
                <c:pt idx="67">
                  <c:v>0.90280000000000005</c:v>
                </c:pt>
                <c:pt idx="68">
                  <c:v>0.91280000000000006</c:v>
                </c:pt>
                <c:pt idx="69">
                  <c:v>0.92349999999999999</c:v>
                </c:pt>
                <c:pt idx="70">
                  <c:v>0.93510000000000004</c:v>
                </c:pt>
                <c:pt idx="71">
                  <c:v>0.9476</c:v>
                </c:pt>
                <c:pt idx="72">
                  <c:v>0.96089999999999998</c:v>
                </c:pt>
                <c:pt idx="73">
                  <c:v>0.97500000000000009</c:v>
                </c:pt>
                <c:pt idx="74">
                  <c:v>0.9899</c:v>
                </c:pt>
                <c:pt idx="75">
                  <c:v>1.0055000000000001</c:v>
                </c:pt>
                <c:pt idx="76">
                  <c:v>1.0215000000000001</c:v>
                </c:pt>
                <c:pt idx="77">
                  <c:v>1.0552000000000001</c:v>
                </c:pt>
                <c:pt idx="78">
                  <c:v>1.0994999999999999</c:v>
                </c:pt>
                <c:pt idx="79">
                  <c:v>1.1455</c:v>
                </c:pt>
                <c:pt idx="80">
                  <c:v>1.1926000000000001</c:v>
                </c:pt>
                <c:pt idx="81">
                  <c:v>1.2404999999999999</c:v>
                </c:pt>
                <c:pt idx="82">
                  <c:v>1.2889999999999999</c:v>
                </c:pt>
                <c:pt idx="83">
                  <c:v>1.3370000000000002</c:v>
                </c:pt>
                <c:pt idx="84">
                  <c:v>1.3849999999999998</c:v>
                </c:pt>
                <c:pt idx="85">
                  <c:v>1.4338</c:v>
                </c:pt>
                <c:pt idx="86">
                  <c:v>1.5277000000000001</c:v>
                </c:pt>
                <c:pt idx="87">
                  <c:v>1.6208</c:v>
                </c:pt>
                <c:pt idx="88">
                  <c:v>1.7098</c:v>
                </c:pt>
                <c:pt idx="89">
                  <c:v>1.7972000000000001</c:v>
                </c:pt>
                <c:pt idx="90">
                  <c:v>1.8809</c:v>
                </c:pt>
                <c:pt idx="91">
                  <c:v>1.9625999999999999</c:v>
                </c:pt>
                <c:pt idx="92">
                  <c:v>2.1193</c:v>
                </c:pt>
                <c:pt idx="93">
                  <c:v>2.2695000000000003</c:v>
                </c:pt>
                <c:pt idx="94">
                  <c:v>2.4135</c:v>
                </c:pt>
                <c:pt idx="95">
                  <c:v>2.5529999999999999</c:v>
                </c:pt>
                <c:pt idx="96">
                  <c:v>2.6896</c:v>
                </c:pt>
                <c:pt idx="97">
                  <c:v>2.8241000000000001</c:v>
                </c:pt>
                <c:pt idx="98">
                  <c:v>2.9552999999999998</c:v>
                </c:pt>
                <c:pt idx="99">
                  <c:v>3.0842000000000001</c:v>
                </c:pt>
                <c:pt idx="100">
                  <c:v>3.2116199999999999</c:v>
                </c:pt>
                <c:pt idx="101">
                  <c:v>3.3354599999999999</c:v>
                </c:pt>
                <c:pt idx="102">
                  <c:v>3.4576799999999999</c:v>
                </c:pt>
                <c:pt idx="103">
                  <c:v>3.6950600000000002</c:v>
                </c:pt>
                <c:pt idx="104">
                  <c:v>3.9761699999999998</c:v>
                </c:pt>
                <c:pt idx="105">
                  <c:v>4.2424399999999993</c:v>
                </c:pt>
                <c:pt idx="106">
                  <c:v>4.4925899999999999</c:v>
                </c:pt>
                <c:pt idx="107">
                  <c:v>4.7284299999999995</c:v>
                </c:pt>
                <c:pt idx="108">
                  <c:v>4.9478099999999996</c:v>
                </c:pt>
                <c:pt idx="109">
                  <c:v>5.15463</c:v>
                </c:pt>
                <c:pt idx="110">
                  <c:v>5.3468200000000001</c:v>
                </c:pt>
                <c:pt idx="111">
                  <c:v>5.5263100000000005</c:v>
                </c:pt>
                <c:pt idx="112">
                  <c:v>5.8510100000000005</c:v>
                </c:pt>
                <c:pt idx="113">
                  <c:v>6.1344599999999998</c:v>
                </c:pt>
                <c:pt idx="114">
                  <c:v>6.3804699999999999</c:v>
                </c:pt>
                <c:pt idx="115">
                  <c:v>6.5949200000000001</c:v>
                </c:pt>
                <c:pt idx="116">
                  <c:v>6.7827099999999998</c:v>
                </c:pt>
                <c:pt idx="117">
                  <c:v>6.9457800000000001</c:v>
                </c:pt>
                <c:pt idx="118">
                  <c:v>7.21157</c:v>
                </c:pt>
                <c:pt idx="119">
                  <c:v>7.4129799999999992</c:v>
                </c:pt>
                <c:pt idx="120">
                  <c:v>7.56386</c:v>
                </c:pt>
                <c:pt idx="121">
                  <c:v>7.6760799999999998</c:v>
                </c:pt>
                <c:pt idx="122">
                  <c:v>7.75657</c:v>
                </c:pt>
                <c:pt idx="123">
                  <c:v>7.8132699999999993</c:v>
                </c:pt>
                <c:pt idx="124">
                  <c:v>7.8491300000000006</c:v>
                </c:pt>
                <c:pt idx="125">
                  <c:v>7.8691300000000002</c:v>
                </c:pt>
                <c:pt idx="126">
                  <c:v>7.8762400000000001</c:v>
                </c:pt>
                <c:pt idx="127">
                  <c:v>7.8714500000000003</c:v>
                </c:pt>
                <c:pt idx="128">
                  <c:v>7.8587300000000004</c:v>
                </c:pt>
                <c:pt idx="129">
                  <c:v>7.8114999999999997</c:v>
                </c:pt>
                <c:pt idx="130">
                  <c:v>7.7242299999999995</c:v>
                </c:pt>
                <c:pt idx="131">
                  <c:v>7.6171999999999995</c:v>
                </c:pt>
                <c:pt idx="132">
                  <c:v>7.4983400000000007</c:v>
                </c:pt>
                <c:pt idx="133">
                  <c:v>7.371607</c:v>
                </c:pt>
                <c:pt idx="134">
                  <c:v>7.2419789999999997</c:v>
                </c:pt>
                <c:pt idx="135">
                  <c:v>7.1104330000000004</c:v>
                </c:pt>
                <c:pt idx="136">
                  <c:v>6.9799540000000002</c:v>
                </c:pt>
                <c:pt idx="137">
                  <c:v>6.8505289999999999</c:v>
                </c:pt>
                <c:pt idx="138">
                  <c:v>6.6178109999999997</c:v>
                </c:pt>
                <c:pt idx="139">
                  <c:v>6.4262239999999995</c:v>
                </c:pt>
                <c:pt idx="140">
                  <c:v>6.2067359999999994</c:v>
                </c:pt>
                <c:pt idx="141">
                  <c:v>6.0113240000000001</c:v>
                </c:pt>
                <c:pt idx="142">
                  <c:v>5.8269700000000002</c:v>
                </c:pt>
                <c:pt idx="143">
                  <c:v>5.6526619999999994</c:v>
                </c:pt>
                <c:pt idx="144">
                  <c:v>5.3351540000000002</c:v>
                </c:pt>
                <c:pt idx="145">
                  <c:v>5.0537520000000002</c:v>
                </c:pt>
                <c:pt idx="146">
                  <c:v>4.8034239999999997</c:v>
                </c:pt>
                <c:pt idx="147">
                  <c:v>4.5811510000000002</c:v>
                </c:pt>
                <c:pt idx="148">
                  <c:v>4.3809209999999998</c:v>
                </c:pt>
                <c:pt idx="149">
                  <c:v>4.2007240000000001</c:v>
                </c:pt>
                <c:pt idx="150">
                  <c:v>4.0375529999999999</c:v>
                </c:pt>
                <c:pt idx="151">
                  <c:v>3.8894039999999999</c:v>
                </c:pt>
                <c:pt idx="152">
                  <c:v>3.7532719999999999</c:v>
                </c:pt>
                <c:pt idx="153">
                  <c:v>3.6291539999999998</c:v>
                </c:pt>
                <c:pt idx="154">
                  <c:v>3.5140479999999998</c:v>
                </c:pt>
                <c:pt idx="155">
                  <c:v>3.3098669999999997</c:v>
                </c:pt>
                <c:pt idx="156">
                  <c:v>3.0916829999999997</c:v>
                </c:pt>
                <c:pt idx="157">
                  <c:v>2.9045339999999999</c:v>
                </c:pt>
                <c:pt idx="158">
                  <c:v>2.74241</c:v>
                </c:pt>
                <c:pt idx="159">
                  <c:v>2.6003050000000001</c:v>
                </c:pt>
                <c:pt idx="160">
                  <c:v>2.4732159999999999</c:v>
                </c:pt>
                <c:pt idx="161">
                  <c:v>2.3591380000000002</c:v>
                </c:pt>
                <c:pt idx="162">
                  <c:v>2.255071</c:v>
                </c:pt>
                <c:pt idx="163">
                  <c:v>2.1610110000000002</c:v>
                </c:pt>
                <c:pt idx="164">
                  <c:v>1.9939105000000001</c:v>
                </c:pt>
                <c:pt idx="165">
                  <c:v>1.8518288000000001</c:v>
                </c:pt>
                <c:pt idx="166">
                  <c:v>1.7277612</c:v>
                </c:pt>
                <c:pt idx="167">
                  <c:v>1.6207043000000001</c:v>
                </c:pt>
                <c:pt idx="168">
                  <c:v>1.5276555999999999</c:v>
                </c:pt>
                <c:pt idx="169">
                  <c:v>1.4436135000000001</c:v>
                </c:pt>
                <c:pt idx="170">
                  <c:v>1.3035441999999999</c:v>
                </c:pt>
                <c:pt idx="171">
                  <c:v>1.1914896000000001</c:v>
                </c:pt>
                <c:pt idx="172">
                  <c:v>1.0994453</c:v>
                </c:pt>
                <c:pt idx="173">
                  <c:v>1.0224086999999999</c:v>
                </c:pt>
                <c:pt idx="174">
                  <c:v>0.95717790000000003</c:v>
                </c:pt>
                <c:pt idx="175">
                  <c:v>0.90085159999999997</c:v>
                </c:pt>
                <c:pt idx="176">
                  <c:v>0.85182880000000005</c:v>
                </c:pt>
                <c:pt idx="177">
                  <c:v>0.80880889999999994</c:v>
                </c:pt>
                <c:pt idx="178">
                  <c:v>0.77069140000000003</c:v>
                </c:pt>
                <c:pt idx="179">
                  <c:v>0.73657589999999995</c:v>
                </c:pt>
                <c:pt idx="180">
                  <c:v>0.70606199999999997</c:v>
                </c:pt>
                <c:pt idx="181">
                  <c:v>0.65343810000000002</c:v>
                </c:pt>
                <c:pt idx="182">
                  <c:v>0.59981400000000007</c:v>
                </c:pt>
                <c:pt idx="183">
                  <c:v>0.55619450000000004</c:v>
                </c:pt>
                <c:pt idx="184">
                  <c:v>0.5199783</c:v>
                </c:pt>
                <c:pt idx="185">
                  <c:v>0.48946480000000003</c:v>
                </c:pt>
                <c:pt idx="186">
                  <c:v>0.46335320000000002</c:v>
                </c:pt>
                <c:pt idx="187">
                  <c:v>0.4407432</c:v>
                </c:pt>
                <c:pt idx="188">
                  <c:v>0.42103449999999998</c:v>
                </c:pt>
                <c:pt idx="189">
                  <c:v>0.40362680000000001</c:v>
                </c:pt>
                <c:pt idx="190">
                  <c:v>0.37441380000000002</c:v>
                </c:pt>
                <c:pt idx="191">
                  <c:v>0.35090339999999998</c:v>
                </c:pt>
                <c:pt idx="192">
                  <c:v>0.33149476999999999</c:v>
                </c:pt>
                <c:pt idx="193">
                  <c:v>0.31518752</c:v>
                </c:pt>
                <c:pt idx="194">
                  <c:v>0.30138133</c:v>
                </c:pt>
                <c:pt idx="195">
                  <c:v>0.28947599000000002</c:v>
                </c:pt>
                <c:pt idx="196">
                  <c:v>0.27016724000000003</c:v>
                </c:pt>
                <c:pt idx="197">
                  <c:v>0.25526034999999997</c:v>
                </c:pt>
                <c:pt idx="198">
                  <c:v>0.24335477999999999</c:v>
                </c:pt>
                <c:pt idx="199">
                  <c:v>0.23365019000000001</c:v>
                </c:pt>
                <c:pt idx="200">
                  <c:v>0.22564633000000001</c:v>
                </c:pt>
                <c:pt idx="201">
                  <c:v>0.21904303999999999</c:v>
                </c:pt>
                <c:pt idx="202">
                  <c:v>0.21334019999999998</c:v>
                </c:pt>
                <c:pt idx="203">
                  <c:v>0.20853771999999998</c:v>
                </c:pt>
                <c:pt idx="204">
                  <c:v>0.20443554</c:v>
                </c:pt>
                <c:pt idx="205">
                  <c:v>0.20093360999999998</c:v>
                </c:pt>
                <c:pt idx="206">
                  <c:v>0.19773188999999999</c:v>
                </c:pt>
                <c:pt idx="207">
                  <c:v>0.19262893</c:v>
                </c:pt>
                <c:pt idx="208">
                  <c:v>0.18882648999999999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297224"/>
        <c:axId val="516301928"/>
      </c:scatterChart>
      <c:valAx>
        <c:axId val="5162972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16301928"/>
        <c:crosses val="autoZero"/>
        <c:crossBetween val="midCat"/>
        <c:majorUnit val="10"/>
      </c:valAx>
      <c:valAx>
        <c:axId val="51630192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162972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18499174520122"/>
          <c:y val="0.6574947828534046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srim22Na_Si!$P$5</c:f>
          <c:strCache>
            <c:ptCount val="1"/>
            <c:pt idx="0">
              <c:v>srim22Na_Si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srim22Na_Si!$D$20:$D$228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srim22Na_Si!$J$20:$J$228</c:f>
              <c:numCache>
                <c:formatCode>0.000</c:formatCode>
                <c:ptCount val="209"/>
                <c:pt idx="0">
                  <c:v>1.6000000000000001E-3</c:v>
                </c:pt>
                <c:pt idx="1">
                  <c:v>1.7000000000000001E-3</c:v>
                </c:pt>
                <c:pt idx="2">
                  <c:v>1.8E-3</c:v>
                </c:pt>
                <c:pt idx="3">
                  <c:v>1.9E-3</c:v>
                </c:pt>
                <c:pt idx="4">
                  <c:v>2E-3</c:v>
                </c:pt>
                <c:pt idx="5">
                  <c:v>2E-3</c:v>
                </c:pt>
                <c:pt idx="6">
                  <c:v>2.1000000000000003E-3</c:v>
                </c:pt>
                <c:pt idx="7">
                  <c:v>2.1999999999999997E-3</c:v>
                </c:pt>
                <c:pt idx="8">
                  <c:v>2.4000000000000002E-3</c:v>
                </c:pt>
                <c:pt idx="9">
                  <c:v>2.5000000000000001E-3</c:v>
                </c:pt>
                <c:pt idx="10">
                  <c:v>2.7000000000000001E-3</c:v>
                </c:pt>
                <c:pt idx="11">
                  <c:v>2.8E-3</c:v>
                </c:pt>
                <c:pt idx="12">
                  <c:v>2.9000000000000002E-3</c:v>
                </c:pt>
                <c:pt idx="13">
                  <c:v>3.0999999999999999E-3</c:v>
                </c:pt>
                <c:pt idx="14">
                  <c:v>3.3E-3</c:v>
                </c:pt>
                <c:pt idx="15">
                  <c:v>3.5999999999999999E-3</c:v>
                </c:pt>
                <c:pt idx="16">
                  <c:v>3.8999999999999998E-3</c:v>
                </c:pt>
                <c:pt idx="17">
                  <c:v>4.1000000000000003E-3</c:v>
                </c:pt>
                <c:pt idx="18">
                  <c:v>4.3E-3</c:v>
                </c:pt>
                <c:pt idx="19">
                  <c:v>4.5999999999999999E-3</c:v>
                </c:pt>
                <c:pt idx="20">
                  <c:v>4.8000000000000004E-3</c:v>
                </c:pt>
                <c:pt idx="21">
                  <c:v>5.0000000000000001E-3</c:v>
                </c:pt>
                <c:pt idx="22">
                  <c:v>5.3E-3</c:v>
                </c:pt>
                <c:pt idx="23">
                  <c:v>5.4999999999999997E-3</c:v>
                </c:pt>
                <c:pt idx="24">
                  <c:v>5.7000000000000002E-3</c:v>
                </c:pt>
                <c:pt idx="25">
                  <c:v>6.1999999999999998E-3</c:v>
                </c:pt>
                <c:pt idx="26">
                  <c:v>6.7000000000000002E-3</c:v>
                </c:pt>
                <c:pt idx="27">
                  <c:v>7.1999999999999998E-3</c:v>
                </c:pt>
                <c:pt idx="28">
                  <c:v>7.7000000000000002E-3</c:v>
                </c:pt>
                <c:pt idx="29">
                  <c:v>8.3000000000000001E-3</c:v>
                </c:pt>
                <c:pt idx="30">
                  <c:v>8.7999999999999988E-3</c:v>
                </c:pt>
                <c:pt idx="31">
                  <c:v>9.2999999999999992E-3</c:v>
                </c:pt>
                <c:pt idx="32">
                  <c:v>9.7999999999999997E-3</c:v>
                </c:pt>
                <c:pt idx="33">
                  <c:v>1.03E-2</c:v>
                </c:pt>
                <c:pt idx="34">
                  <c:v>1.12E-2</c:v>
                </c:pt>
                <c:pt idx="35">
                  <c:v>1.2199999999999999E-2</c:v>
                </c:pt>
                <c:pt idx="36">
                  <c:v>1.32E-2</c:v>
                </c:pt>
                <c:pt idx="37">
                  <c:v>1.4099999999999998E-2</c:v>
                </c:pt>
                <c:pt idx="38">
                  <c:v>1.5099999999999999E-2</c:v>
                </c:pt>
                <c:pt idx="39">
                  <c:v>1.6E-2</c:v>
                </c:pt>
                <c:pt idx="40">
                  <c:v>1.7899999999999999E-2</c:v>
                </c:pt>
                <c:pt idx="41">
                  <c:v>1.9800000000000002E-2</c:v>
                </c:pt>
                <c:pt idx="42">
                  <c:v>2.1700000000000001E-2</c:v>
                </c:pt>
                <c:pt idx="43">
                  <c:v>2.3599999999999999E-2</c:v>
                </c:pt>
                <c:pt idx="44">
                  <c:v>2.5399999999999999E-2</c:v>
                </c:pt>
                <c:pt idx="45">
                  <c:v>2.7300000000000001E-2</c:v>
                </c:pt>
                <c:pt idx="46">
                  <c:v>2.9199999999999997E-2</c:v>
                </c:pt>
                <c:pt idx="47">
                  <c:v>3.1099999999999999E-2</c:v>
                </c:pt>
                <c:pt idx="48">
                  <c:v>3.2899999999999999E-2</c:v>
                </c:pt>
                <c:pt idx="49">
                  <c:v>3.4799999999999998E-2</c:v>
                </c:pt>
                <c:pt idx="50">
                  <c:v>3.6699999999999997E-2</c:v>
                </c:pt>
                <c:pt idx="51">
                  <c:v>4.0500000000000001E-2</c:v>
                </c:pt>
                <c:pt idx="52">
                  <c:v>4.53E-2</c:v>
                </c:pt>
                <c:pt idx="53">
                  <c:v>5.0099999999999999E-2</c:v>
                </c:pt>
                <c:pt idx="54">
                  <c:v>5.5000000000000007E-2</c:v>
                </c:pt>
                <c:pt idx="55">
                  <c:v>5.9799999999999999E-2</c:v>
                </c:pt>
                <c:pt idx="56">
                  <c:v>6.4799999999999996E-2</c:v>
                </c:pt>
                <c:pt idx="57">
                  <c:v>6.9699999999999998E-2</c:v>
                </c:pt>
                <c:pt idx="58">
                  <c:v>7.46E-2</c:v>
                </c:pt>
                <c:pt idx="59">
                  <c:v>7.9600000000000004E-2</c:v>
                </c:pt>
                <c:pt idx="60">
                  <c:v>8.9599999999999999E-2</c:v>
                </c:pt>
                <c:pt idx="61">
                  <c:v>9.9599999999999994E-2</c:v>
                </c:pt>
                <c:pt idx="62">
                  <c:v>0.10929999999999999</c:v>
                </c:pt>
                <c:pt idx="63">
                  <c:v>0.11910000000000001</c:v>
                </c:pt>
                <c:pt idx="64">
                  <c:v>0.12889999999999999</c:v>
                </c:pt>
                <c:pt idx="65">
                  <c:v>0.13869999999999999</c:v>
                </c:pt>
                <c:pt idx="66">
                  <c:v>0.15840000000000001</c:v>
                </c:pt>
                <c:pt idx="67">
                  <c:v>0.1784</c:v>
                </c:pt>
                <c:pt idx="68">
                  <c:v>0.1986</c:v>
                </c:pt>
                <c:pt idx="69">
                  <c:v>0.21880000000000002</c:v>
                </c:pt>
                <c:pt idx="70">
                  <c:v>0.2392</c:v>
                </c:pt>
                <c:pt idx="71">
                  <c:v>0.25950000000000001</c:v>
                </c:pt>
                <c:pt idx="72">
                  <c:v>0.27989999999999998</c:v>
                </c:pt>
                <c:pt idx="73">
                  <c:v>0.30019999999999997</c:v>
                </c:pt>
                <c:pt idx="74">
                  <c:v>0.32040000000000002</c:v>
                </c:pt>
                <c:pt idx="75">
                  <c:v>0.34049999999999997</c:v>
                </c:pt>
                <c:pt idx="76">
                  <c:v>0.36049999999999999</c:v>
                </c:pt>
                <c:pt idx="77">
                  <c:v>0.4</c:v>
                </c:pt>
                <c:pt idx="78">
                  <c:v>0.44840000000000002</c:v>
                </c:pt>
                <c:pt idx="79">
                  <c:v>0.49560000000000004</c:v>
                </c:pt>
                <c:pt idx="80">
                  <c:v>0.54149999999999998</c:v>
                </c:pt>
                <c:pt idx="81">
                  <c:v>0.58620000000000005</c:v>
                </c:pt>
                <c:pt idx="82">
                  <c:v>0.62960000000000005</c:v>
                </c:pt>
                <c:pt idx="83">
                  <c:v>0.67169999999999996</c:v>
                </c:pt>
                <c:pt idx="84">
                  <c:v>0.71250000000000002</c:v>
                </c:pt>
                <c:pt idx="85">
                  <c:v>0.75219999999999998</c:v>
                </c:pt>
                <c:pt idx="86">
                  <c:v>0.82820000000000005</c:v>
                </c:pt>
                <c:pt idx="87">
                  <c:v>0.9</c:v>
                </c:pt>
                <c:pt idx="88" formatCode="0.00">
                  <c:v>0.96799999999999997</c:v>
                </c:pt>
                <c:pt idx="89" formatCode="0.00">
                  <c:v>1.03</c:v>
                </c:pt>
                <c:pt idx="90" formatCode="0.00">
                  <c:v>1.0900000000000001</c:v>
                </c:pt>
                <c:pt idx="91" formatCode="0.00">
                  <c:v>1.1499999999999999</c:v>
                </c:pt>
                <c:pt idx="92" formatCode="0.00">
                  <c:v>1.26</c:v>
                </c:pt>
                <c:pt idx="93" formatCode="0.00">
                  <c:v>1.37</c:v>
                </c:pt>
                <c:pt idx="94" formatCode="0.00">
                  <c:v>1.46</c:v>
                </c:pt>
                <c:pt idx="95" formatCode="0.00">
                  <c:v>1.55</c:v>
                </c:pt>
                <c:pt idx="96" formatCode="0.00">
                  <c:v>1.64</c:v>
                </c:pt>
                <c:pt idx="97" formatCode="0.00">
                  <c:v>1.72</c:v>
                </c:pt>
                <c:pt idx="98" formatCode="0.00">
                  <c:v>1.79</c:v>
                </c:pt>
                <c:pt idx="99" formatCode="0.00">
                  <c:v>1.87</c:v>
                </c:pt>
                <c:pt idx="100" formatCode="0.00">
                  <c:v>1.94</c:v>
                </c:pt>
                <c:pt idx="101" formatCode="0.00">
                  <c:v>2.0099999999999998</c:v>
                </c:pt>
                <c:pt idx="102" formatCode="0.00">
                  <c:v>2.0699999999999998</c:v>
                </c:pt>
                <c:pt idx="103" formatCode="0.00">
                  <c:v>2.2000000000000002</c:v>
                </c:pt>
                <c:pt idx="104" formatCode="0.00">
                  <c:v>2.35</c:v>
                </c:pt>
                <c:pt idx="105" formatCode="0.00">
                  <c:v>2.5</c:v>
                </c:pt>
                <c:pt idx="106" formatCode="0.00">
                  <c:v>2.64</c:v>
                </c:pt>
                <c:pt idx="107" formatCode="0.00">
                  <c:v>2.77</c:v>
                </c:pt>
                <c:pt idx="108" formatCode="0.00">
                  <c:v>2.9</c:v>
                </c:pt>
                <c:pt idx="109" formatCode="0.00">
                  <c:v>3.02</c:v>
                </c:pt>
                <c:pt idx="110" formatCode="0.00">
                  <c:v>3.14</c:v>
                </c:pt>
                <c:pt idx="111" formatCode="0.00">
                  <c:v>3.26</c:v>
                </c:pt>
                <c:pt idx="112" formatCode="0.00">
                  <c:v>3.5</c:v>
                </c:pt>
                <c:pt idx="113" formatCode="0.00">
                  <c:v>3.73</c:v>
                </c:pt>
                <c:pt idx="114" formatCode="0.00">
                  <c:v>3.95</c:v>
                </c:pt>
                <c:pt idx="115" formatCode="0.00">
                  <c:v>4.17</c:v>
                </c:pt>
                <c:pt idx="116" formatCode="0.00">
                  <c:v>4.38</c:v>
                </c:pt>
                <c:pt idx="117" formatCode="0.00">
                  <c:v>4.5999999999999996</c:v>
                </c:pt>
                <c:pt idx="118" formatCode="0.00">
                  <c:v>5.0199999999999996</c:v>
                </c:pt>
                <c:pt idx="119" formatCode="0.00">
                  <c:v>5.44</c:v>
                </c:pt>
                <c:pt idx="120" formatCode="0.00">
                  <c:v>5.86</c:v>
                </c:pt>
                <c:pt idx="121" formatCode="0.00">
                  <c:v>6.28</c:v>
                </c:pt>
                <c:pt idx="122" formatCode="0.00">
                  <c:v>6.69</c:v>
                </c:pt>
                <c:pt idx="123" formatCode="0.00">
                  <c:v>7.11</c:v>
                </c:pt>
                <c:pt idx="124" formatCode="0.00">
                  <c:v>7.52</c:v>
                </c:pt>
                <c:pt idx="125" formatCode="0.00">
                  <c:v>7.94</c:v>
                </c:pt>
                <c:pt idx="126" formatCode="0.00">
                  <c:v>8.35</c:v>
                </c:pt>
                <c:pt idx="127" formatCode="0.00">
                  <c:v>8.77</c:v>
                </c:pt>
                <c:pt idx="128" formatCode="0.00">
                  <c:v>9.19</c:v>
                </c:pt>
                <c:pt idx="129" formatCode="0.00">
                  <c:v>10.029999999999999</c:v>
                </c:pt>
                <c:pt idx="130" formatCode="0.00">
                  <c:v>11.09</c:v>
                </c:pt>
                <c:pt idx="131" formatCode="0.00">
                  <c:v>12.17</c:v>
                </c:pt>
                <c:pt idx="132" formatCode="0.00">
                  <c:v>13.25</c:v>
                </c:pt>
                <c:pt idx="133" formatCode="0.00">
                  <c:v>14.35</c:v>
                </c:pt>
                <c:pt idx="134" formatCode="0.00">
                  <c:v>15.46</c:v>
                </c:pt>
                <c:pt idx="135" formatCode="0.00">
                  <c:v>16.59</c:v>
                </c:pt>
                <c:pt idx="136" formatCode="0.00">
                  <c:v>17.73</c:v>
                </c:pt>
                <c:pt idx="137" formatCode="0.00">
                  <c:v>18.89</c:v>
                </c:pt>
                <c:pt idx="138" formatCode="0.00">
                  <c:v>21.26</c:v>
                </c:pt>
                <c:pt idx="139" formatCode="0.00">
                  <c:v>23.69</c:v>
                </c:pt>
                <c:pt idx="140" formatCode="0.00">
                  <c:v>26.21</c:v>
                </c:pt>
                <c:pt idx="141" formatCode="0.00">
                  <c:v>28.82</c:v>
                </c:pt>
                <c:pt idx="142" formatCode="0.00">
                  <c:v>31.51</c:v>
                </c:pt>
                <c:pt idx="143" formatCode="0.00">
                  <c:v>34.29</c:v>
                </c:pt>
                <c:pt idx="144" formatCode="0.00">
                  <c:v>40.1</c:v>
                </c:pt>
                <c:pt idx="145" formatCode="0.00">
                  <c:v>46.26</c:v>
                </c:pt>
                <c:pt idx="146" formatCode="0.00">
                  <c:v>52.76</c:v>
                </c:pt>
                <c:pt idx="147" formatCode="0.00">
                  <c:v>59.61</c:v>
                </c:pt>
                <c:pt idx="148" formatCode="0.00">
                  <c:v>66.819999999999993</c:v>
                </c:pt>
                <c:pt idx="149" formatCode="0.00">
                  <c:v>74.38</c:v>
                </c:pt>
                <c:pt idx="150" formatCode="0.00">
                  <c:v>82.29</c:v>
                </c:pt>
                <c:pt idx="151" formatCode="0.00">
                  <c:v>90.55</c:v>
                </c:pt>
                <c:pt idx="152" formatCode="0.00">
                  <c:v>99.15</c:v>
                </c:pt>
                <c:pt idx="153" formatCode="0.00">
                  <c:v>108.11</c:v>
                </c:pt>
                <c:pt idx="154" formatCode="0.00">
                  <c:v>117.41</c:v>
                </c:pt>
                <c:pt idx="155" formatCode="0.00">
                  <c:v>137.03</c:v>
                </c:pt>
                <c:pt idx="156" formatCode="0.00">
                  <c:v>163.46</c:v>
                </c:pt>
                <c:pt idx="157" formatCode="0.00">
                  <c:v>191.95</c:v>
                </c:pt>
                <c:pt idx="158" formatCode="0.00">
                  <c:v>222.49</c:v>
                </c:pt>
                <c:pt idx="159" formatCode="0.00">
                  <c:v>255.01</c:v>
                </c:pt>
                <c:pt idx="160" formatCode="0.00">
                  <c:v>289.48</c:v>
                </c:pt>
                <c:pt idx="161" formatCode="0.00">
                  <c:v>325.88</c:v>
                </c:pt>
                <c:pt idx="162" formatCode="0.00">
                  <c:v>364.15</c:v>
                </c:pt>
                <c:pt idx="163" formatCode="0.00">
                  <c:v>404.28</c:v>
                </c:pt>
                <c:pt idx="164" formatCode="0.00">
                  <c:v>489.94</c:v>
                </c:pt>
                <c:pt idx="165" formatCode="0.00">
                  <c:v>582.74</c:v>
                </c:pt>
                <c:pt idx="166" formatCode="0.00">
                  <c:v>682.54</c:v>
                </c:pt>
                <c:pt idx="167" formatCode="0.00">
                  <c:v>789.26</c:v>
                </c:pt>
                <c:pt idx="168" formatCode="0.00">
                  <c:v>902.81</c:v>
                </c:pt>
                <c:pt idx="169" formatCode="0.00">
                  <c:v>1020</c:v>
                </c:pt>
                <c:pt idx="170" formatCode="0.00">
                  <c:v>1280</c:v>
                </c:pt>
                <c:pt idx="171" formatCode="0.0">
                  <c:v>1570</c:v>
                </c:pt>
                <c:pt idx="172" formatCode="0.0">
                  <c:v>1890</c:v>
                </c:pt>
                <c:pt idx="173" formatCode="0.0">
                  <c:v>2230</c:v>
                </c:pt>
                <c:pt idx="174" formatCode="0.0">
                  <c:v>2590</c:v>
                </c:pt>
                <c:pt idx="175" formatCode="0.0">
                  <c:v>2980</c:v>
                </c:pt>
                <c:pt idx="176" formatCode="0.0">
                  <c:v>3400</c:v>
                </c:pt>
                <c:pt idx="177" formatCode="0.0">
                  <c:v>3830</c:v>
                </c:pt>
                <c:pt idx="178" formatCode="0.0">
                  <c:v>4290</c:v>
                </c:pt>
                <c:pt idx="179" formatCode="0.0">
                  <c:v>4770</c:v>
                </c:pt>
                <c:pt idx="180" formatCode="0.0">
                  <c:v>5280</c:v>
                </c:pt>
                <c:pt idx="181" formatCode="0.0">
                  <c:v>6350</c:v>
                </c:pt>
                <c:pt idx="182" formatCode="0.0">
                  <c:v>7810</c:v>
                </c:pt>
                <c:pt idx="183" formatCode="0.0">
                  <c:v>9390</c:v>
                </c:pt>
                <c:pt idx="184" formatCode="0.0">
                  <c:v>11080</c:v>
                </c:pt>
                <c:pt idx="185" formatCode="0.0">
                  <c:v>12900</c:v>
                </c:pt>
                <c:pt idx="186" formatCode="0.0">
                  <c:v>14820</c:v>
                </c:pt>
                <c:pt idx="187" formatCode="0.0">
                  <c:v>16850</c:v>
                </c:pt>
                <c:pt idx="188" formatCode="0.0">
                  <c:v>18970</c:v>
                </c:pt>
                <c:pt idx="189" formatCode="0.0">
                  <c:v>21200</c:v>
                </c:pt>
                <c:pt idx="190" formatCode="0.0">
                  <c:v>25920</c:v>
                </c:pt>
                <c:pt idx="191" formatCode="0.0">
                  <c:v>30980</c:v>
                </c:pt>
                <c:pt idx="192" formatCode="0.0">
                  <c:v>36370</c:v>
                </c:pt>
                <c:pt idx="193" formatCode="0.0">
                  <c:v>42060</c:v>
                </c:pt>
                <c:pt idx="194" formatCode="0.0">
                  <c:v>48030</c:v>
                </c:pt>
                <c:pt idx="195" formatCode="0.0">
                  <c:v>54260</c:v>
                </c:pt>
                <c:pt idx="196" formatCode="0.0">
                  <c:v>67430</c:v>
                </c:pt>
                <c:pt idx="197" formatCode="0.0">
                  <c:v>81460</c:v>
                </c:pt>
                <c:pt idx="198" formatCode="0.0">
                  <c:v>96250</c:v>
                </c:pt>
                <c:pt idx="199" formatCode="0.0">
                  <c:v>111720</c:v>
                </c:pt>
                <c:pt idx="200" formatCode="0.0">
                  <c:v>127780</c:v>
                </c:pt>
                <c:pt idx="201" formatCode="0.0">
                  <c:v>144370</c:v>
                </c:pt>
                <c:pt idx="202" formatCode="0.0">
                  <c:v>161440</c:v>
                </c:pt>
                <c:pt idx="203" formatCode="0.0">
                  <c:v>178930</c:v>
                </c:pt>
                <c:pt idx="204" formatCode="0.0">
                  <c:v>196800</c:v>
                </c:pt>
                <c:pt idx="205" formatCode="0.0">
                  <c:v>215010</c:v>
                </c:pt>
                <c:pt idx="206" formatCode="0.0">
                  <c:v>233520</c:v>
                </c:pt>
                <c:pt idx="207" formatCode="0.0">
                  <c:v>271340</c:v>
                </c:pt>
                <c:pt idx="208" formatCode="0.0">
                  <c:v>310060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srim22Na_Si!$D$20:$D$228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srim22Na_Si!$M$20:$M$228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1.5E-3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1.8E-3</c:v>
                </c:pt>
                <c:pt idx="10">
                  <c:v>1.9E-3</c:v>
                </c:pt>
                <c:pt idx="11">
                  <c:v>2E-3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2.5000000000000001E-3</c:v>
                </c:pt>
                <c:pt idx="16">
                  <c:v>2.5999999999999999E-3</c:v>
                </c:pt>
                <c:pt idx="17">
                  <c:v>2.8E-3</c:v>
                </c:pt>
                <c:pt idx="18">
                  <c:v>2.9000000000000002E-3</c:v>
                </c:pt>
                <c:pt idx="19">
                  <c:v>3.0999999999999999E-3</c:v>
                </c:pt>
                <c:pt idx="20">
                  <c:v>3.2000000000000002E-3</c:v>
                </c:pt>
                <c:pt idx="21">
                  <c:v>3.3E-3</c:v>
                </c:pt>
                <c:pt idx="22">
                  <c:v>3.5000000000000005E-3</c:v>
                </c:pt>
                <c:pt idx="23">
                  <c:v>3.5999999999999999E-3</c:v>
                </c:pt>
                <c:pt idx="24">
                  <c:v>3.6999999999999997E-3</c:v>
                </c:pt>
                <c:pt idx="25">
                  <c:v>4.0000000000000001E-3</c:v>
                </c:pt>
                <c:pt idx="26">
                  <c:v>4.3E-3</c:v>
                </c:pt>
                <c:pt idx="27">
                  <c:v>4.5999999999999999E-3</c:v>
                </c:pt>
                <c:pt idx="28">
                  <c:v>4.8000000000000004E-3</c:v>
                </c:pt>
                <c:pt idx="29">
                  <c:v>5.0999999999999995E-3</c:v>
                </c:pt>
                <c:pt idx="30">
                  <c:v>5.4000000000000003E-3</c:v>
                </c:pt>
                <c:pt idx="31">
                  <c:v>5.7000000000000002E-3</c:v>
                </c:pt>
                <c:pt idx="32">
                  <c:v>5.8999999999999999E-3</c:v>
                </c:pt>
                <c:pt idx="33">
                  <c:v>6.1999999999999998E-3</c:v>
                </c:pt>
                <c:pt idx="34">
                  <c:v>6.7000000000000002E-3</c:v>
                </c:pt>
                <c:pt idx="35">
                  <c:v>7.1999999999999998E-3</c:v>
                </c:pt>
                <c:pt idx="36">
                  <c:v>7.7000000000000002E-3</c:v>
                </c:pt>
                <c:pt idx="37">
                  <c:v>8.2000000000000007E-3</c:v>
                </c:pt>
                <c:pt idx="38">
                  <c:v>8.6999999999999994E-3</c:v>
                </c:pt>
                <c:pt idx="39">
                  <c:v>9.1000000000000004E-3</c:v>
                </c:pt>
                <c:pt idx="40">
                  <c:v>1.0100000000000001E-2</c:v>
                </c:pt>
                <c:pt idx="41">
                  <c:v>1.0999999999999999E-2</c:v>
                </c:pt>
                <c:pt idx="42">
                  <c:v>1.1899999999999999E-2</c:v>
                </c:pt>
                <c:pt idx="43">
                  <c:v>1.2800000000000001E-2</c:v>
                </c:pt>
                <c:pt idx="44">
                  <c:v>1.37E-2</c:v>
                </c:pt>
                <c:pt idx="45">
                  <c:v>1.4499999999999999E-2</c:v>
                </c:pt>
                <c:pt idx="46">
                  <c:v>1.54E-2</c:v>
                </c:pt>
                <c:pt idx="47">
                  <c:v>1.6300000000000002E-2</c:v>
                </c:pt>
                <c:pt idx="48">
                  <c:v>1.7100000000000001E-2</c:v>
                </c:pt>
                <c:pt idx="49">
                  <c:v>1.7999999999999999E-2</c:v>
                </c:pt>
                <c:pt idx="50">
                  <c:v>1.8800000000000001E-2</c:v>
                </c:pt>
                <c:pt idx="51">
                  <c:v>2.0399999999999998E-2</c:v>
                </c:pt>
                <c:pt idx="52">
                  <c:v>2.2499999999999999E-2</c:v>
                </c:pt>
                <c:pt idx="53">
                  <c:v>2.4500000000000001E-2</c:v>
                </c:pt>
                <c:pt idx="54">
                  <c:v>2.6500000000000003E-2</c:v>
                </c:pt>
                <c:pt idx="55">
                  <c:v>2.8399999999999998E-2</c:v>
                </c:pt>
                <c:pt idx="56">
                  <c:v>3.04E-2</c:v>
                </c:pt>
                <c:pt idx="57">
                  <c:v>3.2300000000000002E-2</c:v>
                </c:pt>
                <c:pt idx="58">
                  <c:v>3.4200000000000001E-2</c:v>
                </c:pt>
                <c:pt idx="59">
                  <c:v>3.5999999999999997E-2</c:v>
                </c:pt>
                <c:pt idx="60">
                  <c:v>3.9699999999999999E-2</c:v>
                </c:pt>
                <c:pt idx="61">
                  <c:v>4.3099999999999999E-2</c:v>
                </c:pt>
                <c:pt idx="62">
                  <c:v>4.6400000000000004E-2</c:v>
                </c:pt>
                <c:pt idx="63">
                  <c:v>4.9500000000000002E-2</c:v>
                </c:pt>
                <c:pt idx="64">
                  <c:v>5.2600000000000001E-2</c:v>
                </c:pt>
                <c:pt idx="65">
                  <c:v>5.5600000000000004E-2</c:v>
                </c:pt>
                <c:pt idx="66">
                  <c:v>6.1499999999999999E-2</c:v>
                </c:pt>
                <c:pt idx="67">
                  <c:v>6.720000000000001E-2</c:v>
                </c:pt>
                <c:pt idx="68">
                  <c:v>7.2700000000000001E-2</c:v>
                </c:pt>
                <c:pt idx="69">
                  <c:v>7.8100000000000003E-2</c:v>
                </c:pt>
                <c:pt idx="70">
                  <c:v>8.3299999999999999E-2</c:v>
                </c:pt>
                <c:pt idx="71">
                  <c:v>8.8200000000000001E-2</c:v>
                </c:pt>
                <c:pt idx="72">
                  <c:v>9.3100000000000002E-2</c:v>
                </c:pt>
                <c:pt idx="73">
                  <c:v>9.7699999999999995E-2</c:v>
                </c:pt>
                <c:pt idx="74">
                  <c:v>0.1022</c:v>
                </c:pt>
                <c:pt idx="75">
                  <c:v>0.1065</c:v>
                </c:pt>
                <c:pt idx="76">
                  <c:v>0.1106</c:v>
                </c:pt>
                <c:pt idx="77">
                  <c:v>0.11850000000000001</c:v>
                </c:pt>
                <c:pt idx="78">
                  <c:v>0.12759999999999999</c:v>
                </c:pt>
                <c:pt idx="79">
                  <c:v>0.1358</c:v>
                </c:pt>
                <c:pt idx="80">
                  <c:v>0.14330000000000001</c:v>
                </c:pt>
                <c:pt idx="81">
                  <c:v>0.1502</c:v>
                </c:pt>
                <c:pt idx="82">
                  <c:v>0.1565</c:v>
                </c:pt>
                <c:pt idx="83">
                  <c:v>0.16220000000000001</c:v>
                </c:pt>
                <c:pt idx="84">
                  <c:v>0.16750000000000001</c:v>
                </c:pt>
                <c:pt idx="85">
                  <c:v>0.1724</c:v>
                </c:pt>
                <c:pt idx="86">
                  <c:v>0.18109999999999998</c:v>
                </c:pt>
                <c:pt idx="87">
                  <c:v>0.18870000000000001</c:v>
                </c:pt>
                <c:pt idx="88">
                  <c:v>0.19519999999999998</c:v>
                </c:pt>
                <c:pt idx="89">
                  <c:v>0.2009</c:v>
                </c:pt>
                <c:pt idx="90">
                  <c:v>0.20590000000000003</c:v>
                </c:pt>
                <c:pt idx="91">
                  <c:v>0.21030000000000001</c:v>
                </c:pt>
                <c:pt idx="92">
                  <c:v>0.21810000000000002</c:v>
                </c:pt>
                <c:pt idx="93">
                  <c:v>0.22440000000000002</c:v>
                </c:pt>
                <c:pt idx="94">
                  <c:v>0.22970000000000002</c:v>
                </c:pt>
                <c:pt idx="95">
                  <c:v>0.23420000000000002</c:v>
                </c:pt>
                <c:pt idx="96">
                  <c:v>0.23799999999999999</c:v>
                </c:pt>
                <c:pt idx="97">
                  <c:v>0.2414</c:v>
                </c:pt>
                <c:pt idx="98">
                  <c:v>0.24430000000000002</c:v>
                </c:pt>
                <c:pt idx="99">
                  <c:v>0.24689999999999998</c:v>
                </c:pt>
                <c:pt idx="100">
                  <c:v>0.24929999999999999</c:v>
                </c:pt>
                <c:pt idx="101">
                  <c:v>0.25139999999999996</c:v>
                </c:pt>
                <c:pt idx="102">
                  <c:v>0.25339999999999996</c:v>
                </c:pt>
                <c:pt idx="103">
                  <c:v>0.2571</c:v>
                </c:pt>
                <c:pt idx="104">
                  <c:v>0.26119999999999999</c:v>
                </c:pt>
                <c:pt idx="105">
                  <c:v>0.26469999999999999</c:v>
                </c:pt>
                <c:pt idx="106">
                  <c:v>0.26779999999999998</c:v>
                </c:pt>
                <c:pt idx="107">
                  <c:v>0.27050000000000002</c:v>
                </c:pt>
                <c:pt idx="108">
                  <c:v>0.27290000000000003</c:v>
                </c:pt>
                <c:pt idx="109">
                  <c:v>0.2752</c:v>
                </c:pt>
                <c:pt idx="110">
                  <c:v>0.2772</c:v>
                </c:pt>
                <c:pt idx="111">
                  <c:v>0.27910000000000001</c:v>
                </c:pt>
                <c:pt idx="112">
                  <c:v>0.28349999999999997</c:v>
                </c:pt>
                <c:pt idx="113">
                  <c:v>0.28749999999999998</c:v>
                </c:pt>
                <c:pt idx="114">
                  <c:v>0.29120000000000001</c:v>
                </c:pt>
                <c:pt idx="115">
                  <c:v>0.29460000000000003</c:v>
                </c:pt>
                <c:pt idx="116">
                  <c:v>0.29780000000000001</c:v>
                </c:pt>
                <c:pt idx="117">
                  <c:v>0.30080000000000001</c:v>
                </c:pt>
                <c:pt idx="118">
                  <c:v>0.30940000000000001</c:v>
                </c:pt>
                <c:pt idx="119">
                  <c:v>0.3175</c:v>
                </c:pt>
                <c:pt idx="120">
                  <c:v>0.3251</c:v>
                </c:pt>
                <c:pt idx="121">
                  <c:v>0.33239999999999997</c:v>
                </c:pt>
                <c:pt idx="122">
                  <c:v>0.33950000000000002</c:v>
                </c:pt>
                <c:pt idx="123">
                  <c:v>0.3463</c:v>
                </c:pt>
                <c:pt idx="124">
                  <c:v>0.35299999999999998</c:v>
                </c:pt>
                <c:pt idx="125">
                  <c:v>0.35950000000000004</c:v>
                </c:pt>
                <c:pt idx="126">
                  <c:v>0.3659</c:v>
                </c:pt>
                <c:pt idx="127">
                  <c:v>0.37219999999999998</c:v>
                </c:pt>
                <c:pt idx="128">
                  <c:v>0.37839999999999996</c:v>
                </c:pt>
                <c:pt idx="129">
                  <c:v>0.39950000000000002</c:v>
                </c:pt>
                <c:pt idx="130">
                  <c:v>0.42990000000000006</c:v>
                </c:pt>
                <c:pt idx="131">
                  <c:v>0.45890000000000003</c:v>
                </c:pt>
                <c:pt idx="132">
                  <c:v>0.48670000000000002</c:v>
                </c:pt>
                <c:pt idx="133">
                  <c:v>0.51360000000000006</c:v>
                </c:pt>
                <c:pt idx="134">
                  <c:v>0.53970000000000007</c:v>
                </c:pt>
                <c:pt idx="135">
                  <c:v>0.56529999999999991</c:v>
                </c:pt>
                <c:pt idx="136">
                  <c:v>0.59040000000000004</c:v>
                </c:pt>
                <c:pt idx="137">
                  <c:v>0.61509999999999998</c:v>
                </c:pt>
                <c:pt idx="138">
                  <c:v>0.70430000000000004</c:v>
                </c:pt>
                <c:pt idx="139">
                  <c:v>0.78800000000000003</c:v>
                </c:pt>
                <c:pt idx="140">
                  <c:v>0.86869999999999992</c:v>
                </c:pt>
                <c:pt idx="141" formatCode="0.00">
                  <c:v>0.94760000000000011</c:v>
                </c:pt>
                <c:pt idx="142" formatCode="0.00">
                  <c:v>1.02</c:v>
                </c:pt>
                <c:pt idx="143" formatCode="0.00">
                  <c:v>1.1000000000000001</c:v>
                </c:pt>
                <c:pt idx="144" formatCode="0.00">
                  <c:v>1.38</c:v>
                </c:pt>
                <c:pt idx="145" formatCode="0.00">
                  <c:v>1.64</c:v>
                </c:pt>
                <c:pt idx="146" formatCode="0.00">
                  <c:v>1.88</c:v>
                </c:pt>
                <c:pt idx="147" formatCode="0.00">
                  <c:v>2.13</c:v>
                </c:pt>
                <c:pt idx="148" formatCode="0.00">
                  <c:v>2.36</c:v>
                </c:pt>
                <c:pt idx="149" formatCode="0.00">
                  <c:v>2.6</c:v>
                </c:pt>
                <c:pt idx="150" formatCode="0.00">
                  <c:v>2.84</c:v>
                </c:pt>
                <c:pt idx="151" formatCode="0.00">
                  <c:v>3.08</c:v>
                </c:pt>
                <c:pt idx="152" formatCode="0.00">
                  <c:v>3.31</c:v>
                </c:pt>
                <c:pt idx="153" formatCode="0.00">
                  <c:v>3.56</c:v>
                </c:pt>
                <c:pt idx="154" formatCode="0.00">
                  <c:v>3.8</c:v>
                </c:pt>
                <c:pt idx="155" formatCode="0.00">
                  <c:v>4.72</c:v>
                </c:pt>
                <c:pt idx="156" formatCode="0.00">
                  <c:v>6.03</c:v>
                </c:pt>
                <c:pt idx="157" formatCode="0.00">
                  <c:v>7.27</c:v>
                </c:pt>
                <c:pt idx="158" formatCode="0.00">
                  <c:v>8.48</c:v>
                </c:pt>
                <c:pt idx="159" formatCode="0.00">
                  <c:v>9.66</c:v>
                </c:pt>
                <c:pt idx="160" formatCode="0.00">
                  <c:v>10.84</c:v>
                </c:pt>
                <c:pt idx="161" formatCode="0.00">
                  <c:v>12.02</c:v>
                </c:pt>
                <c:pt idx="162" formatCode="0.00">
                  <c:v>13.2</c:v>
                </c:pt>
                <c:pt idx="163" formatCode="0.00">
                  <c:v>14.39</c:v>
                </c:pt>
                <c:pt idx="164" formatCode="0.00">
                  <c:v>18.850000000000001</c:v>
                </c:pt>
                <c:pt idx="165" formatCode="0.00">
                  <c:v>23.01</c:v>
                </c:pt>
                <c:pt idx="166" formatCode="0.00">
                  <c:v>27.04</c:v>
                </c:pt>
                <c:pt idx="167" formatCode="0.00">
                  <c:v>31.01</c:v>
                </c:pt>
                <c:pt idx="168" formatCode="0.00">
                  <c:v>34.97</c:v>
                </c:pt>
                <c:pt idx="169" formatCode="0.00">
                  <c:v>38.950000000000003</c:v>
                </c:pt>
                <c:pt idx="170" formatCode="0.00">
                  <c:v>53.79</c:v>
                </c:pt>
                <c:pt idx="171" formatCode="0.00">
                  <c:v>67.59</c:v>
                </c:pt>
                <c:pt idx="172" formatCode="0.00">
                  <c:v>81.03</c:v>
                </c:pt>
                <c:pt idx="173" formatCode="0.00">
                  <c:v>94.35</c:v>
                </c:pt>
                <c:pt idx="174" formatCode="0.00">
                  <c:v>107.68</c:v>
                </c:pt>
                <c:pt idx="175" formatCode="0.00">
                  <c:v>121.1</c:v>
                </c:pt>
                <c:pt idx="176" formatCode="0.00">
                  <c:v>134.62</c:v>
                </c:pt>
                <c:pt idx="177" formatCode="0.00">
                  <c:v>148.27000000000001</c:v>
                </c:pt>
                <c:pt idx="178" formatCode="0.00">
                  <c:v>162.07</c:v>
                </c:pt>
                <c:pt idx="179" formatCode="0.00">
                  <c:v>176</c:v>
                </c:pt>
                <c:pt idx="180" formatCode="0.00">
                  <c:v>190.08</c:v>
                </c:pt>
                <c:pt idx="181" formatCode="0.00">
                  <c:v>243.48</c:v>
                </c:pt>
                <c:pt idx="182" formatCode="0.00">
                  <c:v>319.31</c:v>
                </c:pt>
                <c:pt idx="183" formatCode="0.00">
                  <c:v>390.19</c:v>
                </c:pt>
                <c:pt idx="184" formatCode="0.00">
                  <c:v>458.7</c:v>
                </c:pt>
                <c:pt idx="185" formatCode="0.00">
                  <c:v>525.97</c:v>
                </c:pt>
                <c:pt idx="186" formatCode="0.00">
                  <c:v>592.57000000000005</c:v>
                </c:pt>
                <c:pt idx="187" formatCode="0.00">
                  <c:v>658.79</c:v>
                </c:pt>
                <c:pt idx="188" formatCode="0.00">
                  <c:v>724.81</c:v>
                </c:pt>
                <c:pt idx="189" formatCode="0.00">
                  <c:v>790.73</c:v>
                </c:pt>
                <c:pt idx="190" formatCode="0.00">
                  <c:v>1040</c:v>
                </c:pt>
                <c:pt idx="191" formatCode="0.0">
                  <c:v>1260</c:v>
                </c:pt>
                <c:pt idx="192" formatCode="0.0">
                  <c:v>1470</c:v>
                </c:pt>
                <c:pt idx="193" formatCode="0.0">
                  <c:v>1680</c:v>
                </c:pt>
                <c:pt idx="194" formatCode="0.0">
                  <c:v>1880</c:v>
                </c:pt>
                <c:pt idx="195" formatCode="0.0">
                  <c:v>2080</c:v>
                </c:pt>
                <c:pt idx="196" formatCode="0.0">
                  <c:v>2790</c:v>
                </c:pt>
                <c:pt idx="197" formatCode="0.0">
                  <c:v>3430</c:v>
                </c:pt>
                <c:pt idx="198" formatCode="0.0">
                  <c:v>4019.9999999999995</c:v>
                </c:pt>
                <c:pt idx="199" formatCode="0.0">
                  <c:v>4580</c:v>
                </c:pt>
                <c:pt idx="200" formatCode="0.0">
                  <c:v>5110</c:v>
                </c:pt>
                <c:pt idx="201" formatCode="0.0">
                  <c:v>5630</c:v>
                </c:pt>
                <c:pt idx="202" formatCode="0.0">
                  <c:v>6130</c:v>
                </c:pt>
                <c:pt idx="203" formatCode="0.0">
                  <c:v>6610</c:v>
                </c:pt>
                <c:pt idx="204" formatCode="0.0">
                  <c:v>7080</c:v>
                </c:pt>
                <c:pt idx="205" formatCode="0.0">
                  <c:v>7540</c:v>
                </c:pt>
                <c:pt idx="206" formatCode="0.0">
                  <c:v>7980</c:v>
                </c:pt>
                <c:pt idx="207" formatCode="0.0">
                  <c:v>9610</c:v>
                </c:pt>
                <c:pt idx="208" formatCode="0.0">
                  <c:v>11070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srim22Na_Si!$D$20:$D$228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srim22Na_Si!$P$20:$P$228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1.4E-3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3.0999999999999999E-3</c:v>
                </c:pt>
                <c:pt idx="27">
                  <c:v>3.3E-3</c:v>
                </c:pt>
                <c:pt idx="28">
                  <c:v>3.5000000000000005E-3</c:v>
                </c:pt>
                <c:pt idx="29">
                  <c:v>3.6999999999999997E-3</c:v>
                </c:pt>
                <c:pt idx="30">
                  <c:v>3.8999999999999998E-3</c:v>
                </c:pt>
                <c:pt idx="31">
                  <c:v>4.1000000000000003E-3</c:v>
                </c:pt>
                <c:pt idx="32">
                  <c:v>4.3E-3</c:v>
                </c:pt>
                <c:pt idx="33">
                  <c:v>4.4999999999999997E-3</c:v>
                </c:pt>
                <c:pt idx="34">
                  <c:v>4.8000000000000004E-3</c:v>
                </c:pt>
                <c:pt idx="35">
                  <c:v>5.1999999999999998E-3</c:v>
                </c:pt>
                <c:pt idx="36">
                  <c:v>5.4999999999999997E-3</c:v>
                </c:pt>
                <c:pt idx="37">
                  <c:v>5.8999999999999999E-3</c:v>
                </c:pt>
                <c:pt idx="38">
                  <c:v>6.1999999999999998E-3</c:v>
                </c:pt>
                <c:pt idx="39">
                  <c:v>6.6E-3</c:v>
                </c:pt>
                <c:pt idx="40">
                  <c:v>7.1999999999999998E-3</c:v>
                </c:pt>
                <c:pt idx="41">
                  <c:v>7.9000000000000008E-3</c:v>
                </c:pt>
                <c:pt idx="42">
                  <c:v>8.5000000000000006E-3</c:v>
                </c:pt>
                <c:pt idx="43">
                  <c:v>9.1000000000000004E-3</c:v>
                </c:pt>
                <c:pt idx="44">
                  <c:v>9.7000000000000003E-3</c:v>
                </c:pt>
                <c:pt idx="45">
                  <c:v>1.03E-2</c:v>
                </c:pt>
                <c:pt idx="46">
                  <c:v>1.09E-2</c:v>
                </c:pt>
                <c:pt idx="47">
                  <c:v>1.15E-2</c:v>
                </c:pt>
                <c:pt idx="48">
                  <c:v>1.21E-2</c:v>
                </c:pt>
                <c:pt idx="49">
                  <c:v>1.2699999999999999E-2</c:v>
                </c:pt>
                <c:pt idx="50">
                  <c:v>1.3300000000000001E-2</c:v>
                </c:pt>
                <c:pt idx="51">
                  <c:v>1.44E-2</c:v>
                </c:pt>
                <c:pt idx="52">
                  <c:v>1.5900000000000001E-2</c:v>
                </c:pt>
                <c:pt idx="53">
                  <c:v>1.7299999999999999E-2</c:v>
                </c:pt>
                <c:pt idx="54">
                  <c:v>1.8700000000000001E-2</c:v>
                </c:pt>
                <c:pt idx="55">
                  <c:v>2.01E-2</c:v>
                </c:pt>
                <c:pt idx="56">
                  <c:v>2.1499999999999998E-2</c:v>
                </c:pt>
                <c:pt idx="57">
                  <c:v>2.29E-2</c:v>
                </c:pt>
                <c:pt idx="58">
                  <c:v>2.4299999999999999E-2</c:v>
                </c:pt>
                <c:pt idx="59">
                  <c:v>2.5600000000000001E-2</c:v>
                </c:pt>
                <c:pt idx="60">
                  <c:v>2.8399999999999998E-2</c:v>
                </c:pt>
                <c:pt idx="61">
                  <c:v>3.1099999999999999E-2</c:v>
                </c:pt>
                <c:pt idx="62">
                  <c:v>3.39E-2</c:v>
                </c:pt>
                <c:pt idx="63">
                  <c:v>3.6499999999999998E-2</c:v>
                </c:pt>
                <c:pt idx="64">
                  <c:v>3.9100000000000003E-2</c:v>
                </c:pt>
                <c:pt idx="65">
                  <c:v>4.1700000000000001E-2</c:v>
                </c:pt>
                <c:pt idx="66">
                  <c:v>4.6700000000000005E-2</c:v>
                </c:pt>
                <c:pt idx="67">
                  <c:v>5.16E-2</c:v>
                </c:pt>
                <c:pt idx="68">
                  <c:v>5.6399999999999992E-2</c:v>
                </c:pt>
                <c:pt idx="69">
                  <c:v>6.1100000000000002E-2</c:v>
                </c:pt>
                <c:pt idx="70">
                  <c:v>6.5799999999999997E-2</c:v>
                </c:pt>
                <c:pt idx="71">
                  <c:v>7.039999999999999E-2</c:v>
                </c:pt>
                <c:pt idx="72">
                  <c:v>7.4899999999999994E-2</c:v>
                </c:pt>
                <c:pt idx="73">
                  <c:v>7.9399999999999998E-2</c:v>
                </c:pt>
                <c:pt idx="74">
                  <c:v>8.3799999999999999E-2</c:v>
                </c:pt>
                <c:pt idx="75">
                  <c:v>8.8099999999999998E-2</c:v>
                </c:pt>
                <c:pt idx="76">
                  <c:v>9.2300000000000007E-2</c:v>
                </c:pt>
                <c:pt idx="77">
                  <c:v>0.10059999999999999</c:v>
                </c:pt>
                <c:pt idx="78">
                  <c:v>0.11040000000000001</c:v>
                </c:pt>
                <c:pt idx="79">
                  <c:v>0.1197</c:v>
                </c:pt>
                <c:pt idx="80">
                  <c:v>0.1285</c:v>
                </c:pt>
                <c:pt idx="81">
                  <c:v>0.1368</c:v>
                </c:pt>
                <c:pt idx="82">
                  <c:v>0.14460000000000001</c:v>
                </c:pt>
                <c:pt idx="83">
                  <c:v>0.152</c:v>
                </c:pt>
                <c:pt idx="84">
                  <c:v>0.159</c:v>
                </c:pt>
                <c:pt idx="85">
                  <c:v>0.16550000000000001</c:v>
                </c:pt>
                <c:pt idx="86">
                  <c:v>0.17760000000000001</c:v>
                </c:pt>
                <c:pt idx="87">
                  <c:v>0.18839999999999998</c:v>
                </c:pt>
                <c:pt idx="88">
                  <c:v>0.1981</c:v>
                </c:pt>
                <c:pt idx="89">
                  <c:v>0.20680000000000001</c:v>
                </c:pt>
                <c:pt idx="90">
                  <c:v>0.21480000000000002</c:v>
                </c:pt>
                <c:pt idx="91">
                  <c:v>0.22200000000000003</c:v>
                </c:pt>
                <c:pt idx="92">
                  <c:v>0.23469999999999999</c:v>
                </c:pt>
                <c:pt idx="93">
                  <c:v>0.24559999999999998</c:v>
                </c:pt>
                <c:pt idx="94">
                  <c:v>0.25490000000000002</c:v>
                </c:pt>
                <c:pt idx="95">
                  <c:v>0.2631</c:v>
                </c:pt>
                <c:pt idx="96">
                  <c:v>0.27040000000000003</c:v>
                </c:pt>
                <c:pt idx="97">
                  <c:v>0.27679999999999999</c:v>
                </c:pt>
                <c:pt idx="98">
                  <c:v>0.28260000000000002</c:v>
                </c:pt>
                <c:pt idx="99">
                  <c:v>0.28789999999999999</c:v>
                </c:pt>
                <c:pt idx="100">
                  <c:v>0.29270000000000002</c:v>
                </c:pt>
                <c:pt idx="101">
                  <c:v>0.29720000000000002</c:v>
                </c:pt>
                <c:pt idx="102">
                  <c:v>0.30130000000000001</c:v>
                </c:pt>
                <c:pt idx="103">
                  <c:v>0.30859999999999999</c:v>
                </c:pt>
                <c:pt idx="104">
                  <c:v>0.3165</c:v>
                </c:pt>
                <c:pt idx="105">
                  <c:v>0.32340000000000002</c:v>
                </c:pt>
                <c:pt idx="106">
                  <c:v>0.32950000000000002</c:v>
                </c:pt>
                <c:pt idx="107">
                  <c:v>0.33490000000000003</c:v>
                </c:pt>
                <c:pt idx="108">
                  <c:v>0.33979999999999999</c:v>
                </c:pt>
                <c:pt idx="109">
                  <c:v>0.34429999999999999</c:v>
                </c:pt>
                <c:pt idx="110">
                  <c:v>0.34849999999999998</c:v>
                </c:pt>
                <c:pt idx="111">
                  <c:v>0.3523</c:v>
                </c:pt>
                <c:pt idx="112">
                  <c:v>0.3594</c:v>
                </c:pt>
                <c:pt idx="113">
                  <c:v>0.36560000000000004</c:v>
                </c:pt>
                <c:pt idx="114">
                  <c:v>0.37130000000000002</c:v>
                </c:pt>
                <c:pt idx="115">
                  <c:v>0.3765</c:v>
                </c:pt>
                <c:pt idx="116">
                  <c:v>0.38140000000000002</c:v>
                </c:pt>
                <c:pt idx="117">
                  <c:v>0.38600000000000001</c:v>
                </c:pt>
                <c:pt idx="118">
                  <c:v>0.39439999999999997</c:v>
                </c:pt>
                <c:pt idx="119">
                  <c:v>0.40210000000000001</c:v>
                </c:pt>
                <c:pt idx="120">
                  <c:v>0.40919999999999995</c:v>
                </c:pt>
                <c:pt idx="121">
                  <c:v>0.41589999999999999</c:v>
                </c:pt>
                <c:pt idx="122">
                  <c:v>0.42230000000000001</c:v>
                </c:pt>
                <c:pt idx="123">
                  <c:v>0.4284</c:v>
                </c:pt>
                <c:pt idx="124">
                  <c:v>0.43430000000000002</c:v>
                </c:pt>
                <c:pt idx="125">
                  <c:v>0.43990000000000001</c:v>
                </c:pt>
                <c:pt idx="126">
                  <c:v>0.44539999999999996</c:v>
                </c:pt>
                <c:pt idx="127">
                  <c:v>0.45079999999999998</c:v>
                </c:pt>
                <c:pt idx="128">
                  <c:v>0.45610000000000001</c:v>
                </c:pt>
                <c:pt idx="129">
                  <c:v>0.46630000000000005</c:v>
                </c:pt>
                <c:pt idx="130">
                  <c:v>0.47859999999999997</c:v>
                </c:pt>
                <c:pt idx="131">
                  <c:v>0.49059999999999998</c:v>
                </c:pt>
                <c:pt idx="132">
                  <c:v>0.50239999999999996</c:v>
                </c:pt>
                <c:pt idx="133">
                  <c:v>0.51390000000000002</c:v>
                </c:pt>
                <c:pt idx="134">
                  <c:v>0.52539999999999998</c:v>
                </c:pt>
                <c:pt idx="135">
                  <c:v>0.53669999999999995</c:v>
                </c:pt>
                <c:pt idx="136">
                  <c:v>0.54800000000000004</c:v>
                </c:pt>
                <c:pt idx="137">
                  <c:v>0.55930000000000002</c:v>
                </c:pt>
                <c:pt idx="138">
                  <c:v>0.58179999999999998</c:v>
                </c:pt>
                <c:pt idx="139">
                  <c:v>0.60460000000000003</c:v>
                </c:pt>
                <c:pt idx="140">
                  <c:v>0.62770000000000004</c:v>
                </c:pt>
                <c:pt idx="141">
                  <c:v>0.65129999999999999</c:v>
                </c:pt>
                <c:pt idx="142">
                  <c:v>0.6754</c:v>
                </c:pt>
                <c:pt idx="143">
                  <c:v>0.70010000000000006</c:v>
                </c:pt>
                <c:pt idx="144">
                  <c:v>0.75119999999999998</c:v>
                </c:pt>
                <c:pt idx="145">
                  <c:v>0.80500000000000005</c:v>
                </c:pt>
                <c:pt idx="146">
                  <c:v>0.86140000000000005</c:v>
                </c:pt>
                <c:pt idx="147">
                  <c:v>0.92059999999999997</c:v>
                </c:pt>
                <c:pt idx="148">
                  <c:v>0.98270000000000002</c:v>
                </c:pt>
                <c:pt idx="149">
                  <c:v>1.05</c:v>
                </c:pt>
                <c:pt idx="150">
                  <c:v>1.1200000000000001</c:v>
                </c:pt>
                <c:pt idx="151">
                  <c:v>1.19</c:v>
                </c:pt>
                <c:pt idx="152" formatCode="0.00">
                  <c:v>1.26</c:v>
                </c:pt>
                <c:pt idx="153" formatCode="0.00">
                  <c:v>1.34</c:v>
                </c:pt>
                <c:pt idx="154" formatCode="0.00">
                  <c:v>1.42</c:v>
                </c:pt>
                <c:pt idx="155" formatCode="0.00">
                  <c:v>1.58</c:v>
                </c:pt>
                <c:pt idx="156" formatCode="0.00">
                  <c:v>1.81</c:v>
                </c:pt>
                <c:pt idx="157" formatCode="0.00">
                  <c:v>2.0499999999999998</c:v>
                </c:pt>
                <c:pt idx="158" formatCode="0.00">
                  <c:v>2.31</c:v>
                </c:pt>
                <c:pt idx="159" formatCode="0.00">
                  <c:v>2.58</c:v>
                </c:pt>
                <c:pt idx="160" formatCode="0.00">
                  <c:v>2.87</c:v>
                </c:pt>
                <c:pt idx="161" formatCode="0.00">
                  <c:v>3.17</c:v>
                </c:pt>
                <c:pt idx="162" formatCode="0.00">
                  <c:v>3.49</c:v>
                </c:pt>
                <c:pt idx="163" formatCode="0.00">
                  <c:v>3.82</c:v>
                </c:pt>
                <c:pt idx="164" formatCode="0.00">
                  <c:v>4.5199999999999996</c:v>
                </c:pt>
                <c:pt idx="165" formatCode="0.00">
                  <c:v>5.28</c:v>
                </c:pt>
                <c:pt idx="166" formatCode="0.00">
                  <c:v>6.09</c:v>
                </c:pt>
                <c:pt idx="167" formatCode="0.00">
                  <c:v>6.95</c:v>
                </c:pt>
                <c:pt idx="168" formatCode="0.00">
                  <c:v>7.86</c:v>
                </c:pt>
                <c:pt idx="169" formatCode="0.00">
                  <c:v>8.82</c:v>
                </c:pt>
                <c:pt idx="170" formatCode="0.00">
                  <c:v>10.88</c:v>
                </c:pt>
                <c:pt idx="171" formatCode="0.00">
                  <c:v>13.14</c:v>
                </c:pt>
                <c:pt idx="172" formatCode="0.00">
                  <c:v>15.59</c:v>
                </c:pt>
                <c:pt idx="173" formatCode="0.00">
                  <c:v>18.23</c:v>
                </c:pt>
                <c:pt idx="174" formatCode="0.00">
                  <c:v>21.04</c:v>
                </c:pt>
                <c:pt idx="175" formatCode="0.00">
                  <c:v>24.03</c:v>
                </c:pt>
                <c:pt idx="176" formatCode="0.00">
                  <c:v>27.19</c:v>
                </c:pt>
                <c:pt idx="177" formatCode="0.00">
                  <c:v>30.51</c:v>
                </c:pt>
                <c:pt idx="178" formatCode="0.00">
                  <c:v>33.99</c:v>
                </c:pt>
                <c:pt idx="179" formatCode="0.00">
                  <c:v>37.630000000000003</c:v>
                </c:pt>
                <c:pt idx="180" formatCode="0.00">
                  <c:v>41.42</c:v>
                </c:pt>
                <c:pt idx="181" formatCode="0.00">
                  <c:v>49.45</c:v>
                </c:pt>
                <c:pt idx="182" formatCode="0.00">
                  <c:v>60.28</c:v>
                </c:pt>
                <c:pt idx="183" formatCode="0.00">
                  <c:v>71.94</c:v>
                </c:pt>
                <c:pt idx="184" formatCode="0.00">
                  <c:v>84.38</c:v>
                </c:pt>
                <c:pt idx="185" formatCode="0.00">
                  <c:v>97.55</c:v>
                </c:pt>
                <c:pt idx="186" formatCode="0.00">
                  <c:v>111.43</c:v>
                </c:pt>
                <c:pt idx="187" formatCode="0.00">
                  <c:v>125.96</c:v>
                </c:pt>
                <c:pt idx="188" formatCode="0.00">
                  <c:v>141.11000000000001</c:v>
                </c:pt>
                <c:pt idx="189" formatCode="0.00">
                  <c:v>156.85</c:v>
                </c:pt>
                <c:pt idx="190" formatCode="0.00">
                  <c:v>189.99</c:v>
                </c:pt>
                <c:pt idx="191" formatCode="0.00">
                  <c:v>225.12</c:v>
                </c:pt>
                <c:pt idx="192" formatCode="0.00">
                  <c:v>262.05</c:v>
                </c:pt>
                <c:pt idx="193" formatCode="0.00">
                  <c:v>300.58</c:v>
                </c:pt>
                <c:pt idx="194" formatCode="0.00">
                  <c:v>340.56</c:v>
                </c:pt>
                <c:pt idx="195" formatCode="0.00">
                  <c:v>381.83</c:v>
                </c:pt>
                <c:pt idx="196" formatCode="0.00">
                  <c:v>467.76</c:v>
                </c:pt>
                <c:pt idx="197" formatCode="0.00">
                  <c:v>557.41999999999996</c:v>
                </c:pt>
                <c:pt idx="198" formatCode="0.00">
                  <c:v>650.07000000000005</c:v>
                </c:pt>
                <c:pt idx="199" formatCode="0.00">
                  <c:v>745.06</c:v>
                </c:pt>
                <c:pt idx="200" formatCode="0.00">
                  <c:v>841.88</c:v>
                </c:pt>
                <c:pt idx="201" formatCode="0.00">
                  <c:v>940.09</c:v>
                </c:pt>
                <c:pt idx="202" formatCode="0.00">
                  <c:v>1040</c:v>
                </c:pt>
                <c:pt idx="203" formatCode="0.00">
                  <c:v>1140</c:v>
                </c:pt>
                <c:pt idx="204" formatCode="0.00">
                  <c:v>1240</c:v>
                </c:pt>
                <c:pt idx="205" formatCode="0.00">
                  <c:v>1340</c:v>
                </c:pt>
                <c:pt idx="206" formatCode="0.00">
                  <c:v>1440</c:v>
                </c:pt>
                <c:pt idx="207" formatCode="0.00">
                  <c:v>1640</c:v>
                </c:pt>
                <c:pt idx="208" formatCode="0.00">
                  <c:v>1840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89184"/>
        <c:axId val="546574112"/>
      </c:scatterChart>
      <c:valAx>
        <c:axId val="54908918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46574112"/>
        <c:crosses val="autoZero"/>
        <c:crossBetween val="midCat"/>
        <c:majorUnit val="10"/>
      </c:valAx>
      <c:valAx>
        <c:axId val="54657411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4908918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srim22Na_Havar!$P$5</c:f>
          <c:strCache>
            <c:ptCount val="1"/>
            <c:pt idx="0">
              <c:v>srim22Na_Havar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srim22Na_Havar!$D$20:$D$228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srim22Na_Havar!$J$20:$J$228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3.5000000000000005E-3</c:v>
                </c:pt>
                <c:pt idx="31">
                  <c:v>3.6999999999999997E-3</c:v>
                </c:pt>
                <c:pt idx="32">
                  <c:v>3.8999999999999998E-3</c:v>
                </c:pt>
                <c:pt idx="33">
                  <c:v>4.1000000000000003E-3</c:v>
                </c:pt>
                <c:pt idx="34">
                  <c:v>4.4999999999999997E-3</c:v>
                </c:pt>
                <c:pt idx="35">
                  <c:v>4.8999999999999998E-3</c:v>
                </c:pt>
                <c:pt idx="36">
                  <c:v>5.3E-3</c:v>
                </c:pt>
                <c:pt idx="37">
                  <c:v>5.5999999999999999E-3</c:v>
                </c:pt>
                <c:pt idx="38">
                  <c:v>6.0000000000000001E-3</c:v>
                </c:pt>
                <c:pt idx="39">
                  <c:v>6.4000000000000003E-3</c:v>
                </c:pt>
                <c:pt idx="40">
                  <c:v>7.0999999999999995E-3</c:v>
                </c:pt>
                <c:pt idx="41">
                  <c:v>7.7999999999999996E-3</c:v>
                </c:pt>
                <c:pt idx="42">
                  <c:v>8.6E-3</c:v>
                </c:pt>
                <c:pt idx="43">
                  <c:v>9.2999999999999992E-3</c:v>
                </c:pt>
                <c:pt idx="44">
                  <c:v>0.01</c:v>
                </c:pt>
                <c:pt idx="45">
                  <c:v>1.0699999999999999E-2</c:v>
                </c:pt>
                <c:pt idx="46">
                  <c:v>1.15E-2</c:v>
                </c:pt>
                <c:pt idx="47">
                  <c:v>1.2199999999999999E-2</c:v>
                </c:pt>
                <c:pt idx="48">
                  <c:v>1.29E-2</c:v>
                </c:pt>
                <c:pt idx="49">
                  <c:v>1.3600000000000001E-2</c:v>
                </c:pt>
                <c:pt idx="50">
                  <c:v>1.44E-2</c:v>
                </c:pt>
                <c:pt idx="51">
                  <c:v>1.5800000000000002E-2</c:v>
                </c:pt>
                <c:pt idx="52">
                  <c:v>1.77E-2</c:v>
                </c:pt>
                <c:pt idx="53">
                  <c:v>1.95E-2</c:v>
                </c:pt>
                <c:pt idx="54">
                  <c:v>2.1399999999999999E-2</c:v>
                </c:pt>
                <c:pt idx="55">
                  <c:v>2.3300000000000001E-2</c:v>
                </c:pt>
                <c:pt idx="56">
                  <c:v>2.52E-2</c:v>
                </c:pt>
                <c:pt idx="57">
                  <c:v>2.7100000000000003E-2</c:v>
                </c:pt>
                <c:pt idx="58">
                  <c:v>2.8999999999999998E-2</c:v>
                </c:pt>
                <c:pt idx="59">
                  <c:v>3.1E-2</c:v>
                </c:pt>
                <c:pt idx="60">
                  <c:v>3.49E-2</c:v>
                </c:pt>
                <c:pt idx="61">
                  <c:v>3.8800000000000001E-2</c:v>
                </c:pt>
                <c:pt idx="62">
                  <c:v>4.2799999999999998E-2</c:v>
                </c:pt>
                <c:pt idx="63">
                  <c:v>4.6800000000000001E-2</c:v>
                </c:pt>
                <c:pt idx="64">
                  <c:v>5.0900000000000001E-2</c:v>
                </c:pt>
                <c:pt idx="65">
                  <c:v>5.4900000000000004E-2</c:v>
                </c:pt>
                <c:pt idx="66">
                  <c:v>6.3200000000000006E-2</c:v>
                </c:pt>
                <c:pt idx="67">
                  <c:v>7.1499999999999994E-2</c:v>
                </c:pt>
                <c:pt idx="68">
                  <c:v>7.9899999999999999E-2</c:v>
                </c:pt>
                <c:pt idx="69">
                  <c:v>8.8300000000000003E-2</c:v>
                </c:pt>
                <c:pt idx="70">
                  <c:v>9.6699999999999994E-2</c:v>
                </c:pt>
                <c:pt idx="71">
                  <c:v>0.1051</c:v>
                </c:pt>
                <c:pt idx="72">
                  <c:v>0.1135</c:v>
                </c:pt>
                <c:pt idx="73">
                  <c:v>0.12190000000000001</c:v>
                </c:pt>
                <c:pt idx="74">
                  <c:v>0.1303</c:v>
                </c:pt>
                <c:pt idx="75">
                  <c:v>0.1386</c:v>
                </c:pt>
                <c:pt idx="76">
                  <c:v>0.1469</c:v>
                </c:pt>
                <c:pt idx="77">
                  <c:v>0.1633</c:v>
                </c:pt>
                <c:pt idx="78">
                  <c:v>0.18340000000000001</c:v>
                </c:pt>
                <c:pt idx="79">
                  <c:v>0.2031</c:v>
                </c:pt>
                <c:pt idx="80">
                  <c:v>0.2223</c:v>
                </c:pt>
                <c:pt idx="81">
                  <c:v>0.24110000000000001</c:v>
                </c:pt>
                <c:pt idx="82">
                  <c:v>0.25939999999999996</c:v>
                </c:pt>
                <c:pt idx="83">
                  <c:v>0.27729999999999999</c:v>
                </c:pt>
                <c:pt idx="84">
                  <c:v>0.29470000000000002</c:v>
                </c:pt>
                <c:pt idx="85">
                  <c:v>0.31179999999999997</c:v>
                </c:pt>
                <c:pt idx="86">
                  <c:v>0.34470000000000001</c:v>
                </c:pt>
                <c:pt idx="87">
                  <c:v>0.37629999999999997</c:v>
                </c:pt>
                <c:pt idx="88">
                  <c:v>0.40650000000000003</c:v>
                </c:pt>
                <c:pt idx="89">
                  <c:v>0.43570000000000003</c:v>
                </c:pt>
                <c:pt idx="90" formatCode="0.00">
                  <c:v>0.46369999999999995</c:v>
                </c:pt>
                <c:pt idx="91" formatCode="0.00">
                  <c:v>0.4909</c:v>
                </c:pt>
                <c:pt idx="92" formatCode="0.00">
                  <c:v>0.54269999999999996</c:v>
                </c:pt>
                <c:pt idx="93" formatCode="0.00">
                  <c:v>0.59160000000000001</c:v>
                </c:pt>
                <c:pt idx="94" formatCode="0.00">
                  <c:v>0.63800000000000001</c:v>
                </c:pt>
                <c:pt idx="95" formatCode="0.00">
                  <c:v>0.68209999999999993</c:v>
                </c:pt>
                <c:pt idx="96" formatCode="0.00">
                  <c:v>0.72430000000000005</c:v>
                </c:pt>
                <c:pt idx="97" formatCode="0.00">
                  <c:v>0.76459999999999995</c:v>
                </c:pt>
                <c:pt idx="98" formatCode="0.00">
                  <c:v>0.80340000000000011</c:v>
                </c:pt>
                <c:pt idx="99" formatCode="0.00">
                  <c:v>0.8407</c:v>
                </c:pt>
                <c:pt idx="100" formatCode="0.00">
                  <c:v>0.87660000000000005</c:v>
                </c:pt>
                <c:pt idx="101" formatCode="0.00">
                  <c:v>0.9113</c:v>
                </c:pt>
                <c:pt idx="102" formatCode="0.00">
                  <c:v>0.94489999999999996</c:v>
                </c:pt>
                <c:pt idx="103" formatCode="0.00">
                  <c:v>1.01</c:v>
                </c:pt>
                <c:pt idx="104" formatCode="0.00">
                  <c:v>1.08</c:v>
                </c:pt>
                <c:pt idx="105" formatCode="0.00">
                  <c:v>1.1499999999999999</c:v>
                </c:pt>
                <c:pt idx="106" formatCode="0.00">
                  <c:v>1.22</c:v>
                </c:pt>
                <c:pt idx="107" formatCode="0.00">
                  <c:v>1.28</c:v>
                </c:pt>
                <c:pt idx="108" formatCode="0.00">
                  <c:v>1.34</c:v>
                </c:pt>
                <c:pt idx="109" formatCode="0.00">
                  <c:v>1.4</c:v>
                </c:pt>
                <c:pt idx="110" formatCode="0.00">
                  <c:v>1.46</c:v>
                </c:pt>
                <c:pt idx="111" formatCode="0.00">
                  <c:v>1.51</c:v>
                </c:pt>
                <c:pt idx="112" formatCode="0.00">
                  <c:v>1.62</c:v>
                </c:pt>
                <c:pt idx="113" formatCode="0.00">
                  <c:v>1.72</c:v>
                </c:pt>
                <c:pt idx="114" formatCode="0.00">
                  <c:v>1.81</c:v>
                </c:pt>
                <c:pt idx="115" formatCode="0.00">
                  <c:v>1.9</c:v>
                </c:pt>
                <c:pt idx="116" formatCode="0.00">
                  <c:v>1.99</c:v>
                </c:pt>
                <c:pt idx="117" formatCode="0.00">
                  <c:v>2.08</c:v>
                </c:pt>
                <c:pt idx="118" formatCode="0.00">
                  <c:v>2.25</c:v>
                </c:pt>
                <c:pt idx="119" formatCode="0.00">
                  <c:v>2.41</c:v>
                </c:pt>
                <c:pt idx="120" formatCode="0.00">
                  <c:v>2.57</c:v>
                </c:pt>
                <c:pt idx="121" formatCode="0.00">
                  <c:v>2.73</c:v>
                </c:pt>
                <c:pt idx="122" formatCode="0.00">
                  <c:v>2.88</c:v>
                </c:pt>
                <c:pt idx="123" formatCode="0.00">
                  <c:v>3.04</c:v>
                </c:pt>
                <c:pt idx="124" formatCode="0.00">
                  <c:v>3.19</c:v>
                </c:pt>
                <c:pt idx="125" formatCode="0.00">
                  <c:v>3.34</c:v>
                </c:pt>
                <c:pt idx="126" formatCode="0.00">
                  <c:v>3.49</c:v>
                </c:pt>
                <c:pt idx="127" formatCode="0.00">
                  <c:v>3.65</c:v>
                </c:pt>
                <c:pt idx="128" formatCode="0.00">
                  <c:v>3.8</c:v>
                </c:pt>
                <c:pt idx="129" formatCode="0.00">
                  <c:v>4.1100000000000003</c:v>
                </c:pt>
                <c:pt idx="130" formatCode="0.00">
                  <c:v>4.49</c:v>
                </c:pt>
                <c:pt idx="131" formatCode="0.00">
                  <c:v>4.88</c:v>
                </c:pt>
                <c:pt idx="132" formatCode="0.00">
                  <c:v>5.28</c:v>
                </c:pt>
                <c:pt idx="133" formatCode="0.00">
                  <c:v>5.69</c:v>
                </c:pt>
                <c:pt idx="134" formatCode="0.00">
                  <c:v>6.1</c:v>
                </c:pt>
                <c:pt idx="135" formatCode="0.00">
                  <c:v>6.52</c:v>
                </c:pt>
                <c:pt idx="136" formatCode="0.00">
                  <c:v>6.94</c:v>
                </c:pt>
                <c:pt idx="137" formatCode="0.00">
                  <c:v>7.38</c:v>
                </c:pt>
                <c:pt idx="138" formatCode="0.00">
                  <c:v>8.27</c:v>
                </c:pt>
                <c:pt idx="139" formatCode="0.00">
                  <c:v>9.19</c:v>
                </c:pt>
                <c:pt idx="140" formatCode="0.00">
                  <c:v>10.15</c:v>
                </c:pt>
                <c:pt idx="141" formatCode="0.00">
                  <c:v>11.13</c:v>
                </c:pt>
                <c:pt idx="142" formatCode="0.00">
                  <c:v>12.15</c:v>
                </c:pt>
                <c:pt idx="143" formatCode="0.00">
                  <c:v>13.2</c:v>
                </c:pt>
                <c:pt idx="144" formatCode="0.00">
                  <c:v>15.39</c:v>
                </c:pt>
                <c:pt idx="145" formatCode="0.00">
                  <c:v>17.71</c:v>
                </c:pt>
                <c:pt idx="146" formatCode="0.00">
                  <c:v>20.16</c:v>
                </c:pt>
                <c:pt idx="147" formatCode="0.00">
                  <c:v>22.72</c:v>
                </c:pt>
                <c:pt idx="148" formatCode="0.00">
                  <c:v>25.41</c:v>
                </c:pt>
                <c:pt idx="149" formatCode="0.00">
                  <c:v>28.22</c:v>
                </c:pt>
                <c:pt idx="150" formatCode="0.00">
                  <c:v>31.14</c:v>
                </c:pt>
                <c:pt idx="151" formatCode="0.00">
                  <c:v>34.18</c:v>
                </c:pt>
                <c:pt idx="152" formatCode="0.00">
                  <c:v>37.340000000000003</c:v>
                </c:pt>
                <c:pt idx="153" formatCode="0.00">
                  <c:v>40.6</c:v>
                </c:pt>
                <c:pt idx="154" formatCode="0.00">
                  <c:v>43.97</c:v>
                </c:pt>
                <c:pt idx="155" formatCode="0.00">
                  <c:v>51.04</c:v>
                </c:pt>
                <c:pt idx="156" formatCode="0.00">
                  <c:v>60.45</c:v>
                </c:pt>
                <c:pt idx="157" formatCode="0.00">
                  <c:v>70.5</c:v>
                </c:pt>
                <c:pt idx="158" formatCode="0.00">
                  <c:v>81.180000000000007</c:v>
                </c:pt>
                <c:pt idx="159" formatCode="0.00">
                  <c:v>92.45</c:v>
                </c:pt>
                <c:pt idx="160" formatCode="0.00">
                  <c:v>104.33</c:v>
                </c:pt>
                <c:pt idx="161" formatCode="0.00">
                  <c:v>116.8</c:v>
                </c:pt>
                <c:pt idx="162" formatCode="0.00">
                  <c:v>129.86000000000001</c:v>
                </c:pt>
                <c:pt idx="163" formatCode="0.00">
                  <c:v>143.51</c:v>
                </c:pt>
                <c:pt idx="164" formatCode="0.00">
                  <c:v>172.54</c:v>
                </c:pt>
                <c:pt idx="165" formatCode="0.00">
                  <c:v>203.89</c:v>
                </c:pt>
                <c:pt idx="166" formatCode="0.00">
                  <c:v>237.58</c:v>
                </c:pt>
                <c:pt idx="167" formatCode="0.00">
                  <c:v>273.57</c:v>
                </c:pt>
                <c:pt idx="168" formatCode="0.00">
                  <c:v>311.86</c:v>
                </c:pt>
                <c:pt idx="169" formatCode="0.00">
                  <c:v>352.43</c:v>
                </c:pt>
                <c:pt idx="170" formatCode="0.00">
                  <c:v>440.25</c:v>
                </c:pt>
                <c:pt idx="171" formatCode="0.00">
                  <c:v>536.91</c:v>
                </c:pt>
                <c:pt idx="172" formatCode="0.00">
                  <c:v>642.17999999999995</c:v>
                </c:pt>
                <c:pt idx="173" formatCode="0.00">
                  <c:v>755.81</c:v>
                </c:pt>
                <c:pt idx="174" formatCode="0.00">
                  <c:v>877.6</c:v>
                </c:pt>
                <c:pt idx="175" formatCode="0.0">
                  <c:v>1010</c:v>
                </c:pt>
                <c:pt idx="176" formatCode="0.0">
                  <c:v>1140</c:v>
                </c:pt>
                <c:pt idx="177" formatCode="0.0">
                  <c:v>1290</c:v>
                </c:pt>
                <c:pt idx="178" formatCode="0.0">
                  <c:v>1440</c:v>
                </c:pt>
                <c:pt idx="179" formatCode="0.0">
                  <c:v>1600</c:v>
                </c:pt>
                <c:pt idx="180" formatCode="0.0">
                  <c:v>1770</c:v>
                </c:pt>
                <c:pt idx="181" formatCode="0.0">
                  <c:v>2120</c:v>
                </c:pt>
                <c:pt idx="182" formatCode="0.0">
                  <c:v>2610</c:v>
                </c:pt>
                <c:pt idx="183" formatCode="0.0">
                  <c:v>3130</c:v>
                </c:pt>
                <c:pt idx="184" formatCode="0.0">
                  <c:v>3690</c:v>
                </c:pt>
                <c:pt idx="185" formatCode="0.0">
                  <c:v>4280</c:v>
                </c:pt>
                <c:pt idx="186" formatCode="0.0">
                  <c:v>4920</c:v>
                </c:pt>
                <c:pt idx="187" formatCode="0.0">
                  <c:v>5580</c:v>
                </c:pt>
                <c:pt idx="188" formatCode="0.0">
                  <c:v>6280</c:v>
                </c:pt>
                <c:pt idx="189" formatCode="0.0">
                  <c:v>7010</c:v>
                </c:pt>
                <c:pt idx="190" formatCode="0.0">
                  <c:v>8560</c:v>
                </c:pt>
                <c:pt idx="191" formatCode="0.0">
                  <c:v>10230</c:v>
                </c:pt>
                <c:pt idx="192" formatCode="0.0">
                  <c:v>11990</c:v>
                </c:pt>
                <c:pt idx="193" formatCode="0.0">
                  <c:v>13860</c:v>
                </c:pt>
                <c:pt idx="194" formatCode="0.0">
                  <c:v>15810</c:v>
                </c:pt>
                <c:pt idx="195" formatCode="0.0">
                  <c:v>17850</c:v>
                </c:pt>
                <c:pt idx="196" formatCode="0.0">
                  <c:v>22160</c:v>
                </c:pt>
                <c:pt idx="197" formatCode="0.0">
                  <c:v>26750</c:v>
                </c:pt>
                <c:pt idx="198" formatCode="0.0">
                  <c:v>31590</c:v>
                </c:pt>
                <c:pt idx="199" formatCode="0.0">
                  <c:v>36640</c:v>
                </c:pt>
                <c:pt idx="200" formatCode="0.0">
                  <c:v>41890</c:v>
                </c:pt>
                <c:pt idx="201" formatCode="0.0">
                  <c:v>47310</c:v>
                </c:pt>
                <c:pt idx="202" formatCode="0.0">
                  <c:v>52880</c:v>
                </c:pt>
                <c:pt idx="203" formatCode="0.0">
                  <c:v>58590</c:v>
                </c:pt>
                <c:pt idx="204" formatCode="0.0">
                  <c:v>64420</c:v>
                </c:pt>
                <c:pt idx="205" formatCode="0.0">
                  <c:v>70370</c:v>
                </c:pt>
                <c:pt idx="206" formatCode="0.0">
                  <c:v>76410</c:v>
                </c:pt>
                <c:pt idx="207" formatCode="0.0">
                  <c:v>88760</c:v>
                </c:pt>
                <c:pt idx="208" formatCode="0.0">
                  <c:v>101390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srim22Na_Havar!$D$20:$D$228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srim22Na_Havar!$M$20:$M$228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2.1000000000000003E-3</c:v>
                </c:pt>
                <c:pt idx="25">
                  <c:v>2.3E-3</c:v>
                </c:pt>
                <c:pt idx="26">
                  <c:v>2.4000000000000002E-3</c:v>
                </c:pt>
                <c:pt idx="27">
                  <c:v>2.5999999999999999E-3</c:v>
                </c:pt>
                <c:pt idx="28">
                  <c:v>2.8E-3</c:v>
                </c:pt>
                <c:pt idx="29">
                  <c:v>2.9000000000000002E-3</c:v>
                </c:pt>
                <c:pt idx="30">
                  <c:v>3.0999999999999999E-3</c:v>
                </c:pt>
                <c:pt idx="31">
                  <c:v>3.2000000000000002E-3</c:v>
                </c:pt>
                <c:pt idx="32">
                  <c:v>3.4000000000000002E-3</c:v>
                </c:pt>
                <c:pt idx="33">
                  <c:v>3.5000000000000005E-3</c:v>
                </c:pt>
                <c:pt idx="34">
                  <c:v>3.8E-3</c:v>
                </c:pt>
                <c:pt idx="35">
                  <c:v>4.1000000000000003E-3</c:v>
                </c:pt>
                <c:pt idx="36">
                  <c:v>4.3999999999999994E-3</c:v>
                </c:pt>
                <c:pt idx="37">
                  <c:v>4.5999999999999999E-3</c:v>
                </c:pt>
                <c:pt idx="38">
                  <c:v>4.8999999999999998E-3</c:v>
                </c:pt>
                <c:pt idx="39">
                  <c:v>5.1999999999999998E-3</c:v>
                </c:pt>
                <c:pt idx="40">
                  <c:v>5.7000000000000002E-3</c:v>
                </c:pt>
                <c:pt idx="41">
                  <c:v>6.1999999999999998E-3</c:v>
                </c:pt>
                <c:pt idx="42">
                  <c:v>6.7000000000000002E-3</c:v>
                </c:pt>
                <c:pt idx="43">
                  <c:v>7.2999999999999992E-3</c:v>
                </c:pt>
                <c:pt idx="44">
                  <c:v>7.7999999999999996E-3</c:v>
                </c:pt>
                <c:pt idx="45">
                  <c:v>8.3000000000000001E-3</c:v>
                </c:pt>
                <c:pt idx="46">
                  <c:v>8.7999999999999988E-3</c:v>
                </c:pt>
                <c:pt idx="47">
                  <c:v>9.2999999999999992E-3</c:v>
                </c:pt>
                <c:pt idx="48">
                  <c:v>9.7999999999999997E-3</c:v>
                </c:pt>
                <c:pt idx="49">
                  <c:v>1.03E-2</c:v>
                </c:pt>
                <c:pt idx="50">
                  <c:v>1.0800000000000001E-2</c:v>
                </c:pt>
                <c:pt idx="51">
                  <c:v>1.18E-2</c:v>
                </c:pt>
                <c:pt idx="52">
                  <c:v>1.3000000000000001E-2</c:v>
                </c:pt>
                <c:pt idx="53">
                  <c:v>1.4099999999999998E-2</c:v>
                </c:pt>
                <c:pt idx="54">
                  <c:v>1.5299999999999999E-2</c:v>
                </c:pt>
                <c:pt idx="55">
                  <c:v>1.6500000000000001E-2</c:v>
                </c:pt>
                <c:pt idx="56">
                  <c:v>1.7599999999999998E-2</c:v>
                </c:pt>
                <c:pt idx="57">
                  <c:v>1.8700000000000001E-2</c:v>
                </c:pt>
                <c:pt idx="58">
                  <c:v>1.9900000000000001E-2</c:v>
                </c:pt>
                <c:pt idx="59">
                  <c:v>2.0999999999999998E-2</c:v>
                </c:pt>
                <c:pt idx="60">
                  <c:v>2.3200000000000002E-2</c:v>
                </c:pt>
                <c:pt idx="61">
                  <c:v>2.5399999999999999E-2</c:v>
                </c:pt>
                <c:pt idx="62">
                  <c:v>2.7500000000000004E-2</c:v>
                </c:pt>
                <c:pt idx="63">
                  <c:v>2.9599999999999998E-2</c:v>
                </c:pt>
                <c:pt idx="64">
                  <c:v>3.1699999999999999E-2</c:v>
                </c:pt>
                <c:pt idx="65">
                  <c:v>3.3800000000000004E-2</c:v>
                </c:pt>
                <c:pt idx="66">
                  <c:v>3.78E-2</c:v>
                </c:pt>
                <c:pt idx="67">
                  <c:v>4.1700000000000001E-2</c:v>
                </c:pt>
                <c:pt idx="68">
                  <c:v>4.5499999999999999E-2</c:v>
                </c:pt>
                <c:pt idx="69">
                  <c:v>4.9200000000000001E-2</c:v>
                </c:pt>
                <c:pt idx="70">
                  <c:v>5.28E-2</c:v>
                </c:pt>
                <c:pt idx="71">
                  <c:v>5.6299999999999996E-2</c:v>
                </c:pt>
                <c:pt idx="72">
                  <c:v>5.96E-2</c:v>
                </c:pt>
                <c:pt idx="73">
                  <c:v>6.2899999999999998E-2</c:v>
                </c:pt>
                <c:pt idx="74">
                  <c:v>6.6000000000000003E-2</c:v>
                </c:pt>
                <c:pt idx="75">
                  <c:v>6.9099999999999995E-2</c:v>
                </c:pt>
                <c:pt idx="76">
                  <c:v>7.1999999999999995E-2</c:v>
                </c:pt>
                <c:pt idx="77">
                  <c:v>7.7600000000000002E-2</c:v>
                </c:pt>
                <c:pt idx="78">
                  <c:v>8.4099999999999994E-2</c:v>
                </c:pt>
                <c:pt idx="79">
                  <c:v>0.09</c:v>
                </c:pt>
                <c:pt idx="80">
                  <c:v>9.5500000000000002E-2</c:v>
                </c:pt>
                <c:pt idx="81">
                  <c:v>0.10059999999999999</c:v>
                </c:pt>
                <c:pt idx="82">
                  <c:v>0.10529999999999999</c:v>
                </c:pt>
                <c:pt idx="83">
                  <c:v>0.1096</c:v>
                </c:pt>
                <c:pt idx="84">
                  <c:v>0.11359999999999999</c:v>
                </c:pt>
                <c:pt idx="85">
                  <c:v>0.11739999999999999</c:v>
                </c:pt>
                <c:pt idx="86">
                  <c:v>0.1242</c:v>
                </c:pt>
                <c:pt idx="87">
                  <c:v>0.13009999999999999</c:v>
                </c:pt>
                <c:pt idx="88">
                  <c:v>0.13540000000000002</c:v>
                </c:pt>
                <c:pt idx="89">
                  <c:v>0.1401</c:v>
                </c:pt>
                <c:pt idx="90">
                  <c:v>0.1444</c:v>
                </c:pt>
                <c:pt idx="91">
                  <c:v>0.1482</c:v>
                </c:pt>
                <c:pt idx="92">
                  <c:v>0.155</c:v>
                </c:pt>
                <c:pt idx="93">
                  <c:v>0.16060000000000002</c:v>
                </c:pt>
                <c:pt idx="94">
                  <c:v>0.16550000000000001</c:v>
                </c:pt>
                <c:pt idx="95">
                  <c:v>0.16970000000000002</c:v>
                </c:pt>
                <c:pt idx="96">
                  <c:v>0.1734</c:v>
                </c:pt>
                <c:pt idx="97">
                  <c:v>0.1767</c:v>
                </c:pt>
                <c:pt idx="98">
                  <c:v>0.17960000000000001</c:v>
                </c:pt>
                <c:pt idx="99">
                  <c:v>0.1822</c:v>
                </c:pt>
                <c:pt idx="100">
                  <c:v>0.18460000000000001</c:v>
                </c:pt>
                <c:pt idx="101">
                  <c:v>0.1867</c:v>
                </c:pt>
                <c:pt idx="102">
                  <c:v>0.18870000000000001</c:v>
                </c:pt>
                <c:pt idx="103">
                  <c:v>0.19219999999999998</c:v>
                </c:pt>
                <c:pt idx="104">
                  <c:v>0.1958</c:v>
                </c:pt>
                <c:pt idx="105">
                  <c:v>0.19890000000000002</c:v>
                </c:pt>
                <c:pt idx="106">
                  <c:v>0.2016</c:v>
                </c:pt>
                <c:pt idx="107">
                  <c:v>0.20379999999999998</c:v>
                </c:pt>
                <c:pt idx="108">
                  <c:v>0.20579999999999998</c:v>
                </c:pt>
                <c:pt idx="109">
                  <c:v>0.20760000000000001</c:v>
                </c:pt>
                <c:pt idx="110">
                  <c:v>0.20910000000000001</c:v>
                </c:pt>
                <c:pt idx="111">
                  <c:v>0.21059999999999998</c:v>
                </c:pt>
                <c:pt idx="112">
                  <c:v>0.21329999999999999</c:v>
                </c:pt>
                <c:pt idx="113">
                  <c:v>0.21560000000000001</c:v>
                </c:pt>
                <c:pt idx="114">
                  <c:v>0.21760000000000002</c:v>
                </c:pt>
                <c:pt idx="115">
                  <c:v>0.21939999999999998</c:v>
                </c:pt>
                <c:pt idx="116">
                  <c:v>0.22109999999999999</c:v>
                </c:pt>
                <c:pt idx="117">
                  <c:v>0.2225</c:v>
                </c:pt>
                <c:pt idx="118">
                  <c:v>0.2258</c:v>
                </c:pt>
                <c:pt idx="119">
                  <c:v>0.22869999999999999</c:v>
                </c:pt>
                <c:pt idx="120">
                  <c:v>0.23130000000000001</c:v>
                </c:pt>
                <c:pt idx="121">
                  <c:v>0.23370000000000002</c:v>
                </c:pt>
                <c:pt idx="122">
                  <c:v>0.23599999999999999</c:v>
                </c:pt>
                <c:pt idx="123">
                  <c:v>0.23809999999999998</c:v>
                </c:pt>
                <c:pt idx="124">
                  <c:v>0.24020000000000002</c:v>
                </c:pt>
                <c:pt idx="125">
                  <c:v>0.24209999999999998</c:v>
                </c:pt>
                <c:pt idx="126">
                  <c:v>0.24409999999999998</c:v>
                </c:pt>
                <c:pt idx="127">
                  <c:v>0.24590000000000001</c:v>
                </c:pt>
                <c:pt idx="128">
                  <c:v>0.24780000000000002</c:v>
                </c:pt>
                <c:pt idx="129">
                  <c:v>0.25319999999999998</c:v>
                </c:pt>
                <c:pt idx="130">
                  <c:v>0.26100000000000001</c:v>
                </c:pt>
                <c:pt idx="131">
                  <c:v>0.26869999999999999</c:v>
                </c:pt>
                <c:pt idx="132">
                  <c:v>0.27629999999999999</c:v>
                </c:pt>
                <c:pt idx="133">
                  <c:v>0.2838</c:v>
                </c:pt>
                <c:pt idx="134">
                  <c:v>0.29139999999999999</c:v>
                </c:pt>
                <c:pt idx="135">
                  <c:v>0.29900000000000004</c:v>
                </c:pt>
                <c:pt idx="136">
                  <c:v>0.30670000000000003</c:v>
                </c:pt>
                <c:pt idx="137">
                  <c:v>0.3145</c:v>
                </c:pt>
                <c:pt idx="138">
                  <c:v>0.34199999999999997</c:v>
                </c:pt>
                <c:pt idx="139">
                  <c:v>0.36899999999999999</c:v>
                </c:pt>
                <c:pt idx="140">
                  <c:v>0.3957</c:v>
                </c:pt>
                <c:pt idx="141">
                  <c:v>0.42249999999999999</c:v>
                </c:pt>
                <c:pt idx="142">
                  <c:v>0.44909999999999994</c:v>
                </c:pt>
                <c:pt idx="143">
                  <c:v>0.47590000000000005</c:v>
                </c:pt>
                <c:pt idx="144">
                  <c:v>0.57320000000000004</c:v>
                </c:pt>
                <c:pt idx="145">
                  <c:v>0.66539999999999999</c:v>
                </c:pt>
                <c:pt idx="146">
                  <c:v>0.75480000000000003</c:v>
                </c:pt>
                <c:pt idx="147">
                  <c:v>0.84250000000000003</c:v>
                </c:pt>
                <c:pt idx="148">
                  <c:v>0.9294</c:v>
                </c:pt>
                <c:pt idx="149" formatCode="0.00">
                  <c:v>1.02</c:v>
                </c:pt>
                <c:pt idx="150" formatCode="0.00">
                  <c:v>1.1000000000000001</c:v>
                </c:pt>
                <c:pt idx="151" formatCode="0.00">
                  <c:v>1.19</c:v>
                </c:pt>
                <c:pt idx="152" formatCode="0.00">
                  <c:v>1.27</c:v>
                </c:pt>
                <c:pt idx="153" formatCode="0.00">
                  <c:v>1.36</c:v>
                </c:pt>
                <c:pt idx="154" formatCode="0.00">
                  <c:v>1.45</c:v>
                </c:pt>
                <c:pt idx="155" formatCode="0.00">
                  <c:v>1.77</c:v>
                </c:pt>
                <c:pt idx="156" formatCode="0.00">
                  <c:v>2.23</c:v>
                </c:pt>
                <c:pt idx="157" formatCode="0.00">
                  <c:v>2.65</c:v>
                </c:pt>
                <c:pt idx="158" formatCode="0.00">
                  <c:v>3.07</c:v>
                </c:pt>
                <c:pt idx="159" formatCode="0.00">
                  <c:v>3.47</c:v>
                </c:pt>
                <c:pt idx="160" formatCode="0.00">
                  <c:v>3.87</c:v>
                </c:pt>
                <c:pt idx="161" formatCode="0.00">
                  <c:v>4.26</c:v>
                </c:pt>
                <c:pt idx="162" formatCode="0.00">
                  <c:v>4.66</c:v>
                </c:pt>
                <c:pt idx="163" formatCode="0.00">
                  <c:v>5.0599999999999996</c:v>
                </c:pt>
                <c:pt idx="164" formatCode="0.00">
                  <c:v>6.54</c:v>
                </c:pt>
                <c:pt idx="165" formatCode="0.00">
                  <c:v>7.93</c:v>
                </c:pt>
                <c:pt idx="166" formatCode="0.00">
                  <c:v>9.2799999999999994</c:v>
                </c:pt>
                <c:pt idx="167" formatCode="0.00">
                  <c:v>10.62</c:v>
                </c:pt>
                <c:pt idx="168" formatCode="0.00">
                  <c:v>11.95</c:v>
                </c:pt>
                <c:pt idx="169" formatCode="0.00">
                  <c:v>13.29</c:v>
                </c:pt>
                <c:pt idx="170" formatCode="0.00">
                  <c:v>18.25</c:v>
                </c:pt>
                <c:pt idx="171" formatCode="0.00">
                  <c:v>22.87</c:v>
                </c:pt>
                <c:pt idx="172" formatCode="0.00">
                  <c:v>27.36</c:v>
                </c:pt>
                <c:pt idx="173" formatCode="0.00">
                  <c:v>31.81</c:v>
                </c:pt>
                <c:pt idx="174" formatCode="0.00">
                  <c:v>36.25</c:v>
                </c:pt>
                <c:pt idx="175" formatCode="0.00">
                  <c:v>40.72</c:v>
                </c:pt>
                <c:pt idx="176" formatCode="0.00">
                  <c:v>45.22</c:v>
                </c:pt>
                <c:pt idx="177" formatCode="0.00">
                  <c:v>49.76</c:v>
                </c:pt>
                <c:pt idx="178" formatCode="0.00">
                  <c:v>54.34</c:v>
                </c:pt>
                <c:pt idx="179" formatCode="0.00">
                  <c:v>58.97</c:v>
                </c:pt>
                <c:pt idx="180" formatCode="0.00">
                  <c:v>63.64</c:v>
                </c:pt>
                <c:pt idx="181" formatCode="0.00">
                  <c:v>81.27</c:v>
                </c:pt>
                <c:pt idx="182" formatCode="0.00">
                  <c:v>106.28</c:v>
                </c:pt>
                <c:pt idx="183" formatCode="0.00">
                  <c:v>129.65</c:v>
                </c:pt>
                <c:pt idx="184" formatCode="0.00">
                  <c:v>152.24</c:v>
                </c:pt>
                <c:pt idx="185" formatCode="0.00">
                  <c:v>174.4</c:v>
                </c:pt>
                <c:pt idx="186" formatCode="0.00">
                  <c:v>196.34</c:v>
                </c:pt>
                <c:pt idx="187" formatCode="0.00">
                  <c:v>218.15</c:v>
                </c:pt>
                <c:pt idx="188" formatCode="0.00">
                  <c:v>239.88</c:v>
                </c:pt>
                <c:pt idx="189" formatCode="0.00">
                  <c:v>261.58</c:v>
                </c:pt>
                <c:pt idx="190" formatCode="0.00">
                  <c:v>341.99</c:v>
                </c:pt>
                <c:pt idx="191" formatCode="0.00">
                  <c:v>415.73</c:v>
                </c:pt>
                <c:pt idx="192" formatCode="0.00">
                  <c:v>485.79</c:v>
                </c:pt>
                <c:pt idx="193" formatCode="0.00">
                  <c:v>553.5</c:v>
                </c:pt>
                <c:pt idx="194" formatCode="0.00">
                  <c:v>619.52</c:v>
                </c:pt>
                <c:pt idx="195" formatCode="0.00">
                  <c:v>684.23</c:v>
                </c:pt>
                <c:pt idx="196" formatCode="0.00">
                  <c:v>917.78</c:v>
                </c:pt>
                <c:pt idx="197" formatCode="0.0">
                  <c:v>1130</c:v>
                </c:pt>
                <c:pt idx="198" formatCode="0.0">
                  <c:v>1320</c:v>
                </c:pt>
                <c:pt idx="199" formatCode="0.0">
                  <c:v>1500</c:v>
                </c:pt>
                <c:pt idx="200" formatCode="0.0">
                  <c:v>1680</c:v>
                </c:pt>
                <c:pt idx="201" formatCode="0.0">
                  <c:v>1840</c:v>
                </c:pt>
                <c:pt idx="202" formatCode="0.0">
                  <c:v>2009.9999999999998</c:v>
                </c:pt>
                <c:pt idx="203" formatCode="0.0">
                  <c:v>2170</c:v>
                </c:pt>
                <c:pt idx="204" formatCode="0.0">
                  <c:v>2320</c:v>
                </c:pt>
                <c:pt idx="205" formatCode="0.0">
                  <c:v>2470</c:v>
                </c:pt>
                <c:pt idx="206" formatCode="0.0">
                  <c:v>2610</c:v>
                </c:pt>
                <c:pt idx="207" formatCode="0.0">
                  <c:v>3150</c:v>
                </c:pt>
                <c:pt idx="208" formatCode="0.0">
                  <c:v>3620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srim22Na_Havar!$D$20:$D$228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srim22Na_Havar!$P$20:$P$228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8.0000000000000004E-4</c:v>
                </c:pt>
                <c:pt idx="11">
                  <c:v>8.9999999999999998E-4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1E-3</c:v>
                </c:pt>
                <c:pt idx="15">
                  <c:v>1.0999999999999998E-3</c:v>
                </c:pt>
                <c:pt idx="16">
                  <c:v>1.2000000000000001E-3</c:v>
                </c:pt>
                <c:pt idx="17">
                  <c:v>1.2000000000000001E-3</c:v>
                </c:pt>
                <c:pt idx="18">
                  <c:v>1.2999999999999999E-3</c:v>
                </c:pt>
                <c:pt idx="19">
                  <c:v>1.4E-3</c:v>
                </c:pt>
                <c:pt idx="20">
                  <c:v>1.4E-3</c:v>
                </c:pt>
                <c:pt idx="21">
                  <c:v>1.5E-3</c:v>
                </c:pt>
                <c:pt idx="22">
                  <c:v>1.5E-3</c:v>
                </c:pt>
                <c:pt idx="23">
                  <c:v>1.6000000000000001E-3</c:v>
                </c:pt>
                <c:pt idx="24">
                  <c:v>1.6000000000000001E-3</c:v>
                </c:pt>
                <c:pt idx="25">
                  <c:v>1.8E-3</c:v>
                </c:pt>
                <c:pt idx="26">
                  <c:v>1.9E-3</c:v>
                </c:pt>
                <c:pt idx="27">
                  <c:v>2E-3</c:v>
                </c:pt>
                <c:pt idx="28">
                  <c:v>2.1000000000000003E-3</c:v>
                </c:pt>
                <c:pt idx="29">
                  <c:v>2.3E-3</c:v>
                </c:pt>
                <c:pt idx="30">
                  <c:v>2.4000000000000002E-3</c:v>
                </c:pt>
                <c:pt idx="31">
                  <c:v>2.5000000000000001E-3</c:v>
                </c:pt>
                <c:pt idx="32">
                  <c:v>2.5999999999999999E-3</c:v>
                </c:pt>
                <c:pt idx="33">
                  <c:v>2.7000000000000001E-3</c:v>
                </c:pt>
                <c:pt idx="34">
                  <c:v>2.9000000000000002E-3</c:v>
                </c:pt>
                <c:pt idx="35">
                  <c:v>3.2000000000000002E-3</c:v>
                </c:pt>
                <c:pt idx="36">
                  <c:v>3.4000000000000002E-3</c:v>
                </c:pt>
                <c:pt idx="37">
                  <c:v>3.5999999999999999E-3</c:v>
                </c:pt>
                <c:pt idx="38">
                  <c:v>3.8E-3</c:v>
                </c:pt>
                <c:pt idx="39">
                  <c:v>4.0000000000000001E-3</c:v>
                </c:pt>
                <c:pt idx="40">
                  <c:v>4.3999999999999994E-3</c:v>
                </c:pt>
                <c:pt idx="41">
                  <c:v>4.7000000000000002E-3</c:v>
                </c:pt>
                <c:pt idx="42">
                  <c:v>5.0999999999999995E-3</c:v>
                </c:pt>
                <c:pt idx="43">
                  <c:v>5.4999999999999997E-3</c:v>
                </c:pt>
                <c:pt idx="44">
                  <c:v>5.8999999999999999E-3</c:v>
                </c:pt>
                <c:pt idx="45">
                  <c:v>6.1999999999999998E-3</c:v>
                </c:pt>
                <c:pt idx="46">
                  <c:v>6.6E-3</c:v>
                </c:pt>
                <c:pt idx="47">
                  <c:v>6.9000000000000008E-3</c:v>
                </c:pt>
                <c:pt idx="48">
                  <c:v>7.2999999999999992E-3</c:v>
                </c:pt>
                <c:pt idx="49">
                  <c:v>7.6E-3</c:v>
                </c:pt>
                <c:pt idx="50">
                  <c:v>7.9000000000000008E-3</c:v>
                </c:pt>
                <c:pt idx="51">
                  <c:v>8.6E-3</c:v>
                </c:pt>
                <c:pt idx="52">
                  <c:v>9.4000000000000004E-3</c:v>
                </c:pt>
                <c:pt idx="53">
                  <c:v>1.03E-2</c:v>
                </c:pt>
                <c:pt idx="54">
                  <c:v>1.11E-2</c:v>
                </c:pt>
                <c:pt idx="55">
                  <c:v>1.1899999999999999E-2</c:v>
                </c:pt>
                <c:pt idx="56">
                  <c:v>1.2800000000000001E-2</c:v>
                </c:pt>
                <c:pt idx="57">
                  <c:v>1.3600000000000001E-2</c:v>
                </c:pt>
                <c:pt idx="58">
                  <c:v>1.44E-2</c:v>
                </c:pt>
                <c:pt idx="59">
                  <c:v>1.52E-2</c:v>
                </c:pt>
                <c:pt idx="60">
                  <c:v>1.6900000000000002E-2</c:v>
                </c:pt>
                <c:pt idx="61">
                  <c:v>1.8599999999999998E-2</c:v>
                </c:pt>
                <c:pt idx="62">
                  <c:v>2.0200000000000003E-2</c:v>
                </c:pt>
                <c:pt idx="63">
                  <c:v>2.18E-2</c:v>
                </c:pt>
                <c:pt idx="64">
                  <c:v>2.3400000000000001E-2</c:v>
                </c:pt>
                <c:pt idx="65">
                  <c:v>2.5000000000000001E-2</c:v>
                </c:pt>
                <c:pt idx="66">
                  <c:v>2.8199999999999996E-2</c:v>
                </c:pt>
                <c:pt idx="67">
                  <c:v>3.1399999999999997E-2</c:v>
                </c:pt>
                <c:pt idx="68">
                  <c:v>3.4499999999999996E-2</c:v>
                </c:pt>
                <c:pt idx="69">
                  <c:v>3.7600000000000001E-2</c:v>
                </c:pt>
                <c:pt idx="70">
                  <c:v>4.0600000000000004E-2</c:v>
                </c:pt>
                <c:pt idx="71">
                  <c:v>4.36E-2</c:v>
                </c:pt>
                <c:pt idx="72">
                  <c:v>4.6600000000000003E-2</c:v>
                </c:pt>
                <c:pt idx="73">
                  <c:v>4.9500000000000002E-2</c:v>
                </c:pt>
                <c:pt idx="74">
                  <c:v>5.2299999999999999E-2</c:v>
                </c:pt>
                <c:pt idx="75">
                  <c:v>5.5100000000000003E-2</c:v>
                </c:pt>
                <c:pt idx="76">
                  <c:v>5.7899999999999993E-2</c:v>
                </c:pt>
                <c:pt idx="77">
                  <c:v>6.3200000000000006E-2</c:v>
                </c:pt>
                <c:pt idx="78">
                  <c:v>6.9499999999999992E-2</c:v>
                </c:pt>
                <c:pt idx="79">
                  <c:v>7.5499999999999998E-2</c:v>
                </c:pt>
                <c:pt idx="80">
                  <c:v>8.1100000000000005E-2</c:v>
                </c:pt>
                <c:pt idx="81">
                  <c:v>8.6400000000000005E-2</c:v>
                </c:pt>
                <c:pt idx="82">
                  <c:v>9.1499999999999998E-2</c:v>
                </c:pt>
                <c:pt idx="83">
                  <c:v>9.6199999999999994E-2</c:v>
                </c:pt>
                <c:pt idx="84">
                  <c:v>0.10069999999999998</c:v>
                </c:pt>
                <c:pt idx="85">
                  <c:v>0.10500000000000001</c:v>
                </c:pt>
                <c:pt idx="86">
                  <c:v>0.11299999999999999</c:v>
                </c:pt>
                <c:pt idx="87">
                  <c:v>0.12010000000000001</c:v>
                </c:pt>
                <c:pt idx="88">
                  <c:v>0.12669999999999998</c:v>
                </c:pt>
                <c:pt idx="89">
                  <c:v>0.13269999999999998</c:v>
                </c:pt>
                <c:pt idx="90">
                  <c:v>0.13830000000000001</c:v>
                </c:pt>
                <c:pt idx="91">
                  <c:v>0.1434</c:v>
                </c:pt>
                <c:pt idx="92">
                  <c:v>0.15260000000000001</c:v>
                </c:pt>
                <c:pt idx="93">
                  <c:v>0.16070000000000001</c:v>
                </c:pt>
                <c:pt idx="94">
                  <c:v>0.1678</c:v>
                </c:pt>
                <c:pt idx="95">
                  <c:v>0.17419999999999999</c:v>
                </c:pt>
                <c:pt idx="96">
                  <c:v>0.18</c:v>
                </c:pt>
                <c:pt idx="97">
                  <c:v>0.1852</c:v>
                </c:pt>
                <c:pt idx="98">
                  <c:v>0.19</c:v>
                </c:pt>
                <c:pt idx="99">
                  <c:v>0.19439999999999999</c:v>
                </c:pt>
                <c:pt idx="100">
                  <c:v>0.19839999999999999</c:v>
                </c:pt>
                <c:pt idx="101">
                  <c:v>0.2021</c:v>
                </c:pt>
                <c:pt idx="102">
                  <c:v>0.2056</c:v>
                </c:pt>
                <c:pt idx="103">
                  <c:v>0.21179999999999999</c:v>
                </c:pt>
                <c:pt idx="104">
                  <c:v>0.21859999999999999</c:v>
                </c:pt>
                <c:pt idx="105">
                  <c:v>0.22440000000000002</c:v>
                </c:pt>
                <c:pt idx="106">
                  <c:v>0.22949999999999998</c:v>
                </c:pt>
                <c:pt idx="107">
                  <c:v>0.23399999999999999</c:v>
                </c:pt>
                <c:pt idx="108">
                  <c:v>0.23809999999999998</c:v>
                </c:pt>
                <c:pt idx="109">
                  <c:v>0.24180000000000001</c:v>
                </c:pt>
                <c:pt idx="110">
                  <c:v>0.24510000000000001</c:v>
                </c:pt>
                <c:pt idx="111">
                  <c:v>0.24820000000000003</c:v>
                </c:pt>
                <c:pt idx="112">
                  <c:v>0.25359999999999999</c:v>
                </c:pt>
                <c:pt idx="113">
                  <c:v>0.25840000000000002</c:v>
                </c:pt>
                <c:pt idx="114">
                  <c:v>0.2626</c:v>
                </c:pt>
                <c:pt idx="115">
                  <c:v>0.26640000000000003</c:v>
                </c:pt>
                <c:pt idx="116">
                  <c:v>0.26979999999999998</c:v>
                </c:pt>
                <c:pt idx="117">
                  <c:v>0.27300000000000002</c:v>
                </c:pt>
                <c:pt idx="118">
                  <c:v>0.27860000000000001</c:v>
                </c:pt>
                <c:pt idx="119">
                  <c:v>0.28359999999999996</c:v>
                </c:pt>
                <c:pt idx="120">
                  <c:v>0.28809999999999997</c:v>
                </c:pt>
                <c:pt idx="121">
                  <c:v>0.29220000000000002</c:v>
                </c:pt>
                <c:pt idx="122">
                  <c:v>0.29599999999999999</c:v>
                </c:pt>
                <c:pt idx="123">
                  <c:v>0.29959999999999998</c:v>
                </c:pt>
                <c:pt idx="124">
                  <c:v>0.30299999999999999</c:v>
                </c:pt>
                <c:pt idx="125">
                  <c:v>0.30619999999999997</c:v>
                </c:pt>
                <c:pt idx="126">
                  <c:v>0.30930000000000002</c:v>
                </c:pt>
                <c:pt idx="127">
                  <c:v>0.31230000000000002</c:v>
                </c:pt>
                <c:pt idx="128">
                  <c:v>0.31509999999999999</c:v>
                </c:pt>
                <c:pt idx="129">
                  <c:v>0.32069999999999999</c:v>
                </c:pt>
                <c:pt idx="130">
                  <c:v>0.32730000000000004</c:v>
                </c:pt>
                <c:pt idx="131">
                  <c:v>0.33360000000000001</c:v>
                </c:pt>
                <c:pt idx="132">
                  <c:v>0.33979999999999999</c:v>
                </c:pt>
                <c:pt idx="133">
                  <c:v>0.34589999999999999</c:v>
                </c:pt>
                <c:pt idx="134">
                  <c:v>0.35189999999999999</c:v>
                </c:pt>
                <c:pt idx="135">
                  <c:v>0.3579</c:v>
                </c:pt>
                <c:pt idx="136">
                  <c:v>0.36380000000000001</c:v>
                </c:pt>
                <c:pt idx="137">
                  <c:v>0.36980000000000002</c:v>
                </c:pt>
                <c:pt idx="138">
                  <c:v>0.38190000000000002</c:v>
                </c:pt>
                <c:pt idx="139">
                  <c:v>0.39400000000000002</c:v>
                </c:pt>
                <c:pt idx="140">
                  <c:v>0.40650000000000003</c:v>
                </c:pt>
                <c:pt idx="141">
                  <c:v>0.41920000000000002</c:v>
                </c:pt>
                <c:pt idx="142">
                  <c:v>0.43220000000000003</c:v>
                </c:pt>
                <c:pt idx="143">
                  <c:v>0.44560000000000005</c:v>
                </c:pt>
                <c:pt idx="144">
                  <c:v>0.47339999999999999</c:v>
                </c:pt>
                <c:pt idx="145">
                  <c:v>0.50279999999999991</c:v>
                </c:pt>
                <c:pt idx="146">
                  <c:v>0.53369999999999995</c:v>
                </c:pt>
                <c:pt idx="147">
                  <c:v>0.56630000000000003</c:v>
                </c:pt>
                <c:pt idx="148">
                  <c:v>0.60039999999999993</c:v>
                </c:pt>
                <c:pt idx="149">
                  <c:v>0.6361</c:v>
                </c:pt>
                <c:pt idx="150">
                  <c:v>0.6734</c:v>
                </c:pt>
                <c:pt idx="151">
                  <c:v>0.71210000000000007</c:v>
                </c:pt>
                <c:pt idx="152">
                  <c:v>0.75219999999999998</c:v>
                </c:pt>
                <c:pt idx="153">
                  <c:v>0.79379999999999995</c:v>
                </c:pt>
                <c:pt idx="154">
                  <c:v>0.83670000000000011</c:v>
                </c:pt>
                <c:pt idx="155">
                  <c:v>0.92659999999999998</c:v>
                </c:pt>
                <c:pt idx="156" formatCode="0.00">
                  <c:v>1.05</c:v>
                </c:pt>
                <c:pt idx="157" formatCode="0.00">
                  <c:v>1.17</c:v>
                </c:pt>
                <c:pt idx="158" formatCode="0.00">
                  <c:v>1.31</c:v>
                </c:pt>
                <c:pt idx="159" formatCode="0.00">
                  <c:v>1.45</c:v>
                </c:pt>
                <c:pt idx="160" formatCode="0.00">
                  <c:v>1.59</c:v>
                </c:pt>
                <c:pt idx="161" formatCode="0.00">
                  <c:v>1.75</c:v>
                </c:pt>
                <c:pt idx="162" formatCode="0.00">
                  <c:v>1.91</c:v>
                </c:pt>
                <c:pt idx="163" formatCode="0.00">
                  <c:v>2.08</c:v>
                </c:pt>
                <c:pt idx="164" formatCode="0.00">
                  <c:v>2.4300000000000002</c:v>
                </c:pt>
                <c:pt idx="165" formatCode="0.00">
                  <c:v>2.8</c:v>
                </c:pt>
                <c:pt idx="166" formatCode="0.00">
                  <c:v>3.2</c:v>
                </c:pt>
                <c:pt idx="167" formatCode="0.00">
                  <c:v>3.63</c:v>
                </c:pt>
                <c:pt idx="168" formatCode="0.00">
                  <c:v>4.07</c:v>
                </c:pt>
                <c:pt idx="169" formatCode="0.00">
                  <c:v>4.55</c:v>
                </c:pt>
                <c:pt idx="170" formatCode="0.00">
                  <c:v>5.56</c:v>
                </c:pt>
                <c:pt idx="171" formatCode="0.00">
                  <c:v>6.67</c:v>
                </c:pt>
                <c:pt idx="172" formatCode="0.00">
                  <c:v>7.87</c:v>
                </c:pt>
                <c:pt idx="173" formatCode="0.00">
                  <c:v>9.16</c:v>
                </c:pt>
                <c:pt idx="174" formatCode="0.00">
                  <c:v>10.53</c:v>
                </c:pt>
                <c:pt idx="175" formatCode="0.00">
                  <c:v>11.98</c:v>
                </c:pt>
                <c:pt idx="176" formatCode="0.00">
                  <c:v>13.51</c:v>
                </c:pt>
                <c:pt idx="177" formatCode="0.00">
                  <c:v>15.12</c:v>
                </c:pt>
                <c:pt idx="178" formatCode="0.00">
                  <c:v>16.809999999999999</c:v>
                </c:pt>
                <c:pt idx="179" formatCode="0.00">
                  <c:v>18.559999999999999</c:v>
                </c:pt>
                <c:pt idx="180" formatCode="0.00">
                  <c:v>20.39</c:v>
                </c:pt>
                <c:pt idx="181" formatCode="0.00">
                  <c:v>24.26</c:v>
                </c:pt>
                <c:pt idx="182" formatCode="0.00">
                  <c:v>29.47</c:v>
                </c:pt>
                <c:pt idx="183" formatCode="0.00">
                  <c:v>35.07</c:v>
                </c:pt>
                <c:pt idx="184" formatCode="0.00">
                  <c:v>41.03</c:v>
                </c:pt>
                <c:pt idx="185" formatCode="0.00">
                  <c:v>47.33</c:v>
                </c:pt>
                <c:pt idx="186" formatCode="0.00">
                  <c:v>53.96</c:v>
                </c:pt>
                <c:pt idx="187" formatCode="0.00">
                  <c:v>60.9</c:v>
                </c:pt>
                <c:pt idx="188" formatCode="0.00">
                  <c:v>68.12</c:v>
                </c:pt>
                <c:pt idx="189" formatCode="0.00">
                  <c:v>75.62</c:v>
                </c:pt>
                <c:pt idx="190" formatCode="0.00">
                  <c:v>91.39</c:v>
                </c:pt>
                <c:pt idx="191" formatCode="0.00">
                  <c:v>108.08</c:v>
                </c:pt>
                <c:pt idx="192" formatCode="0.00">
                  <c:v>125.61</c:v>
                </c:pt>
                <c:pt idx="193" formatCode="0.00">
                  <c:v>143.88999999999999</c:v>
                </c:pt>
                <c:pt idx="194" formatCode="0.00">
                  <c:v>162.83000000000001</c:v>
                </c:pt>
                <c:pt idx="195" formatCode="0.00">
                  <c:v>182.37</c:v>
                </c:pt>
                <c:pt idx="196" formatCode="0.00">
                  <c:v>223.02</c:v>
                </c:pt>
                <c:pt idx="197" formatCode="0.00">
                  <c:v>265.39999999999998</c:v>
                </c:pt>
                <c:pt idx="198" formatCode="0.00">
                  <c:v>309.14999999999998</c:v>
                </c:pt>
                <c:pt idx="199" formatCode="0.00">
                  <c:v>353.98</c:v>
                </c:pt>
                <c:pt idx="200" formatCode="0.00">
                  <c:v>399.65</c:v>
                </c:pt>
                <c:pt idx="201" formatCode="0.00">
                  <c:v>445.96</c:v>
                </c:pt>
                <c:pt idx="202" formatCode="0.00">
                  <c:v>492.73</c:v>
                </c:pt>
                <c:pt idx="203" formatCode="0.00">
                  <c:v>539.83000000000004</c:v>
                </c:pt>
                <c:pt idx="204" formatCode="0.00">
                  <c:v>587.14</c:v>
                </c:pt>
                <c:pt idx="205" formatCode="0.00">
                  <c:v>634.54999999999995</c:v>
                </c:pt>
                <c:pt idx="206" formatCode="0.00">
                  <c:v>681.99</c:v>
                </c:pt>
                <c:pt idx="207" formatCode="0.00">
                  <c:v>776.7</c:v>
                </c:pt>
                <c:pt idx="208" formatCode="0.00">
                  <c:v>870.76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303104"/>
        <c:axId val="516299184"/>
      </c:scatterChart>
      <c:valAx>
        <c:axId val="51630310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16299184"/>
        <c:crosses val="autoZero"/>
        <c:crossBetween val="midCat"/>
        <c:majorUnit val="10"/>
      </c:valAx>
      <c:valAx>
        <c:axId val="51629918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1630310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srim22Na_Al!$P$5</c:f>
          <c:strCache>
            <c:ptCount val="1"/>
            <c:pt idx="0">
              <c:v>srim22Na_Al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srim22Na_Al!$D$20:$D$228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srim22Na_Al!$E$20:$E$228</c:f>
              <c:numCache>
                <c:formatCode>0.000E+00</c:formatCode>
                <c:ptCount val="209"/>
                <c:pt idx="0">
                  <c:v>4.8379999999999999E-2</c:v>
                </c:pt>
                <c:pt idx="1">
                  <c:v>5.0999999999999997E-2</c:v>
                </c:pt>
                <c:pt idx="2">
                  <c:v>5.348E-2</c:v>
                </c:pt>
                <c:pt idx="3">
                  <c:v>5.586E-2</c:v>
                </c:pt>
                <c:pt idx="4">
                  <c:v>5.8139999999999997E-2</c:v>
                </c:pt>
                <c:pt idx="5">
                  <c:v>6.0339999999999998E-2</c:v>
                </c:pt>
                <c:pt idx="6">
                  <c:v>6.2460000000000002E-2</c:v>
                </c:pt>
                <c:pt idx="7">
                  <c:v>6.4500000000000002E-2</c:v>
                </c:pt>
                <c:pt idx="8">
                  <c:v>6.8419999999999995E-2</c:v>
                </c:pt>
                <c:pt idx="9">
                  <c:v>7.2120000000000004E-2</c:v>
                </c:pt>
                <c:pt idx="10">
                  <c:v>7.5639999999999999E-2</c:v>
                </c:pt>
                <c:pt idx="11">
                  <c:v>7.9000000000000001E-2</c:v>
                </c:pt>
                <c:pt idx="12">
                  <c:v>8.2229999999999998E-2</c:v>
                </c:pt>
                <c:pt idx="13">
                  <c:v>8.5330000000000003E-2</c:v>
                </c:pt>
                <c:pt idx="14">
                  <c:v>9.1219999999999996E-2</c:v>
                </c:pt>
                <c:pt idx="15">
                  <c:v>9.6759999999999999E-2</c:v>
                </c:pt>
                <c:pt idx="16">
                  <c:v>0.10199999999999999</c:v>
                </c:pt>
                <c:pt idx="17">
                  <c:v>0.107</c:v>
                </c:pt>
                <c:pt idx="18">
                  <c:v>0.11169999999999999</c:v>
                </c:pt>
                <c:pt idx="19">
                  <c:v>0.1163</c:v>
                </c:pt>
                <c:pt idx="20">
                  <c:v>0.1207</c:v>
                </c:pt>
                <c:pt idx="21">
                  <c:v>0.1249</c:v>
                </c:pt>
                <c:pt idx="22">
                  <c:v>0.129</c:v>
                </c:pt>
                <c:pt idx="23">
                  <c:v>0.13300000000000001</c:v>
                </c:pt>
                <c:pt idx="24">
                  <c:v>0.1368</c:v>
                </c:pt>
                <c:pt idx="25">
                  <c:v>0.14419999999999999</c:v>
                </c:pt>
                <c:pt idx="26">
                  <c:v>0.153</c:v>
                </c:pt>
                <c:pt idx="27">
                  <c:v>0.1613</c:v>
                </c:pt>
                <c:pt idx="28">
                  <c:v>0.1691</c:v>
                </c:pt>
                <c:pt idx="29">
                  <c:v>0.1767</c:v>
                </c:pt>
                <c:pt idx="30">
                  <c:v>0.18390000000000001</c:v>
                </c:pt>
                <c:pt idx="31">
                  <c:v>0.1908</c:v>
                </c:pt>
                <c:pt idx="32">
                  <c:v>0.19750000000000001</c:v>
                </c:pt>
                <c:pt idx="33">
                  <c:v>0.20399999999999999</c:v>
                </c:pt>
                <c:pt idx="34">
                  <c:v>0.21640000000000001</c:v>
                </c:pt>
                <c:pt idx="35">
                  <c:v>0.2281</c:v>
                </c:pt>
                <c:pt idx="36">
                  <c:v>0.2392</c:v>
                </c:pt>
                <c:pt idx="37">
                  <c:v>0.24979999999999999</c:v>
                </c:pt>
                <c:pt idx="38">
                  <c:v>0.26</c:v>
                </c:pt>
                <c:pt idx="39">
                  <c:v>0.26979999999999998</c:v>
                </c:pt>
                <c:pt idx="40">
                  <c:v>0.28849999999999998</c:v>
                </c:pt>
                <c:pt idx="41">
                  <c:v>0.30599999999999999</c:v>
                </c:pt>
                <c:pt idx="42">
                  <c:v>0.32250000000000001</c:v>
                </c:pt>
                <c:pt idx="43">
                  <c:v>0.33829999999999999</c:v>
                </c:pt>
                <c:pt idx="44">
                  <c:v>0.3533</c:v>
                </c:pt>
                <c:pt idx="45">
                  <c:v>0.36770000000000003</c:v>
                </c:pt>
                <c:pt idx="46">
                  <c:v>0.38159999999999999</c:v>
                </c:pt>
                <c:pt idx="47">
                  <c:v>0.39500000000000002</c:v>
                </c:pt>
                <c:pt idx="48">
                  <c:v>0.40799999999999997</c:v>
                </c:pt>
                <c:pt idx="49">
                  <c:v>0.42049999999999998</c:v>
                </c:pt>
                <c:pt idx="50">
                  <c:v>0.43269999999999997</c:v>
                </c:pt>
                <c:pt idx="51">
                  <c:v>0.45610000000000001</c:v>
                </c:pt>
                <c:pt idx="52">
                  <c:v>0.48380000000000001</c:v>
                </c:pt>
                <c:pt idx="53">
                  <c:v>0.51</c:v>
                </c:pt>
                <c:pt idx="54">
                  <c:v>0.53480000000000005</c:v>
                </c:pt>
                <c:pt idx="55">
                  <c:v>0.55859999999999999</c:v>
                </c:pt>
                <c:pt idx="56">
                  <c:v>0.58140000000000003</c:v>
                </c:pt>
                <c:pt idx="57">
                  <c:v>0.60340000000000005</c:v>
                </c:pt>
                <c:pt idx="58">
                  <c:v>0.62460000000000004</c:v>
                </c:pt>
                <c:pt idx="59">
                  <c:v>0.64500000000000002</c:v>
                </c:pt>
                <c:pt idx="60">
                  <c:v>0.69610000000000005</c:v>
                </c:pt>
                <c:pt idx="61">
                  <c:v>0.78129999999999999</c:v>
                </c:pt>
                <c:pt idx="62">
                  <c:v>0.84919999999999995</c:v>
                </c:pt>
                <c:pt idx="63">
                  <c:v>0.90400000000000003</c:v>
                </c:pt>
                <c:pt idx="64">
                  <c:v>0.94920000000000004</c:v>
                </c:pt>
                <c:pt idx="65">
                  <c:v>0.98719999999999997</c:v>
                </c:pt>
                <c:pt idx="66">
                  <c:v>1.0489999999999999</c:v>
                </c:pt>
                <c:pt idx="67">
                  <c:v>1.0980000000000001</c:v>
                </c:pt>
                <c:pt idx="68">
                  <c:v>1.1399999999999999</c:v>
                </c:pt>
                <c:pt idx="69">
                  <c:v>1.179</c:v>
                </c:pt>
                <c:pt idx="70">
                  <c:v>1.2150000000000001</c:v>
                </c:pt>
                <c:pt idx="71">
                  <c:v>1.2509999999999999</c:v>
                </c:pt>
                <c:pt idx="72">
                  <c:v>1.2849999999999999</c:v>
                </c:pt>
                <c:pt idx="73">
                  <c:v>1.319</c:v>
                </c:pt>
                <c:pt idx="74">
                  <c:v>1.353</c:v>
                </c:pt>
                <c:pt idx="75">
                  <c:v>1.387</c:v>
                </c:pt>
                <c:pt idx="76">
                  <c:v>1.421</c:v>
                </c:pt>
                <c:pt idx="77">
                  <c:v>1.4890000000000001</c:v>
                </c:pt>
                <c:pt idx="78">
                  <c:v>1.575</c:v>
                </c:pt>
                <c:pt idx="79">
                  <c:v>1.66</c:v>
                </c:pt>
                <c:pt idx="80">
                  <c:v>1.746</c:v>
                </c:pt>
                <c:pt idx="81">
                  <c:v>1.8320000000000001</c:v>
                </c:pt>
                <c:pt idx="82">
                  <c:v>1.917</c:v>
                </c:pt>
                <c:pt idx="83">
                  <c:v>2.0019999999999998</c:v>
                </c:pt>
                <c:pt idx="84">
                  <c:v>2.0870000000000002</c:v>
                </c:pt>
                <c:pt idx="85">
                  <c:v>2.1720000000000002</c:v>
                </c:pt>
                <c:pt idx="86">
                  <c:v>2.34</c:v>
                </c:pt>
                <c:pt idx="87">
                  <c:v>2.5049999999999999</c:v>
                </c:pt>
                <c:pt idx="88">
                  <c:v>2.6680000000000001</c:v>
                </c:pt>
                <c:pt idx="89">
                  <c:v>2.8279999999999998</c:v>
                </c:pt>
                <c:pt idx="90">
                  <c:v>2.9849999999999999</c:v>
                </c:pt>
                <c:pt idx="91">
                  <c:v>3.1389999999999998</c:v>
                </c:pt>
                <c:pt idx="92">
                  <c:v>3.4369999999999998</c:v>
                </c:pt>
                <c:pt idx="93">
                  <c:v>3.722</c:v>
                </c:pt>
                <c:pt idx="94">
                  <c:v>3.9950000000000001</c:v>
                </c:pt>
                <c:pt idx="95">
                  <c:v>4.2560000000000002</c:v>
                </c:pt>
                <c:pt idx="96">
                  <c:v>4.5039999999999996</c:v>
                </c:pt>
                <c:pt idx="97">
                  <c:v>4.7409999999999997</c:v>
                </c:pt>
                <c:pt idx="98">
                  <c:v>4.968</c:v>
                </c:pt>
                <c:pt idx="99">
                  <c:v>5.1840000000000002</c:v>
                </c:pt>
                <c:pt idx="100">
                  <c:v>5.39</c:v>
                </c:pt>
                <c:pt idx="101">
                  <c:v>5.5869999999999997</c:v>
                </c:pt>
                <c:pt idx="102">
                  <c:v>5.7759999999999998</c:v>
                </c:pt>
                <c:pt idx="103">
                  <c:v>6.1269999999999998</c:v>
                </c:pt>
                <c:pt idx="104">
                  <c:v>6.524</c:v>
                </c:pt>
                <c:pt idx="105">
                  <c:v>6.8789999999999996</c:v>
                </c:pt>
                <c:pt idx="106">
                  <c:v>7.1970000000000001</c:v>
                </c:pt>
                <c:pt idx="107">
                  <c:v>7.4820000000000002</c:v>
                </c:pt>
                <c:pt idx="108">
                  <c:v>7.7380000000000004</c:v>
                </c:pt>
                <c:pt idx="109">
                  <c:v>7.968</c:v>
                </c:pt>
                <c:pt idx="110">
                  <c:v>8.1760000000000002</c:v>
                </c:pt>
                <c:pt idx="111">
                  <c:v>8.3629999999999995</c:v>
                </c:pt>
                <c:pt idx="112">
                  <c:v>8.6859999999999999</c:v>
                </c:pt>
                <c:pt idx="113">
                  <c:v>8.9510000000000005</c:v>
                </c:pt>
                <c:pt idx="114">
                  <c:v>9.1690000000000005</c:v>
                </c:pt>
                <c:pt idx="115">
                  <c:v>9.35</c:v>
                </c:pt>
                <c:pt idx="116">
                  <c:v>9.5009999999999994</c:v>
                </c:pt>
                <c:pt idx="117">
                  <c:v>9.6270000000000007</c:v>
                </c:pt>
                <c:pt idx="118">
                  <c:v>9.8190000000000008</c:v>
                </c:pt>
                <c:pt idx="119">
                  <c:v>9.9529999999999994</c:v>
                </c:pt>
                <c:pt idx="120">
                  <c:v>10.050000000000001</c:v>
                </c:pt>
                <c:pt idx="121">
                  <c:v>10.11</c:v>
                </c:pt>
                <c:pt idx="122">
                  <c:v>10.15</c:v>
                </c:pt>
                <c:pt idx="123">
                  <c:v>10.17</c:v>
                </c:pt>
                <c:pt idx="124">
                  <c:v>10.18</c:v>
                </c:pt>
                <c:pt idx="125">
                  <c:v>10.18</c:v>
                </c:pt>
                <c:pt idx="126">
                  <c:v>10.16</c:v>
                </c:pt>
                <c:pt idx="127">
                  <c:v>10.15</c:v>
                </c:pt>
                <c:pt idx="128">
                  <c:v>10.119999999999999</c:v>
                </c:pt>
                <c:pt idx="129">
                  <c:v>10.06</c:v>
                </c:pt>
                <c:pt idx="130">
                  <c:v>9.9670000000000005</c:v>
                </c:pt>
                <c:pt idx="131">
                  <c:v>9.859</c:v>
                </c:pt>
                <c:pt idx="132">
                  <c:v>9.7420000000000009</c:v>
                </c:pt>
                <c:pt idx="133">
                  <c:v>9.6189999999999998</c:v>
                </c:pt>
                <c:pt idx="134">
                  <c:v>9.4920000000000009</c:v>
                </c:pt>
                <c:pt idx="135">
                  <c:v>9.3629999999999995</c:v>
                </c:pt>
                <c:pt idx="136">
                  <c:v>9.2330000000000005</c:v>
                </c:pt>
                <c:pt idx="137">
                  <c:v>9.1029999999999998</c:v>
                </c:pt>
                <c:pt idx="138">
                  <c:v>8.85</c:v>
                </c:pt>
                <c:pt idx="139">
                  <c:v>8.5609999999999999</c:v>
                </c:pt>
                <c:pt idx="140">
                  <c:v>8.2409999999999997</c:v>
                </c:pt>
                <c:pt idx="141">
                  <c:v>7.9779999999999998</c:v>
                </c:pt>
                <c:pt idx="142">
                  <c:v>7.7290000000000001</c:v>
                </c:pt>
                <c:pt idx="143">
                  <c:v>7.4930000000000003</c:v>
                </c:pt>
                <c:pt idx="144">
                  <c:v>7.0579999999999998</c:v>
                </c:pt>
                <c:pt idx="145">
                  <c:v>6.6660000000000004</c:v>
                </c:pt>
                <c:pt idx="146">
                  <c:v>6.3129999999999997</c:v>
                </c:pt>
                <c:pt idx="147">
                  <c:v>5.9950000000000001</c:v>
                </c:pt>
                <c:pt idx="148">
                  <c:v>5.7069999999999999</c:v>
                </c:pt>
                <c:pt idx="149">
                  <c:v>5.4459999999999997</c:v>
                </c:pt>
                <c:pt idx="150">
                  <c:v>5.2080000000000002</c:v>
                </c:pt>
                <c:pt idx="151">
                  <c:v>4.99</c:v>
                </c:pt>
                <c:pt idx="152">
                  <c:v>4.7910000000000004</c:v>
                </c:pt>
                <c:pt idx="153">
                  <c:v>4.6079999999999997</c:v>
                </c:pt>
                <c:pt idx="154">
                  <c:v>4.4400000000000004</c:v>
                </c:pt>
                <c:pt idx="155">
                  <c:v>4.1399999999999997</c:v>
                </c:pt>
                <c:pt idx="156">
                  <c:v>3.823</c:v>
                </c:pt>
                <c:pt idx="157">
                  <c:v>3.556</c:v>
                </c:pt>
                <c:pt idx="158">
                  <c:v>3.3279999999999998</c:v>
                </c:pt>
                <c:pt idx="159">
                  <c:v>3.1320000000000001</c:v>
                </c:pt>
                <c:pt idx="160">
                  <c:v>2.96</c:v>
                </c:pt>
                <c:pt idx="161">
                  <c:v>2.8090000000000002</c:v>
                </c:pt>
                <c:pt idx="162">
                  <c:v>2.6749999999999998</c:v>
                </c:pt>
                <c:pt idx="163">
                  <c:v>2.5550000000000002</c:v>
                </c:pt>
                <c:pt idx="164">
                  <c:v>2.3479999999999999</c:v>
                </c:pt>
                <c:pt idx="165">
                  <c:v>2.1749999999999998</c:v>
                </c:pt>
                <c:pt idx="166">
                  <c:v>2.0289999999999999</c:v>
                </c:pt>
                <c:pt idx="167">
                  <c:v>1.9019999999999999</c:v>
                </c:pt>
                <c:pt idx="168">
                  <c:v>1.7909999999999999</c:v>
                </c:pt>
                <c:pt idx="169">
                  <c:v>1.69</c:v>
                </c:pt>
                <c:pt idx="170">
                  <c:v>1.522</c:v>
                </c:pt>
                <c:pt idx="171">
                  <c:v>1.3879999999999999</c:v>
                </c:pt>
                <c:pt idx="172">
                  <c:v>1.278</c:v>
                </c:pt>
                <c:pt idx="173">
                  <c:v>1.1859999999999999</c:v>
                </c:pt>
                <c:pt idx="174">
                  <c:v>1.109</c:v>
                </c:pt>
                <c:pt idx="175">
                  <c:v>1.042</c:v>
                </c:pt>
                <c:pt idx="176">
                  <c:v>0.9839</c:v>
                </c:pt>
                <c:pt idx="177">
                  <c:v>0.93320000000000003</c:v>
                </c:pt>
                <c:pt idx="178">
                  <c:v>0.88829999999999998</c:v>
                </c:pt>
                <c:pt idx="179">
                  <c:v>0.84830000000000005</c:v>
                </c:pt>
                <c:pt idx="180">
                  <c:v>0.81240000000000001</c:v>
                </c:pt>
                <c:pt idx="181">
                  <c:v>0.75070000000000003</c:v>
                </c:pt>
                <c:pt idx="182">
                  <c:v>0.68810000000000004</c:v>
                </c:pt>
                <c:pt idx="183">
                  <c:v>0.63719999999999999</c:v>
                </c:pt>
                <c:pt idx="184">
                  <c:v>0.59509999999999996</c:v>
                </c:pt>
                <c:pt idx="185">
                  <c:v>0.55959999999999999</c:v>
                </c:pt>
                <c:pt idx="186">
                  <c:v>0.52939999999999998</c:v>
                </c:pt>
                <c:pt idx="187">
                  <c:v>0.50319999999999998</c:v>
                </c:pt>
                <c:pt idx="188">
                  <c:v>0.48039999999999999</c:v>
                </c:pt>
                <c:pt idx="189">
                  <c:v>0.46029999999999999</c:v>
                </c:pt>
                <c:pt idx="190">
                  <c:v>0.42659999999999998</c:v>
                </c:pt>
                <c:pt idx="191">
                  <c:v>0.39939999999999998</c:v>
                </c:pt>
                <c:pt idx="192">
                  <c:v>0.377</c:v>
                </c:pt>
                <c:pt idx="193">
                  <c:v>0.35830000000000001</c:v>
                </c:pt>
                <c:pt idx="194">
                  <c:v>0.34250000000000003</c:v>
                </c:pt>
                <c:pt idx="195">
                  <c:v>0.32879999999999998</c:v>
                </c:pt>
                <c:pt idx="196">
                  <c:v>0.30669999999999997</c:v>
                </c:pt>
                <c:pt idx="197">
                  <c:v>0.28960000000000002</c:v>
                </c:pt>
                <c:pt idx="198">
                  <c:v>0.27589999999999998</c:v>
                </c:pt>
                <c:pt idx="199">
                  <c:v>0.26490000000000002</c:v>
                </c:pt>
                <c:pt idx="200">
                  <c:v>0.25580000000000003</c:v>
                </c:pt>
                <c:pt idx="201">
                  <c:v>0.2482</c:v>
                </c:pt>
                <c:pt idx="202">
                  <c:v>0.24179999999999999</c:v>
                </c:pt>
                <c:pt idx="203">
                  <c:v>0.23630000000000001</c:v>
                </c:pt>
                <c:pt idx="204">
                  <c:v>0.2316</c:v>
                </c:pt>
                <c:pt idx="205">
                  <c:v>0.22750000000000001</c:v>
                </c:pt>
                <c:pt idx="206">
                  <c:v>0.22389999999999999</c:v>
                </c:pt>
                <c:pt idx="207">
                  <c:v>0.21809999999999999</c:v>
                </c:pt>
                <c:pt idx="208">
                  <c:v>0.2137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srim22Na_Al!$D$20:$D$228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srim22Na_Al!$F$20:$F$228</c:f>
              <c:numCache>
                <c:formatCode>0.000E+00</c:formatCode>
                <c:ptCount val="209"/>
                <c:pt idx="0">
                  <c:v>0.51329999999999998</c:v>
                </c:pt>
                <c:pt idx="1">
                  <c:v>0.53569999999999995</c:v>
                </c:pt>
                <c:pt idx="2">
                  <c:v>0.55640000000000001</c:v>
                </c:pt>
                <c:pt idx="3">
                  <c:v>0.57550000000000001</c:v>
                </c:pt>
                <c:pt idx="4">
                  <c:v>0.59350000000000003</c:v>
                </c:pt>
                <c:pt idx="5">
                  <c:v>0.61029999999999995</c:v>
                </c:pt>
                <c:pt idx="6">
                  <c:v>0.62609999999999999</c:v>
                </c:pt>
                <c:pt idx="7">
                  <c:v>0.64100000000000001</c:v>
                </c:pt>
                <c:pt idx="8">
                  <c:v>0.66859999999999997</c:v>
                </c:pt>
                <c:pt idx="9">
                  <c:v>0.69359999999999999</c:v>
                </c:pt>
                <c:pt idx="10">
                  <c:v>0.71640000000000004</c:v>
                </c:pt>
                <c:pt idx="11">
                  <c:v>0.73729999999999996</c:v>
                </c:pt>
                <c:pt idx="12">
                  <c:v>0.75670000000000004</c:v>
                </c:pt>
                <c:pt idx="13">
                  <c:v>0.77470000000000006</c:v>
                </c:pt>
                <c:pt idx="14">
                  <c:v>0.80710000000000004</c:v>
                </c:pt>
                <c:pt idx="15">
                  <c:v>0.8357</c:v>
                </c:pt>
                <c:pt idx="16">
                  <c:v>0.86109999999999998</c:v>
                </c:pt>
                <c:pt idx="17">
                  <c:v>0.88400000000000001</c:v>
                </c:pt>
                <c:pt idx="18">
                  <c:v>0.90469999999999995</c:v>
                </c:pt>
                <c:pt idx="19">
                  <c:v>0.92349999999999999</c:v>
                </c:pt>
                <c:pt idx="20">
                  <c:v>0.94069999999999998</c:v>
                </c:pt>
                <c:pt idx="21">
                  <c:v>0.95660000000000001</c:v>
                </c:pt>
                <c:pt idx="22">
                  <c:v>0.97119999999999995</c:v>
                </c:pt>
                <c:pt idx="23">
                  <c:v>0.98470000000000002</c:v>
                </c:pt>
                <c:pt idx="24">
                  <c:v>0.99729999999999996</c:v>
                </c:pt>
                <c:pt idx="25">
                  <c:v>1.02</c:v>
                </c:pt>
                <c:pt idx="26">
                  <c:v>1.044</c:v>
                </c:pt>
                <c:pt idx="27">
                  <c:v>1.0649999999999999</c:v>
                </c:pt>
                <c:pt idx="28">
                  <c:v>1.083</c:v>
                </c:pt>
                <c:pt idx="29">
                  <c:v>1.099</c:v>
                </c:pt>
                <c:pt idx="30">
                  <c:v>1.113</c:v>
                </c:pt>
                <c:pt idx="31">
                  <c:v>1.125</c:v>
                </c:pt>
                <c:pt idx="32">
                  <c:v>1.1359999999999999</c:v>
                </c:pt>
                <c:pt idx="33">
                  <c:v>1.145</c:v>
                </c:pt>
                <c:pt idx="34">
                  <c:v>1.161</c:v>
                </c:pt>
                <c:pt idx="35">
                  <c:v>1.173</c:v>
                </c:pt>
                <c:pt idx="36">
                  <c:v>1.1830000000000001</c:v>
                </c:pt>
                <c:pt idx="37">
                  <c:v>1.1910000000000001</c:v>
                </c:pt>
                <c:pt idx="38">
                  <c:v>1.1970000000000001</c:v>
                </c:pt>
                <c:pt idx="39">
                  <c:v>1.2010000000000001</c:v>
                </c:pt>
                <c:pt idx="40">
                  <c:v>1.2070000000000001</c:v>
                </c:pt>
                <c:pt idx="41">
                  <c:v>1.2090000000000001</c:v>
                </c:pt>
                <c:pt idx="42">
                  <c:v>1.208</c:v>
                </c:pt>
                <c:pt idx="43">
                  <c:v>1.206</c:v>
                </c:pt>
                <c:pt idx="44">
                  <c:v>1.202</c:v>
                </c:pt>
                <c:pt idx="45">
                  <c:v>1.1970000000000001</c:v>
                </c:pt>
                <c:pt idx="46">
                  <c:v>1.1910000000000001</c:v>
                </c:pt>
                <c:pt idx="47">
                  <c:v>1.1839999999999999</c:v>
                </c:pt>
                <c:pt idx="48">
                  <c:v>1.177</c:v>
                </c:pt>
                <c:pt idx="49">
                  <c:v>1.17</c:v>
                </c:pt>
                <c:pt idx="50">
                  <c:v>1.1619999999999999</c:v>
                </c:pt>
                <c:pt idx="51">
                  <c:v>1.1459999999999999</c:v>
                </c:pt>
                <c:pt idx="52">
                  <c:v>1.1259999999999999</c:v>
                </c:pt>
                <c:pt idx="53">
                  <c:v>1.105</c:v>
                </c:pt>
                <c:pt idx="54">
                  <c:v>1.085</c:v>
                </c:pt>
                <c:pt idx="55">
                  <c:v>1.0649999999999999</c:v>
                </c:pt>
                <c:pt idx="56">
                  <c:v>1.046</c:v>
                </c:pt>
                <c:pt idx="57">
                  <c:v>1.0269999999999999</c:v>
                </c:pt>
                <c:pt idx="58">
                  <c:v>1.0089999999999999</c:v>
                </c:pt>
                <c:pt idx="59">
                  <c:v>0.9909</c:v>
                </c:pt>
                <c:pt idx="60">
                  <c:v>0.95730000000000004</c:v>
                </c:pt>
                <c:pt idx="61">
                  <c:v>0.92610000000000003</c:v>
                </c:pt>
                <c:pt idx="62">
                  <c:v>0.89710000000000001</c:v>
                </c:pt>
                <c:pt idx="63">
                  <c:v>0.87</c:v>
                </c:pt>
                <c:pt idx="64">
                  <c:v>0.8448</c:v>
                </c:pt>
                <c:pt idx="65">
                  <c:v>0.82110000000000005</c:v>
                </c:pt>
                <c:pt idx="66">
                  <c:v>0.7782</c:v>
                </c:pt>
                <c:pt idx="67">
                  <c:v>0.74019999999999997</c:v>
                </c:pt>
                <c:pt idx="68">
                  <c:v>0.70630000000000004</c:v>
                </c:pt>
                <c:pt idx="69">
                  <c:v>0.67589999999999995</c:v>
                </c:pt>
                <c:pt idx="70">
                  <c:v>0.64849999999999997</c:v>
                </c:pt>
                <c:pt idx="71">
                  <c:v>0.62350000000000005</c:v>
                </c:pt>
                <c:pt idx="72">
                  <c:v>0.60070000000000001</c:v>
                </c:pt>
                <c:pt idx="73">
                  <c:v>0.57979999999999998</c:v>
                </c:pt>
                <c:pt idx="74">
                  <c:v>0.5605</c:v>
                </c:pt>
                <c:pt idx="75">
                  <c:v>0.54269999999999996</c:v>
                </c:pt>
                <c:pt idx="76">
                  <c:v>0.5262</c:v>
                </c:pt>
                <c:pt idx="77">
                  <c:v>0.49640000000000001</c:v>
                </c:pt>
                <c:pt idx="78">
                  <c:v>0.46429999999999999</c:v>
                </c:pt>
                <c:pt idx="79">
                  <c:v>0.43659999999999999</c:v>
                </c:pt>
                <c:pt idx="80">
                  <c:v>0.41260000000000002</c:v>
                </c:pt>
                <c:pt idx="81">
                  <c:v>0.39140000000000003</c:v>
                </c:pt>
                <c:pt idx="82">
                  <c:v>0.37259999999999999</c:v>
                </c:pt>
                <c:pt idx="83">
                  <c:v>0.35570000000000002</c:v>
                </c:pt>
                <c:pt idx="84">
                  <c:v>0.34050000000000002</c:v>
                </c:pt>
                <c:pt idx="85">
                  <c:v>0.32679999999999998</c:v>
                </c:pt>
                <c:pt idx="86">
                  <c:v>0.30270000000000002</c:v>
                </c:pt>
                <c:pt idx="87">
                  <c:v>0.28239999999999998</c:v>
                </c:pt>
                <c:pt idx="88">
                  <c:v>0.26500000000000001</c:v>
                </c:pt>
                <c:pt idx="89">
                  <c:v>0.24979999999999999</c:v>
                </c:pt>
                <c:pt idx="90">
                  <c:v>0.23649999999999999</c:v>
                </c:pt>
                <c:pt idx="91">
                  <c:v>0.22470000000000001</c:v>
                </c:pt>
                <c:pt idx="92">
                  <c:v>0.2046</c:v>
                </c:pt>
                <c:pt idx="93">
                  <c:v>0.18820000000000001</c:v>
                </c:pt>
                <c:pt idx="94">
                  <c:v>0.17449999999999999</c:v>
                </c:pt>
                <c:pt idx="95">
                  <c:v>0.16289999999999999</c:v>
                </c:pt>
                <c:pt idx="96">
                  <c:v>0.15290000000000001</c:v>
                </c:pt>
                <c:pt idx="97">
                  <c:v>0.14410000000000001</c:v>
                </c:pt>
                <c:pt idx="98">
                  <c:v>0.13639999999999999</c:v>
                </c:pt>
                <c:pt idx="99">
                  <c:v>0.12959999999999999</c:v>
                </c:pt>
                <c:pt idx="100">
                  <c:v>0.1235</c:v>
                </c:pt>
                <c:pt idx="101">
                  <c:v>0.1179</c:v>
                </c:pt>
                <c:pt idx="102">
                  <c:v>0.113</c:v>
                </c:pt>
                <c:pt idx="103">
                  <c:v>0.1042</c:v>
                </c:pt>
                <c:pt idx="104">
                  <c:v>9.5240000000000005E-2</c:v>
                </c:pt>
                <c:pt idx="105">
                  <c:v>8.7800000000000003E-2</c:v>
                </c:pt>
                <c:pt idx="106">
                  <c:v>8.1530000000000005E-2</c:v>
                </c:pt>
                <c:pt idx="107">
                  <c:v>7.6160000000000005E-2</c:v>
                </c:pt>
                <c:pt idx="108">
                  <c:v>7.152E-2</c:v>
                </c:pt>
                <c:pt idx="109">
                  <c:v>6.7460000000000006E-2</c:v>
                </c:pt>
                <c:pt idx="110">
                  <c:v>6.3869999999999996E-2</c:v>
                </c:pt>
                <c:pt idx="111">
                  <c:v>6.0679999999999998E-2</c:v>
                </c:pt>
                <c:pt idx="112">
                  <c:v>5.5230000000000001E-2</c:v>
                </c:pt>
                <c:pt idx="113">
                  <c:v>5.0750000000000003E-2</c:v>
                </c:pt>
                <c:pt idx="114">
                  <c:v>4.6989999999999997E-2</c:v>
                </c:pt>
                <c:pt idx="115">
                  <c:v>4.3790000000000003E-2</c:v>
                </c:pt>
                <c:pt idx="116">
                  <c:v>4.1029999999999997E-2</c:v>
                </c:pt>
                <c:pt idx="117">
                  <c:v>3.8620000000000002E-2</c:v>
                </c:pt>
                <c:pt idx="118">
                  <c:v>3.4619999999999998E-2</c:v>
                </c:pt>
                <c:pt idx="119">
                  <c:v>3.1419999999999997E-2</c:v>
                </c:pt>
                <c:pt idx="120">
                  <c:v>2.8799999999999999E-2</c:v>
                </c:pt>
                <c:pt idx="121">
                  <c:v>2.6610000000000002E-2</c:v>
                </c:pt>
                <c:pt idx="122">
                  <c:v>2.4750000000000001E-2</c:v>
                </c:pt>
                <c:pt idx="123">
                  <c:v>2.315E-2</c:v>
                </c:pt>
                <c:pt idx="124">
                  <c:v>2.1760000000000002E-2</c:v>
                </c:pt>
                <c:pt idx="125">
                  <c:v>2.053E-2</c:v>
                </c:pt>
                <c:pt idx="126">
                  <c:v>1.9449999999999999E-2</c:v>
                </c:pt>
                <c:pt idx="127">
                  <c:v>1.848E-2</c:v>
                </c:pt>
                <c:pt idx="128">
                  <c:v>1.7610000000000001E-2</c:v>
                </c:pt>
                <c:pt idx="129">
                  <c:v>1.6109999999999999E-2</c:v>
                </c:pt>
                <c:pt idx="130">
                  <c:v>1.4579999999999999E-2</c:v>
                </c:pt>
                <c:pt idx="131">
                  <c:v>1.333E-2</c:v>
                </c:pt>
                <c:pt idx="132">
                  <c:v>1.2290000000000001E-2</c:v>
                </c:pt>
                <c:pt idx="133">
                  <c:v>1.14E-2</c:v>
                </c:pt>
                <c:pt idx="134">
                  <c:v>1.065E-2</c:v>
                </c:pt>
                <c:pt idx="135">
                  <c:v>9.9919999999999991E-3</c:v>
                </c:pt>
                <c:pt idx="136">
                  <c:v>9.4160000000000008E-3</c:v>
                </c:pt>
                <c:pt idx="137">
                  <c:v>8.907E-3</c:v>
                </c:pt>
                <c:pt idx="138">
                  <c:v>8.0459999999999993E-3</c:v>
                </c:pt>
                <c:pt idx="139">
                  <c:v>7.345E-3</c:v>
                </c:pt>
                <c:pt idx="140">
                  <c:v>6.7619999999999998E-3</c:v>
                </c:pt>
                <c:pt idx="141">
                  <c:v>6.2700000000000004E-3</c:v>
                </c:pt>
                <c:pt idx="142">
                  <c:v>5.8479999999999999E-3</c:v>
                </c:pt>
                <c:pt idx="143">
                  <c:v>5.4819999999999999E-3</c:v>
                </c:pt>
                <c:pt idx="144">
                  <c:v>4.8789999999999997E-3</c:v>
                </c:pt>
                <c:pt idx="145">
                  <c:v>4.4010000000000004E-3</c:v>
                </c:pt>
                <c:pt idx="146">
                  <c:v>4.0119999999999999E-3</c:v>
                </c:pt>
                <c:pt idx="147">
                  <c:v>3.6900000000000001E-3</c:v>
                </c:pt>
                <c:pt idx="148">
                  <c:v>3.418E-3</c:v>
                </c:pt>
                <c:pt idx="149">
                  <c:v>3.1849999999999999E-3</c:v>
                </c:pt>
                <c:pt idx="150">
                  <c:v>2.9840000000000001E-3</c:v>
                </c:pt>
                <c:pt idx="151">
                  <c:v>2.807E-3</c:v>
                </c:pt>
                <c:pt idx="152">
                  <c:v>2.6510000000000001E-3</c:v>
                </c:pt>
                <c:pt idx="153">
                  <c:v>2.513E-3</c:v>
                </c:pt>
                <c:pt idx="154">
                  <c:v>2.3890000000000001E-3</c:v>
                </c:pt>
                <c:pt idx="155">
                  <c:v>2.176E-3</c:v>
                </c:pt>
                <c:pt idx="156">
                  <c:v>1.9599999999999999E-3</c:v>
                </c:pt>
                <c:pt idx="157">
                  <c:v>1.784E-3</c:v>
                </c:pt>
                <c:pt idx="158">
                  <c:v>1.639E-3</c:v>
                </c:pt>
                <c:pt idx="159">
                  <c:v>1.5169999999999999E-3</c:v>
                </c:pt>
                <c:pt idx="160">
                  <c:v>1.4120000000000001E-3</c:v>
                </c:pt>
                <c:pt idx="161">
                  <c:v>1.3209999999999999E-3</c:v>
                </c:pt>
                <c:pt idx="162">
                  <c:v>1.242E-3</c:v>
                </c:pt>
                <c:pt idx="163">
                  <c:v>1.1720000000000001E-3</c:v>
                </c:pt>
                <c:pt idx="164">
                  <c:v>1.0549999999999999E-3</c:v>
                </c:pt>
                <c:pt idx="165">
                  <c:v>9.5980000000000002E-4</c:v>
                </c:pt>
                <c:pt idx="166">
                  <c:v>8.8099999999999995E-4</c:v>
                </c:pt>
                <c:pt idx="167">
                  <c:v>8.1459999999999996E-4</c:v>
                </c:pt>
                <c:pt idx="168">
                  <c:v>7.5799999999999999E-4</c:v>
                </c:pt>
                <c:pt idx="169">
                  <c:v>7.0899999999999999E-4</c:v>
                </c:pt>
                <c:pt idx="170">
                  <c:v>6.2850000000000004E-4</c:v>
                </c:pt>
                <c:pt idx="171">
                  <c:v>5.6499999999999996E-4</c:v>
                </c:pt>
                <c:pt idx="172">
                  <c:v>5.1369999999999996E-4</c:v>
                </c:pt>
                <c:pt idx="173">
                  <c:v>4.7120000000000002E-4</c:v>
                </c:pt>
                <c:pt idx="174">
                  <c:v>4.3550000000000001E-4</c:v>
                </c:pt>
                <c:pt idx="175">
                  <c:v>4.0499999999999998E-4</c:v>
                </c:pt>
                <c:pt idx="176">
                  <c:v>3.7859999999999999E-4</c:v>
                </c:pt>
                <c:pt idx="177">
                  <c:v>3.5560000000000002E-4</c:v>
                </c:pt>
                <c:pt idx="178">
                  <c:v>3.3530000000000002E-4</c:v>
                </c:pt>
                <c:pt idx="179">
                  <c:v>3.1740000000000002E-4</c:v>
                </c:pt>
                <c:pt idx="180">
                  <c:v>3.0130000000000001E-4</c:v>
                </c:pt>
                <c:pt idx="181">
                  <c:v>2.7369999999999998E-4</c:v>
                </c:pt>
                <c:pt idx="182">
                  <c:v>2.4580000000000001E-4</c:v>
                </c:pt>
                <c:pt idx="183">
                  <c:v>2.2330000000000001E-4</c:v>
                </c:pt>
                <c:pt idx="184">
                  <c:v>2.0469999999999999E-4</c:v>
                </c:pt>
                <c:pt idx="185">
                  <c:v>1.8900000000000001E-4</c:v>
                </c:pt>
                <c:pt idx="186">
                  <c:v>1.7569999999999999E-4</c:v>
                </c:pt>
                <c:pt idx="187">
                  <c:v>1.6420000000000001E-4</c:v>
                </c:pt>
                <c:pt idx="188">
                  <c:v>1.5410000000000001E-4</c:v>
                </c:pt>
                <c:pt idx="189">
                  <c:v>1.4530000000000001E-4</c:v>
                </c:pt>
                <c:pt idx="190">
                  <c:v>1.304E-4</c:v>
                </c:pt>
                <c:pt idx="191">
                  <c:v>1.184E-4</c:v>
                </c:pt>
                <c:pt idx="192">
                  <c:v>1.0849999999999999E-4</c:v>
                </c:pt>
                <c:pt idx="193">
                  <c:v>1.0009999999999999E-4</c:v>
                </c:pt>
                <c:pt idx="194">
                  <c:v>9.3029999999999995E-5</c:v>
                </c:pt>
                <c:pt idx="195">
                  <c:v>8.6899999999999998E-5</c:v>
                </c:pt>
                <c:pt idx="196">
                  <c:v>7.6849999999999998E-5</c:v>
                </c:pt>
                <c:pt idx="197">
                  <c:v>6.8949999999999995E-5</c:v>
                </c:pt>
                <c:pt idx="198">
                  <c:v>6.2559999999999997E-5</c:v>
                </c:pt>
                <c:pt idx="199">
                  <c:v>5.7299999999999997E-5</c:v>
                </c:pt>
                <c:pt idx="200">
                  <c:v>5.2880000000000002E-5</c:v>
                </c:pt>
                <c:pt idx="201">
                  <c:v>4.9110000000000002E-5</c:v>
                </c:pt>
                <c:pt idx="202">
                  <c:v>4.5859999999999998E-5</c:v>
                </c:pt>
                <c:pt idx="203">
                  <c:v>4.3019999999999998E-5</c:v>
                </c:pt>
                <c:pt idx="204">
                  <c:v>4.053E-5</c:v>
                </c:pt>
                <c:pt idx="205">
                  <c:v>3.8319999999999999E-5</c:v>
                </c:pt>
                <c:pt idx="206">
                  <c:v>3.6340000000000001E-5</c:v>
                </c:pt>
                <c:pt idx="207">
                  <c:v>3.2969999999999998E-5</c:v>
                </c:pt>
                <c:pt idx="208">
                  <c:v>3.0179999999999999E-5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srim22Na_Al!$D$20:$D$228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srim22Na_Al!$G$20:$G$228</c:f>
              <c:numCache>
                <c:formatCode>0.000E+00</c:formatCode>
                <c:ptCount val="209"/>
                <c:pt idx="0">
                  <c:v>0.56167999999999996</c:v>
                </c:pt>
                <c:pt idx="1">
                  <c:v>0.5867</c:v>
                </c:pt>
                <c:pt idx="2">
                  <c:v>0.60987999999999998</c:v>
                </c:pt>
                <c:pt idx="3">
                  <c:v>0.63136000000000003</c:v>
                </c:pt>
                <c:pt idx="4">
                  <c:v>0.65164</c:v>
                </c:pt>
                <c:pt idx="5">
                  <c:v>0.6706399999999999</c:v>
                </c:pt>
                <c:pt idx="6">
                  <c:v>0.68855999999999995</c:v>
                </c:pt>
                <c:pt idx="7">
                  <c:v>0.70550000000000002</c:v>
                </c:pt>
                <c:pt idx="8">
                  <c:v>0.73702000000000001</c:v>
                </c:pt>
                <c:pt idx="9">
                  <c:v>0.76571999999999996</c:v>
                </c:pt>
                <c:pt idx="10">
                  <c:v>0.79204000000000008</c:v>
                </c:pt>
                <c:pt idx="11">
                  <c:v>0.81629999999999991</c:v>
                </c:pt>
                <c:pt idx="12">
                  <c:v>0.83893000000000006</c:v>
                </c:pt>
                <c:pt idx="13">
                  <c:v>0.86003000000000007</c:v>
                </c:pt>
                <c:pt idx="14">
                  <c:v>0.89832000000000001</c:v>
                </c:pt>
                <c:pt idx="15">
                  <c:v>0.93245999999999996</c:v>
                </c:pt>
                <c:pt idx="16">
                  <c:v>0.96309999999999996</c:v>
                </c:pt>
                <c:pt idx="17">
                  <c:v>0.99099999999999999</c:v>
                </c:pt>
                <c:pt idx="18">
                  <c:v>1.0164</c:v>
                </c:pt>
                <c:pt idx="19">
                  <c:v>1.0398000000000001</c:v>
                </c:pt>
                <c:pt idx="20">
                  <c:v>1.0613999999999999</c:v>
                </c:pt>
                <c:pt idx="21">
                  <c:v>1.0814999999999999</c:v>
                </c:pt>
                <c:pt idx="22">
                  <c:v>1.1002000000000001</c:v>
                </c:pt>
                <c:pt idx="23">
                  <c:v>1.1177000000000001</c:v>
                </c:pt>
                <c:pt idx="24">
                  <c:v>1.1340999999999999</c:v>
                </c:pt>
                <c:pt idx="25">
                  <c:v>1.1642000000000001</c:v>
                </c:pt>
                <c:pt idx="26">
                  <c:v>1.1970000000000001</c:v>
                </c:pt>
                <c:pt idx="27">
                  <c:v>1.2262999999999999</c:v>
                </c:pt>
                <c:pt idx="28">
                  <c:v>1.2521</c:v>
                </c:pt>
                <c:pt idx="29">
                  <c:v>1.2757000000000001</c:v>
                </c:pt>
                <c:pt idx="30">
                  <c:v>1.2968999999999999</c:v>
                </c:pt>
                <c:pt idx="31">
                  <c:v>1.3158000000000001</c:v>
                </c:pt>
                <c:pt idx="32">
                  <c:v>1.3334999999999999</c:v>
                </c:pt>
                <c:pt idx="33">
                  <c:v>1.349</c:v>
                </c:pt>
                <c:pt idx="34">
                  <c:v>1.3774</c:v>
                </c:pt>
                <c:pt idx="35">
                  <c:v>1.4011</c:v>
                </c:pt>
                <c:pt idx="36">
                  <c:v>1.4222000000000001</c:v>
                </c:pt>
                <c:pt idx="37">
                  <c:v>1.4408000000000001</c:v>
                </c:pt>
                <c:pt idx="38">
                  <c:v>1.4570000000000001</c:v>
                </c:pt>
                <c:pt idx="39">
                  <c:v>1.4708000000000001</c:v>
                </c:pt>
                <c:pt idx="40">
                  <c:v>1.4955000000000001</c:v>
                </c:pt>
                <c:pt idx="41">
                  <c:v>1.5150000000000001</c:v>
                </c:pt>
                <c:pt idx="42">
                  <c:v>1.5305</c:v>
                </c:pt>
                <c:pt idx="43">
                  <c:v>1.5443</c:v>
                </c:pt>
                <c:pt idx="44">
                  <c:v>1.5552999999999999</c:v>
                </c:pt>
                <c:pt idx="45">
                  <c:v>1.5647000000000002</c:v>
                </c:pt>
                <c:pt idx="46">
                  <c:v>1.5726</c:v>
                </c:pt>
                <c:pt idx="47">
                  <c:v>1.579</c:v>
                </c:pt>
                <c:pt idx="48">
                  <c:v>1.585</c:v>
                </c:pt>
                <c:pt idx="49">
                  <c:v>1.5905</c:v>
                </c:pt>
                <c:pt idx="50">
                  <c:v>1.5947</c:v>
                </c:pt>
                <c:pt idx="51">
                  <c:v>1.6020999999999999</c:v>
                </c:pt>
                <c:pt idx="52">
                  <c:v>1.6097999999999999</c:v>
                </c:pt>
                <c:pt idx="53">
                  <c:v>1.615</c:v>
                </c:pt>
                <c:pt idx="54">
                  <c:v>1.6198000000000001</c:v>
                </c:pt>
                <c:pt idx="55">
                  <c:v>1.6235999999999999</c:v>
                </c:pt>
                <c:pt idx="56">
                  <c:v>1.6274000000000002</c:v>
                </c:pt>
                <c:pt idx="57">
                  <c:v>1.6303999999999998</c:v>
                </c:pt>
                <c:pt idx="58">
                  <c:v>1.6335999999999999</c:v>
                </c:pt>
                <c:pt idx="59">
                  <c:v>1.6358999999999999</c:v>
                </c:pt>
                <c:pt idx="60">
                  <c:v>1.6534</c:v>
                </c:pt>
                <c:pt idx="61">
                  <c:v>1.7074</c:v>
                </c:pt>
                <c:pt idx="62">
                  <c:v>1.7463</c:v>
                </c:pt>
                <c:pt idx="63">
                  <c:v>1.774</c:v>
                </c:pt>
                <c:pt idx="64">
                  <c:v>1.794</c:v>
                </c:pt>
                <c:pt idx="65">
                  <c:v>1.8083</c:v>
                </c:pt>
                <c:pt idx="66">
                  <c:v>1.8271999999999999</c:v>
                </c:pt>
                <c:pt idx="67">
                  <c:v>1.8382000000000001</c:v>
                </c:pt>
                <c:pt idx="68">
                  <c:v>1.8462999999999998</c:v>
                </c:pt>
                <c:pt idx="69">
                  <c:v>1.8549</c:v>
                </c:pt>
                <c:pt idx="70">
                  <c:v>1.8635000000000002</c:v>
                </c:pt>
                <c:pt idx="71">
                  <c:v>1.8744999999999998</c:v>
                </c:pt>
                <c:pt idx="72">
                  <c:v>1.8856999999999999</c:v>
                </c:pt>
                <c:pt idx="73">
                  <c:v>1.8988</c:v>
                </c:pt>
                <c:pt idx="74">
                  <c:v>1.9135</c:v>
                </c:pt>
                <c:pt idx="75">
                  <c:v>1.9297</c:v>
                </c:pt>
                <c:pt idx="76">
                  <c:v>1.9472</c:v>
                </c:pt>
                <c:pt idx="77">
                  <c:v>1.9854000000000001</c:v>
                </c:pt>
                <c:pt idx="78">
                  <c:v>2.0392999999999999</c:v>
                </c:pt>
                <c:pt idx="79">
                  <c:v>2.0966</c:v>
                </c:pt>
                <c:pt idx="80">
                  <c:v>2.1585999999999999</c:v>
                </c:pt>
                <c:pt idx="81">
                  <c:v>2.2234000000000003</c:v>
                </c:pt>
                <c:pt idx="82">
                  <c:v>2.2896000000000001</c:v>
                </c:pt>
                <c:pt idx="83">
                  <c:v>2.3576999999999999</c:v>
                </c:pt>
                <c:pt idx="84">
                  <c:v>2.4275000000000002</c:v>
                </c:pt>
                <c:pt idx="85">
                  <c:v>2.4988000000000001</c:v>
                </c:pt>
                <c:pt idx="86">
                  <c:v>2.6427</c:v>
                </c:pt>
                <c:pt idx="87">
                  <c:v>2.7873999999999999</c:v>
                </c:pt>
                <c:pt idx="88">
                  <c:v>2.9330000000000003</c:v>
                </c:pt>
                <c:pt idx="89">
                  <c:v>3.0777999999999999</c:v>
                </c:pt>
                <c:pt idx="90">
                  <c:v>3.2214999999999998</c:v>
                </c:pt>
                <c:pt idx="91">
                  <c:v>3.3636999999999997</c:v>
                </c:pt>
                <c:pt idx="92">
                  <c:v>3.6415999999999999</c:v>
                </c:pt>
                <c:pt idx="93">
                  <c:v>3.9102000000000001</c:v>
                </c:pt>
                <c:pt idx="94">
                  <c:v>4.1695000000000002</c:v>
                </c:pt>
                <c:pt idx="95">
                  <c:v>4.4188999999999998</c:v>
                </c:pt>
                <c:pt idx="96">
                  <c:v>4.6568999999999994</c:v>
                </c:pt>
                <c:pt idx="97">
                  <c:v>4.8850999999999996</c:v>
                </c:pt>
                <c:pt idx="98">
                  <c:v>5.1044</c:v>
                </c:pt>
                <c:pt idx="99">
                  <c:v>5.3136000000000001</c:v>
                </c:pt>
                <c:pt idx="100">
                  <c:v>5.5134999999999996</c:v>
                </c:pt>
                <c:pt idx="101">
                  <c:v>5.7048999999999994</c:v>
                </c:pt>
                <c:pt idx="102">
                  <c:v>5.8890000000000002</c:v>
                </c:pt>
                <c:pt idx="103">
                  <c:v>6.2311999999999994</c:v>
                </c:pt>
                <c:pt idx="104">
                  <c:v>6.6192400000000005</c:v>
                </c:pt>
                <c:pt idx="105">
                  <c:v>6.9667999999999992</c:v>
                </c:pt>
                <c:pt idx="106">
                  <c:v>7.2785299999999999</c:v>
                </c:pt>
                <c:pt idx="107">
                  <c:v>7.55816</c:v>
                </c:pt>
                <c:pt idx="108">
                  <c:v>7.80952</c:v>
                </c:pt>
                <c:pt idx="109">
                  <c:v>8.0354600000000005</c:v>
                </c:pt>
                <c:pt idx="110">
                  <c:v>8.2398699999999998</c:v>
                </c:pt>
                <c:pt idx="111">
                  <c:v>8.4236799999999992</c:v>
                </c:pt>
                <c:pt idx="112">
                  <c:v>8.7412299999999998</c:v>
                </c:pt>
                <c:pt idx="113">
                  <c:v>9.0017500000000013</c:v>
                </c:pt>
                <c:pt idx="114">
                  <c:v>9.2159899999999997</c:v>
                </c:pt>
                <c:pt idx="115">
                  <c:v>9.3937899999999992</c:v>
                </c:pt>
                <c:pt idx="116">
                  <c:v>9.5420299999999987</c:v>
                </c:pt>
                <c:pt idx="117">
                  <c:v>9.6656200000000005</c:v>
                </c:pt>
                <c:pt idx="118">
                  <c:v>9.8536200000000012</c:v>
                </c:pt>
                <c:pt idx="119">
                  <c:v>9.9844200000000001</c:v>
                </c:pt>
                <c:pt idx="120">
                  <c:v>10.078800000000001</c:v>
                </c:pt>
                <c:pt idx="121">
                  <c:v>10.136609999999999</c:v>
                </c:pt>
                <c:pt idx="122">
                  <c:v>10.17475</c:v>
                </c:pt>
                <c:pt idx="123">
                  <c:v>10.193149999999999</c:v>
                </c:pt>
                <c:pt idx="124">
                  <c:v>10.20176</c:v>
                </c:pt>
                <c:pt idx="125">
                  <c:v>10.200530000000001</c:v>
                </c:pt>
                <c:pt idx="126">
                  <c:v>10.179450000000001</c:v>
                </c:pt>
                <c:pt idx="127">
                  <c:v>10.168480000000001</c:v>
                </c:pt>
                <c:pt idx="128">
                  <c:v>10.137609999999999</c:v>
                </c:pt>
                <c:pt idx="129">
                  <c:v>10.07611</c:v>
                </c:pt>
                <c:pt idx="130">
                  <c:v>9.981580000000001</c:v>
                </c:pt>
                <c:pt idx="131">
                  <c:v>9.8723299999999998</c:v>
                </c:pt>
                <c:pt idx="132">
                  <c:v>9.754290000000001</c:v>
                </c:pt>
                <c:pt idx="133">
                  <c:v>9.6303999999999998</c:v>
                </c:pt>
                <c:pt idx="134">
                  <c:v>9.5026500000000009</c:v>
                </c:pt>
                <c:pt idx="135">
                  <c:v>9.372992</c:v>
                </c:pt>
                <c:pt idx="136">
                  <c:v>9.2424160000000004</c:v>
                </c:pt>
                <c:pt idx="137">
                  <c:v>9.1119070000000004</c:v>
                </c:pt>
                <c:pt idx="138">
                  <c:v>8.8580459999999999</c:v>
                </c:pt>
                <c:pt idx="139">
                  <c:v>8.5683450000000008</c:v>
                </c:pt>
                <c:pt idx="140">
                  <c:v>8.2477619999999998</c:v>
                </c:pt>
                <c:pt idx="141">
                  <c:v>7.9842699999999995</c:v>
                </c:pt>
                <c:pt idx="142">
                  <c:v>7.7348480000000004</c:v>
                </c:pt>
                <c:pt idx="143">
                  <c:v>7.4984820000000001</c:v>
                </c:pt>
                <c:pt idx="144">
                  <c:v>7.0628789999999997</c:v>
                </c:pt>
                <c:pt idx="145">
                  <c:v>6.670401</c:v>
                </c:pt>
                <c:pt idx="146">
                  <c:v>6.3170120000000001</c:v>
                </c:pt>
                <c:pt idx="147">
                  <c:v>5.9986899999999999</c:v>
                </c:pt>
                <c:pt idx="148">
                  <c:v>5.7104179999999998</c:v>
                </c:pt>
                <c:pt idx="149">
                  <c:v>5.4491849999999999</c:v>
                </c:pt>
                <c:pt idx="150">
                  <c:v>5.2109839999999998</c:v>
                </c:pt>
                <c:pt idx="151">
                  <c:v>4.992807</c:v>
                </c:pt>
                <c:pt idx="152">
                  <c:v>4.7936510000000006</c:v>
                </c:pt>
                <c:pt idx="153">
                  <c:v>4.6105130000000001</c:v>
                </c:pt>
                <c:pt idx="154">
                  <c:v>4.4423890000000004</c:v>
                </c:pt>
                <c:pt idx="155">
                  <c:v>4.1421760000000001</c:v>
                </c:pt>
                <c:pt idx="156">
                  <c:v>3.8249599999999999</c:v>
                </c:pt>
                <c:pt idx="157">
                  <c:v>3.5577839999999998</c:v>
                </c:pt>
                <c:pt idx="158">
                  <c:v>3.3296389999999998</c:v>
                </c:pt>
                <c:pt idx="159">
                  <c:v>3.1335170000000003</c:v>
                </c:pt>
                <c:pt idx="160">
                  <c:v>2.9614120000000002</c:v>
                </c:pt>
                <c:pt idx="161">
                  <c:v>2.8103210000000001</c:v>
                </c:pt>
                <c:pt idx="162">
                  <c:v>2.6762419999999998</c:v>
                </c:pt>
                <c:pt idx="163">
                  <c:v>2.5561720000000001</c:v>
                </c:pt>
                <c:pt idx="164">
                  <c:v>2.3490549999999999</c:v>
                </c:pt>
                <c:pt idx="165">
                  <c:v>2.1759597999999998</c:v>
                </c:pt>
                <c:pt idx="166">
                  <c:v>2.029881</c:v>
                </c:pt>
                <c:pt idx="167">
                  <c:v>1.9028145999999999</c:v>
                </c:pt>
                <c:pt idx="168">
                  <c:v>1.791758</c:v>
                </c:pt>
                <c:pt idx="169">
                  <c:v>1.690709</c:v>
                </c:pt>
                <c:pt idx="170">
                  <c:v>1.5226284999999999</c:v>
                </c:pt>
                <c:pt idx="171">
                  <c:v>1.3885649999999998</c:v>
                </c:pt>
                <c:pt idx="172">
                  <c:v>1.2785137</c:v>
                </c:pt>
                <c:pt idx="173">
                  <c:v>1.1864711999999999</c:v>
                </c:pt>
                <c:pt idx="174">
                  <c:v>1.1094355</c:v>
                </c:pt>
                <c:pt idx="175">
                  <c:v>1.042405</c:v>
                </c:pt>
                <c:pt idx="176">
                  <c:v>0.9842786</c:v>
                </c:pt>
                <c:pt idx="177">
                  <c:v>0.93355560000000004</c:v>
                </c:pt>
                <c:pt idx="178">
                  <c:v>0.88863530000000002</c:v>
                </c:pt>
                <c:pt idx="179">
                  <c:v>0.84861740000000008</c:v>
                </c:pt>
                <c:pt idx="180">
                  <c:v>0.81270129999999996</c:v>
                </c:pt>
                <c:pt idx="181">
                  <c:v>0.75097370000000008</c:v>
                </c:pt>
                <c:pt idx="182">
                  <c:v>0.68834580000000001</c:v>
                </c:pt>
                <c:pt idx="183">
                  <c:v>0.63742330000000003</c:v>
                </c:pt>
                <c:pt idx="184">
                  <c:v>0.59530469999999991</c:v>
                </c:pt>
                <c:pt idx="185">
                  <c:v>0.55978899999999998</c:v>
                </c:pt>
                <c:pt idx="186">
                  <c:v>0.52957569999999998</c:v>
                </c:pt>
                <c:pt idx="187">
                  <c:v>0.50336419999999993</c:v>
                </c:pt>
                <c:pt idx="188">
                  <c:v>0.48055409999999998</c:v>
                </c:pt>
                <c:pt idx="189">
                  <c:v>0.4604453</c:v>
                </c:pt>
                <c:pt idx="190">
                  <c:v>0.42673039999999995</c:v>
                </c:pt>
                <c:pt idx="191">
                  <c:v>0.3995184</c:v>
                </c:pt>
                <c:pt idx="192">
                  <c:v>0.37710850000000001</c:v>
                </c:pt>
                <c:pt idx="193">
                  <c:v>0.3584001</c:v>
                </c:pt>
                <c:pt idx="194">
                  <c:v>0.34259303000000002</c:v>
                </c:pt>
                <c:pt idx="195">
                  <c:v>0.32888689999999998</c:v>
                </c:pt>
                <c:pt idx="196">
                  <c:v>0.30677684999999999</c:v>
                </c:pt>
                <c:pt idx="197">
                  <c:v>0.28966895000000004</c:v>
                </c:pt>
                <c:pt idx="198">
                  <c:v>0.27596255999999997</c:v>
                </c:pt>
                <c:pt idx="199">
                  <c:v>0.26495730000000001</c:v>
                </c:pt>
                <c:pt idx="200">
                  <c:v>0.25585288</c:v>
                </c:pt>
                <c:pt idx="201">
                  <c:v>0.24824911</c:v>
                </c:pt>
                <c:pt idx="202">
                  <c:v>0.24184586</c:v>
                </c:pt>
                <c:pt idx="203">
                  <c:v>0.23634302000000001</c:v>
                </c:pt>
                <c:pt idx="204">
                  <c:v>0.23164053000000001</c:v>
                </c:pt>
                <c:pt idx="205">
                  <c:v>0.22753832000000002</c:v>
                </c:pt>
                <c:pt idx="206">
                  <c:v>0.22393633999999998</c:v>
                </c:pt>
                <c:pt idx="207">
                  <c:v>0.21813296999999998</c:v>
                </c:pt>
                <c:pt idx="208">
                  <c:v>0.21373017999999999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573328"/>
        <c:axId val="546573720"/>
      </c:scatterChart>
      <c:valAx>
        <c:axId val="5465733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46573720"/>
        <c:crosses val="autoZero"/>
        <c:crossBetween val="midCat"/>
        <c:majorUnit val="10"/>
      </c:valAx>
      <c:valAx>
        <c:axId val="54657372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465733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18499174520122"/>
          <c:y val="0.65749478285340468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srim22Na_Al!$P$5</c:f>
          <c:strCache>
            <c:ptCount val="1"/>
            <c:pt idx="0">
              <c:v>srim22Na_Al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srim22Na_Al!$D$20:$D$228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srim22Na_Al!$J$20:$J$228</c:f>
              <c:numCache>
                <c:formatCode>0.000</c:formatCode>
                <c:ptCount val="209"/>
                <c:pt idx="0">
                  <c:v>1.4E-3</c:v>
                </c:pt>
                <c:pt idx="1">
                  <c:v>1.4E-3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2.3E-3</c:v>
                </c:pt>
                <c:pt idx="11">
                  <c:v>2.4000000000000002E-3</c:v>
                </c:pt>
                <c:pt idx="12">
                  <c:v>2.5000000000000001E-3</c:v>
                </c:pt>
                <c:pt idx="13">
                  <c:v>2.5999999999999999E-3</c:v>
                </c:pt>
                <c:pt idx="14">
                  <c:v>2.9000000000000002E-3</c:v>
                </c:pt>
                <c:pt idx="15">
                  <c:v>3.0999999999999999E-3</c:v>
                </c:pt>
                <c:pt idx="16">
                  <c:v>3.3E-3</c:v>
                </c:pt>
                <c:pt idx="17">
                  <c:v>3.5000000000000005E-3</c:v>
                </c:pt>
                <c:pt idx="18">
                  <c:v>3.6999999999999997E-3</c:v>
                </c:pt>
                <c:pt idx="19">
                  <c:v>3.8999999999999998E-3</c:v>
                </c:pt>
                <c:pt idx="20">
                  <c:v>4.1000000000000003E-3</c:v>
                </c:pt>
                <c:pt idx="21">
                  <c:v>4.3E-3</c:v>
                </c:pt>
                <c:pt idx="22">
                  <c:v>4.4999999999999997E-3</c:v>
                </c:pt>
                <c:pt idx="23">
                  <c:v>4.7000000000000002E-3</c:v>
                </c:pt>
                <c:pt idx="24">
                  <c:v>4.8999999999999998E-3</c:v>
                </c:pt>
                <c:pt idx="25">
                  <c:v>5.3E-3</c:v>
                </c:pt>
                <c:pt idx="26">
                  <c:v>5.7000000000000002E-3</c:v>
                </c:pt>
                <c:pt idx="27">
                  <c:v>6.1999999999999998E-3</c:v>
                </c:pt>
                <c:pt idx="28">
                  <c:v>6.6E-3</c:v>
                </c:pt>
                <c:pt idx="29">
                  <c:v>7.0999999999999995E-3</c:v>
                </c:pt>
                <c:pt idx="30">
                  <c:v>7.4999999999999997E-3</c:v>
                </c:pt>
                <c:pt idx="31">
                  <c:v>8.0000000000000002E-3</c:v>
                </c:pt>
                <c:pt idx="32">
                  <c:v>8.4000000000000012E-3</c:v>
                </c:pt>
                <c:pt idx="33">
                  <c:v>8.7999999999999988E-3</c:v>
                </c:pt>
                <c:pt idx="34">
                  <c:v>9.7000000000000003E-3</c:v>
                </c:pt>
                <c:pt idx="35">
                  <c:v>1.0499999999999999E-2</c:v>
                </c:pt>
                <c:pt idx="36">
                  <c:v>1.1300000000000001E-2</c:v>
                </c:pt>
                <c:pt idx="37">
                  <c:v>1.2199999999999999E-2</c:v>
                </c:pt>
                <c:pt idx="38">
                  <c:v>1.3000000000000001E-2</c:v>
                </c:pt>
                <c:pt idx="39">
                  <c:v>1.3800000000000002E-2</c:v>
                </c:pt>
                <c:pt idx="40">
                  <c:v>1.54E-2</c:v>
                </c:pt>
                <c:pt idx="41">
                  <c:v>1.7100000000000001E-2</c:v>
                </c:pt>
                <c:pt idx="42">
                  <c:v>1.8700000000000001E-2</c:v>
                </c:pt>
                <c:pt idx="43">
                  <c:v>2.0300000000000002E-2</c:v>
                </c:pt>
                <c:pt idx="44">
                  <c:v>2.1899999999999999E-2</c:v>
                </c:pt>
                <c:pt idx="45">
                  <c:v>2.35E-2</c:v>
                </c:pt>
                <c:pt idx="46">
                  <c:v>2.52E-2</c:v>
                </c:pt>
                <c:pt idx="47">
                  <c:v>2.6800000000000001E-2</c:v>
                </c:pt>
                <c:pt idx="48">
                  <c:v>2.8399999999999998E-2</c:v>
                </c:pt>
                <c:pt idx="49">
                  <c:v>3.0099999999999998E-2</c:v>
                </c:pt>
                <c:pt idx="50">
                  <c:v>3.1699999999999999E-2</c:v>
                </c:pt>
                <c:pt idx="51">
                  <c:v>3.4999999999999996E-2</c:v>
                </c:pt>
                <c:pt idx="52">
                  <c:v>3.9100000000000003E-2</c:v>
                </c:pt>
                <c:pt idx="53">
                  <c:v>4.3299999999999998E-2</c:v>
                </c:pt>
                <c:pt idx="54">
                  <c:v>4.7399999999999998E-2</c:v>
                </c:pt>
                <c:pt idx="55">
                  <c:v>5.16E-2</c:v>
                </c:pt>
                <c:pt idx="56">
                  <c:v>5.5800000000000002E-2</c:v>
                </c:pt>
                <c:pt idx="57">
                  <c:v>6.0100000000000001E-2</c:v>
                </c:pt>
                <c:pt idx="58">
                  <c:v>6.4299999999999996E-2</c:v>
                </c:pt>
                <c:pt idx="59">
                  <c:v>6.8600000000000008E-2</c:v>
                </c:pt>
                <c:pt idx="60">
                  <c:v>7.7200000000000005E-2</c:v>
                </c:pt>
                <c:pt idx="61">
                  <c:v>8.5699999999999998E-2</c:v>
                </c:pt>
                <c:pt idx="62">
                  <c:v>9.4E-2</c:v>
                </c:pt>
                <c:pt idx="63">
                  <c:v>0.1022</c:v>
                </c:pt>
                <c:pt idx="64">
                  <c:v>0.1103</c:v>
                </c:pt>
                <c:pt idx="65">
                  <c:v>0.11850000000000001</c:v>
                </c:pt>
                <c:pt idx="66">
                  <c:v>0.1348</c:v>
                </c:pt>
                <c:pt idx="67">
                  <c:v>0.15129999999999999</c:v>
                </c:pt>
                <c:pt idx="68">
                  <c:v>0.1678</c:v>
                </c:pt>
                <c:pt idx="69">
                  <c:v>0.18440000000000001</c:v>
                </c:pt>
                <c:pt idx="70">
                  <c:v>0.2011</c:v>
                </c:pt>
                <c:pt idx="71">
                  <c:v>0.21779999999999999</c:v>
                </c:pt>
                <c:pt idx="72">
                  <c:v>0.23450000000000001</c:v>
                </c:pt>
                <c:pt idx="73">
                  <c:v>0.25119999999999998</c:v>
                </c:pt>
                <c:pt idx="74">
                  <c:v>0.26789999999999997</c:v>
                </c:pt>
                <c:pt idx="75">
                  <c:v>0.28450000000000003</c:v>
                </c:pt>
                <c:pt idx="76">
                  <c:v>0.30099999999999999</c:v>
                </c:pt>
                <c:pt idx="77">
                  <c:v>0.33389999999999997</c:v>
                </c:pt>
                <c:pt idx="78">
                  <c:v>0.37429999999999997</c:v>
                </c:pt>
                <c:pt idx="79">
                  <c:v>0.41399999999999998</c:v>
                </c:pt>
                <c:pt idx="80">
                  <c:v>0.45289999999999997</c:v>
                </c:pt>
                <c:pt idx="81">
                  <c:v>0.4909</c:v>
                </c:pt>
                <c:pt idx="82">
                  <c:v>0.52800000000000002</c:v>
                </c:pt>
                <c:pt idx="83">
                  <c:v>0.56420000000000003</c:v>
                </c:pt>
                <c:pt idx="84">
                  <c:v>0.59950000000000003</c:v>
                </c:pt>
                <c:pt idx="85">
                  <c:v>0.63390000000000002</c:v>
                </c:pt>
                <c:pt idx="86">
                  <c:v>0.70039999999999991</c:v>
                </c:pt>
                <c:pt idx="87">
                  <c:v>0.76369999999999993</c:v>
                </c:pt>
                <c:pt idx="88">
                  <c:v>0.82420000000000004</c:v>
                </c:pt>
                <c:pt idx="89">
                  <c:v>0.88200000000000001</c:v>
                </c:pt>
                <c:pt idx="90" formatCode="0.00">
                  <c:v>0.93740000000000001</c:v>
                </c:pt>
                <c:pt idx="91" formatCode="0.00">
                  <c:v>0.99070000000000003</c:v>
                </c:pt>
                <c:pt idx="92" formatCode="0.00">
                  <c:v>1.0900000000000001</c:v>
                </c:pt>
                <c:pt idx="93" formatCode="0.00">
                  <c:v>1.19</c:v>
                </c:pt>
                <c:pt idx="94" formatCode="0.00">
                  <c:v>1.27</c:v>
                </c:pt>
                <c:pt idx="95" formatCode="0.00">
                  <c:v>1.36</c:v>
                </c:pt>
                <c:pt idx="96" formatCode="0.00">
                  <c:v>1.44</c:v>
                </c:pt>
                <c:pt idx="97" formatCode="0.00">
                  <c:v>1.51</c:v>
                </c:pt>
                <c:pt idx="98" formatCode="0.00">
                  <c:v>1.58</c:v>
                </c:pt>
                <c:pt idx="99" formatCode="0.00">
                  <c:v>1.65</c:v>
                </c:pt>
                <c:pt idx="100" formatCode="0.00">
                  <c:v>1.72</c:v>
                </c:pt>
                <c:pt idx="101" formatCode="0.00">
                  <c:v>1.78</c:v>
                </c:pt>
                <c:pt idx="102" formatCode="0.00">
                  <c:v>1.85</c:v>
                </c:pt>
                <c:pt idx="103" formatCode="0.00">
                  <c:v>1.97</c:v>
                </c:pt>
                <c:pt idx="104" formatCode="0.00">
                  <c:v>2.11</c:v>
                </c:pt>
                <c:pt idx="105" formatCode="0.00">
                  <c:v>2.2400000000000002</c:v>
                </c:pt>
                <c:pt idx="106" formatCode="0.00">
                  <c:v>2.37</c:v>
                </c:pt>
                <c:pt idx="107" formatCode="0.00">
                  <c:v>2.4900000000000002</c:v>
                </c:pt>
                <c:pt idx="108" formatCode="0.00">
                  <c:v>2.61</c:v>
                </c:pt>
                <c:pt idx="109" formatCode="0.00">
                  <c:v>2.73</c:v>
                </c:pt>
                <c:pt idx="110" formatCode="0.00">
                  <c:v>2.84</c:v>
                </c:pt>
                <c:pt idx="111" formatCode="0.00">
                  <c:v>2.95</c:v>
                </c:pt>
                <c:pt idx="112" formatCode="0.00">
                  <c:v>3.17</c:v>
                </c:pt>
                <c:pt idx="113" formatCode="0.00">
                  <c:v>3.37</c:v>
                </c:pt>
                <c:pt idx="114" formatCode="0.00">
                  <c:v>3.57</c:v>
                </c:pt>
                <c:pt idx="115" formatCode="0.00">
                  <c:v>3.77</c:v>
                </c:pt>
                <c:pt idx="116" formatCode="0.00">
                  <c:v>3.97</c:v>
                </c:pt>
                <c:pt idx="117" formatCode="0.00">
                  <c:v>4.16</c:v>
                </c:pt>
                <c:pt idx="118" formatCode="0.00">
                  <c:v>4.54</c:v>
                </c:pt>
                <c:pt idx="119" formatCode="0.00">
                  <c:v>4.91</c:v>
                </c:pt>
                <c:pt idx="120" formatCode="0.00">
                  <c:v>5.28</c:v>
                </c:pt>
                <c:pt idx="121" formatCode="0.00">
                  <c:v>5.64</c:v>
                </c:pt>
                <c:pt idx="122" formatCode="0.00">
                  <c:v>6.01</c:v>
                </c:pt>
                <c:pt idx="123" formatCode="0.00">
                  <c:v>6.37</c:v>
                </c:pt>
                <c:pt idx="124" formatCode="0.00">
                  <c:v>6.73</c:v>
                </c:pt>
                <c:pt idx="125" formatCode="0.00">
                  <c:v>7.09</c:v>
                </c:pt>
                <c:pt idx="126" formatCode="0.00">
                  <c:v>7.46</c:v>
                </c:pt>
                <c:pt idx="127" formatCode="0.00">
                  <c:v>7.82</c:v>
                </c:pt>
                <c:pt idx="128" formatCode="0.00">
                  <c:v>8.18</c:v>
                </c:pt>
                <c:pt idx="129" formatCode="0.00">
                  <c:v>8.92</c:v>
                </c:pt>
                <c:pt idx="130" formatCode="0.00">
                  <c:v>9.84</c:v>
                </c:pt>
                <c:pt idx="131" formatCode="0.00">
                  <c:v>10.77</c:v>
                </c:pt>
                <c:pt idx="132" formatCode="0.00">
                  <c:v>11.71</c:v>
                </c:pt>
                <c:pt idx="133" formatCode="0.00">
                  <c:v>12.66</c:v>
                </c:pt>
                <c:pt idx="134" formatCode="0.00">
                  <c:v>13.63</c:v>
                </c:pt>
                <c:pt idx="135" formatCode="0.00">
                  <c:v>14.61</c:v>
                </c:pt>
                <c:pt idx="136" formatCode="0.00">
                  <c:v>15.6</c:v>
                </c:pt>
                <c:pt idx="137" formatCode="0.00">
                  <c:v>16.61</c:v>
                </c:pt>
                <c:pt idx="138" formatCode="0.00">
                  <c:v>18.670000000000002</c:v>
                </c:pt>
                <c:pt idx="139" formatCode="0.00">
                  <c:v>20.79</c:v>
                </c:pt>
                <c:pt idx="140" formatCode="0.00">
                  <c:v>22.99</c:v>
                </c:pt>
                <c:pt idx="141" formatCode="0.00">
                  <c:v>25.27</c:v>
                </c:pt>
                <c:pt idx="142" formatCode="0.00">
                  <c:v>27.63</c:v>
                </c:pt>
                <c:pt idx="143" formatCode="0.00">
                  <c:v>30.06</c:v>
                </c:pt>
                <c:pt idx="144" formatCode="0.00">
                  <c:v>35.14</c:v>
                </c:pt>
                <c:pt idx="145" formatCode="0.00">
                  <c:v>40.54</c:v>
                </c:pt>
                <c:pt idx="146" formatCode="0.00">
                  <c:v>46.24</c:v>
                </c:pt>
                <c:pt idx="147" formatCode="0.00">
                  <c:v>52.25</c:v>
                </c:pt>
                <c:pt idx="148" formatCode="0.00">
                  <c:v>58.58</c:v>
                </c:pt>
                <c:pt idx="149" formatCode="0.00">
                  <c:v>65.209999999999994</c:v>
                </c:pt>
                <c:pt idx="150" formatCode="0.00">
                  <c:v>72.16</c:v>
                </c:pt>
                <c:pt idx="151" formatCode="0.00">
                  <c:v>79.41</c:v>
                </c:pt>
                <c:pt idx="152" formatCode="0.00">
                  <c:v>86.98</c:v>
                </c:pt>
                <c:pt idx="153" formatCode="0.00">
                  <c:v>94.85</c:v>
                </c:pt>
                <c:pt idx="154" formatCode="0.00">
                  <c:v>103.03</c:v>
                </c:pt>
                <c:pt idx="155" formatCode="0.00">
                  <c:v>120.29</c:v>
                </c:pt>
                <c:pt idx="156" formatCode="0.00">
                  <c:v>143.54</c:v>
                </c:pt>
                <c:pt idx="157" formatCode="0.00">
                  <c:v>168.63</c:v>
                </c:pt>
                <c:pt idx="158" formatCode="0.00">
                  <c:v>195.52</c:v>
                </c:pt>
                <c:pt idx="159" formatCode="0.00">
                  <c:v>224.17</c:v>
                </c:pt>
                <c:pt idx="160" formatCode="0.00">
                  <c:v>254.55</c:v>
                </c:pt>
                <c:pt idx="161" formatCode="0.00">
                  <c:v>286.63</c:v>
                </c:pt>
                <c:pt idx="162" formatCode="0.00">
                  <c:v>320.37</c:v>
                </c:pt>
                <c:pt idx="163" formatCode="0.00">
                  <c:v>355.76</c:v>
                </c:pt>
                <c:pt idx="164" formatCode="0.00">
                  <c:v>431.31</c:v>
                </c:pt>
                <c:pt idx="165" formatCode="0.00">
                  <c:v>513.19000000000005</c:v>
                </c:pt>
                <c:pt idx="166" formatCode="0.00">
                  <c:v>601.28</c:v>
                </c:pt>
                <c:pt idx="167" formatCode="0.00">
                  <c:v>695.48</c:v>
                </c:pt>
                <c:pt idx="168" formatCode="0.00">
                  <c:v>795.73</c:v>
                </c:pt>
                <c:pt idx="169" formatCode="0.00">
                  <c:v>902.07</c:v>
                </c:pt>
                <c:pt idx="170" formatCode="0.00">
                  <c:v>1130</c:v>
                </c:pt>
                <c:pt idx="171" formatCode="0.00">
                  <c:v>1390</c:v>
                </c:pt>
                <c:pt idx="172" formatCode="0.0">
                  <c:v>1670</c:v>
                </c:pt>
                <c:pt idx="173" formatCode="0.0">
                  <c:v>1970</c:v>
                </c:pt>
                <c:pt idx="174" formatCode="0.0">
                  <c:v>2290</c:v>
                </c:pt>
                <c:pt idx="175" formatCode="0.0">
                  <c:v>2630</c:v>
                </c:pt>
                <c:pt idx="176" formatCode="0.0">
                  <c:v>3000</c:v>
                </c:pt>
                <c:pt idx="177" formatCode="0.0">
                  <c:v>3380</c:v>
                </c:pt>
                <c:pt idx="178" formatCode="0.0">
                  <c:v>3790</c:v>
                </c:pt>
                <c:pt idx="179" formatCode="0.0">
                  <c:v>4220</c:v>
                </c:pt>
                <c:pt idx="180" formatCode="0.0">
                  <c:v>4660</c:v>
                </c:pt>
                <c:pt idx="181" formatCode="0.0">
                  <c:v>5610</c:v>
                </c:pt>
                <c:pt idx="182" formatCode="0.0">
                  <c:v>6900</c:v>
                </c:pt>
                <c:pt idx="183" formatCode="0.0">
                  <c:v>8300</c:v>
                </c:pt>
                <c:pt idx="184" formatCode="0.0">
                  <c:v>9800</c:v>
                </c:pt>
                <c:pt idx="185" formatCode="0.0">
                  <c:v>11400</c:v>
                </c:pt>
                <c:pt idx="186" formatCode="0.0">
                  <c:v>13100</c:v>
                </c:pt>
                <c:pt idx="187" formatCode="0.0">
                  <c:v>14890</c:v>
                </c:pt>
                <c:pt idx="188" formatCode="0.0">
                  <c:v>16780</c:v>
                </c:pt>
                <c:pt idx="189" formatCode="0.0">
                  <c:v>18740</c:v>
                </c:pt>
                <c:pt idx="190" formatCode="0.0">
                  <c:v>22920</c:v>
                </c:pt>
                <c:pt idx="191" formatCode="0.0">
                  <c:v>27400</c:v>
                </c:pt>
                <c:pt idx="192" formatCode="0.0">
                  <c:v>32170</c:v>
                </c:pt>
                <c:pt idx="193" formatCode="0.0">
                  <c:v>37210</c:v>
                </c:pt>
                <c:pt idx="194" formatCode="0.0">
                  <c:v>42490</c:v>
                </c:pt>
                <c:pt idx="195" formatCode="0.0">
                  <c:v>48000</c:v>
                </c:pt>
                <c:pt idx="196" formatCode="0.0">
                  <c:v>59660</c:v>
                </c:pt>
                <c:pt idx="197" formatCode="0.0">
                  <c:v>72080</c:v>
                </c:pt>
                <c:pt idx="198" formatCode="0.0">
                  <c:v>85170</c:v>
                </c:pt>
                <c:pt idx="199" formatCode="0.0">
                  <c:v>98860</c:v>
                </c:pt>
                <c:pt idx="200" formatCode="0.0">
                  <c:v>113080</c:v>
                </c:pt>
                <c:pt idx="201" formatCode="0.0">
                  <c:v>127770</c:v>
                </c:pt>
                <c:pt idx="202" formatCode="0.0">
                  <c:v>142880</c:v>
                </c:pt>
                <c:pt idx="203" formatCode="0.0">
                  <c:v>158360</c:v>
                </c:pt>
                <c:pt idx="204" formatCode="0.0">
                  <c:v>174180</c:v>
                </c:pt>
                <c:pt idx="205" formatCode="0.0">
                  <c:v>190300</c:v>
                </c:pt>
                <c:pt idx="206" formatCode="0.0">
                  <c:v>206700</c:v>
                </c:pt>
                <c:pt idx="207" formatCode="0.0">
                  <c:v>240190</c:v>
                </c:pt>
                <c:pt idx="208" formatCode="0.0">
                  <c:v>274470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srim22Na_Al!$D$20:$D$228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srim22Na_Al!$M$20:$M$228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2.5999999999999999E-3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3.0000000000000001E-3</c:v>
                </c:pt>
                <c:pt idx="24">
                  <c:v>3.0999999999999999E-3</c:v>
                </c:pt>
                <c:pt idx="25">
                  <c:v>3.3E-3</c:v>
                </c:pt>
                <c:pt idx="26">
                  <c:v>3.5999999999999999E-3</c:v>
                </c:pt>
                <c:pt idx="27">
                  <c:v>3.8E-3</c:v>
                </c:pt>
                <c:pt idx="28">
                  <c:v>4.0000000000000001E-3</c:v>
                </c:pt>
                <c:pt idx="29">
                  <c:v>4.3E-3</c:v>
                </c:pt>
                <c:pt idx="30">
                  <c:v>4.4999999999999997E-3</c:v>
                </c:pt>
                <c:pt idx="31">
                  <c:v>4.7000000000000002E-3</c:v>
                </c:pt>
                <c:pt idx="32">
                  <c:v>5.0000000000000001E-3</c:v>
                </c:pt>
                <c:pt idx="33">
                  <c:v>5.1999999999999998E-3</c:v>
                </c:pt>
                <c:pt idx="34">
                  <c:v>5.5999999999999999E-3</c:v>
                </c:pt>
                <c:pt idx="35">
                  <c:v>6.0000000000000001E-3</c:v>
                </c:pt>
                <c:pt idx="36">
                  <c:v>6.4000000000000003E-3</c:v>
                </c:pt>
                <c:pt idx="37">
                  <c:v>6.8000000000000005E-3</c:v>
                </c:pt>
                <c:pt idx="38">
                  <c:v>7.2999999999999992E-3</c:v>
                </c:pt>
                <c:pt idx="39">
                  <c:v>7.6E-3</c:v>
                </c:pt>
                <c:pt idx="40">
                  <c:v>8.4000000000000012E-3</c:v>
                </c:pt>
                <c:pt idx="41">
                  <c:v>9.1999999999999998E-3</c:v>
                </c:pt>
                <c:pt idx="42">
                  <c:v>9.9000000000000008E-3</c:v>
                </c:pt>
                <c:pt idx="43">
                  <c:v>1.0699999999999999E-2</c:v>
                </c:pt>
                <c:pt idx="44">
                  <c:v>1.14E-2</c:v>
                </c:pt>
                <c:pt idx="45">
                  <c:v>1.2199999999999999E-2</c:v>
                </c:pt>
                <c:pt idx="46">
                  <c:v>1.29E-2</c:v>
                </c:pt>
                <c:pt idx="47">
                  <c:v>1.3600000000000001E-2</c:v>
                </c:pt>
                <c:pt idx="48">
                  <c:v>1.4299999999999998E-2</c:v>
                </c:pt>
                <c:pt idx="49">
                  <c:v>1.4999999999999999E-2</c:v>
                </c:pt>
                <c:pt idx="50">
                  <c:v>1.5699999999999999E-2</c:v>
                </c:pt>
                <c:pt idx="51">
                  <c:v>1.7100000000000001E-2</c:v>
                </c:pt>
                <c:pt idx="52">
                  <c:v>1.8800000000000001E-2</c:v>
                </c:pt>
                <c:pt idx="53">
                  <c:v>2.0399999999999998E-2</c:v>
                </c:pt>
                <c:pt idx="54">
                  <c:v>2.2100000000000002E-2</c:v>
                </c:pt>
                <c:pt idx="55">
                  <c:v>2.3699999999999999E-2</c:v>
                </c:pt>
                <c:pt idx="56">
                  <c:v>2.53E-2</c:v>
                </c:pt>
                <c:pt idx="57">
                  <c:v>2.69E-2</c:v>
                </c:pt>
                <c:pt idx="58">
                  <c:v>2.8399999999999998E-2</c:v>
                </c:pt>
                <c:pt idx="59">
                  <c:v>2.9899999999999999E-2</c:v>
                </c:pt>
                <c:pt idx="60">
                  <c:v>3.2899999999999999E-2</c:v>
                </c:pt>
                <c:pt idx="61">
                  <c:v>3.5699999999999996E-2</c:v>
                </c:pt>
                <c:pt idx="62">
                  <c:v>3.8300000000000001E-2</c:v>
                </c:pt>
                <c:pt idx="63">
                  <c:v>4.0799999999999996E-2</c:v>
                </c:pt>
                <c:pt idx="64">
                  <c:v>4.3200000000000002E-2</c:v>
                </c:pt>
                <c:pt idx="65">
                  <c:v>4.5499999999999999E-2</c:v>
                </c:pt>
                <c:pt idx="66">
                  <c:v>0.05</c:v>
                </c:pt>
                <c:pt idx="67">
                  <c:v>5.4400000000000004E-2</c:v>
                </c:pt>
                <c:pt idx="68">
                  <c:v>5.8599999999999999E-2</c:v>
                </c:pt>
                <c:pt idx="69">
                  <c:v>6.2600000000000003E-2</c:v>
                </c:pt>
                <c:pt idx="70">
                  <c:v>6.6500000000000004E-2</c:v>
                </c:pt>
                <c:pt idx="71">
                  <c:v>7.0300000000000001E-2</c:v>
                </c:pt>
                <c:pt idx="72">
                  <c:v>7.3899999999999993E-2</c:v>
                </c:pt>
                <c:pt idx="73">
                  <c:v>7.7499999999999999E-2</c:v>
                </c:pt>
                <c:pt idx="74">
                  <c:v>8.09E-2</c:v>
                </c:pt>
                <c:pt idx="75">
                  <c:v>8.4199999999999997E-2</c:v>
                </c:pt>
                <c:pt idx="76">
                  <c:v>8.7300000000000003E-2</c:v>
                </c:pt>
                <c:pt idx="77">
                  <c:v>9.3400000000000011E-2</c:v>
                </c:pt>
                <c:pt idx="78">
                  <c:v>0.1004</c:v>
                </c:pt>
                <c:pt idx="79">
                  <c:v>0.1069</c:v>
                </c:pt>
                <c:pt idx="80">
                  <c:v>0.11279999999999998</c:v>
                </c:pt>
                <c:pt idx="81">
                  <c:v>0.1183</c:v>
                </c:pt>
                <c:pt idx="82">
                  <c:v>0.12330000000000001</c:v>
                </c:pt>
                <c:pt idx="83">
                  <c:v>0.128</c:v>
                </c:pt>
                <c:pt idx="84">
                  <c:v>0.1323</c:v>
                </c:pt>
                <c:pt idx="85">
                  <c:v>0.1363</c:v>
                </c:pt>
                <c:pt idx="86">
                  <c:v>0.14360000000000001</c:v>
                </c:pt>
                <c:pt idx="87">
                  <c:v>0.15</c:v>
                </c:pt>
                <c:pt idx="88">
                  <c:v>0.1555</c:v>
                </c:pt>
                <c:pt idx="89">
                  <c:v>0.1605</c:v>
                </c:pt>
                <c:pt idx="90">
                  <c:v>0.1648</c:v>
                </c:pt>
                <c:pt idx="91">
                  <c:v>0.16880000000000001</c:v>
                </c:pt>
                <c:pt idx="92">
                  <c:v>0.1757</c:v>
                </c:pt>
                <c:pt idx="93">
                  <c:v>0.18149999999999999</c:v>
                </c:pt>
                <c:pt idx="94">
                  <c:v>0.18640000000000001</c:v>
                </c:pt>
                <c:pt idx="95">
                  <c:v>0.1905</c:v>
                </c:pt>
                <c:pt idx="96">
                  <c:v>0.19409999999999999</c:v>
                </c:pt>
                <c:pt idx="97">
                  <c:v>0.1973</c:v>
                </c:pt>
                <c:pt idx="98">
                  <c:v>0.2001</c:v>
                </c:pt>
                <c:pt idx="99">
                  <c:v>0.20259999999999997</c:v>
                </c:pt>
                <c:pt idx="100">
                  <c:v>0.20480000000000001</c:v>
                </c:pt>
                <c:pt idx="101">
                  <c:v>0.2069</c:v>
                </c:pt>
                <c:pt idx="102">
                  <c:v>0.20870000000000002</c:v>
                </c:pt>
                <c:pt idx="103">
                  <c:v>0.21230000000000002</c:v>
                </c:pt>
                <c:pt idx="104">
                  <c:v>0.21629999999999999</c:v>
                </c:pt>
                <c:pt idx="105">
                  <c:v>0.2198</c:v>
                </c:pt>
                <c:pt idx="106">
                  <c:v>0.22269999999999998</c:v>
                </c:pt>
                <c:pt idx="107">
                  <c:v>0.22539999999999999</c:v>
                </c:pt>
                <c:pt idx="108">
                  <c:v>0.22770000000000001</c:v>
                </c:pt>
                <c:pt idx="109">
                  <c:v>0.22989999999999999</c:v>
                </c:pt>
                <c:pt idx="110">
                  <c:v>0.23180000000000001</c:v>
                </c:pt>
                <c:pt idx="111">
                  <c:v>0.23359999999999997</c:v>
                </c:pt>
                <c:pt idx="112">
                  <c:v>0.2379</c:v>
                </c:pt>
                <c:pt idx="113">
                  <c:v>0.24169999999999997</c:v>
                </c:pt>
                <c:pt idx="114">
                  <c:v>0.24510000000000001</c:v>
                </c:pt>
                <c:pt idx="115">
                  <c:v>0.24830000000000002</c:v>
                </c:pt>
                <c:pt idx="116">
                  <c:v>0.25129999999999997</c:v>
                </c:pt>
                <c:pt idx="117">
                  <c:v>0.25409999999999999</c:v>
                </c:pt>
                <c:pt idx="118">
                  <c:v>0.26200000000000001</c:v>
                </c:pt>
                <c:pt idx="119">
                  <c:v>0.26939999999999997</c:v>
                </c:pt>
                <c:pt idx="120">
                  <c:v>0.27629999999999999</c:v>
                </c:pt>
                <c:pt idx="121">
                  <c:v>0.2828</c:v>
                </c:pt>
                <c:pt idx="122">
                  <c:v>0.28910000000000002</c:v>
                </c:pt>
                <c:pt idx="123">
                  <c:v>0.29510000000000003</c:v>
                </c:pt>
                <c:pt idx="124">
                  <c:v>0.30099999999999999</c:v>
                </c:pt>
                <c:pt idx="125">
                  <c:v>0.30670000000000003</c:v>
                </c:pt>
                <c:pt idx="126">
                  <c:v>0.31230000000000002</c:v>
                </c:pt>
                <c:pt idx="127">
                  <c:v>0.31779999999999997</c:v>
                </c:pt>
                <c:pt idx="128">
                  <c:v>0.32320000000000004</c:v>
                </c:pt>
                <c:pt idx="129">
                  <c:v>0.3417</c:v>
                </c:pt>
                <c:pt idx="130">
                  <c:v>0.36829999999999996</c:v>
                </c:pt>
                <c:pt idx="131">
                  <c:v>0.39360000000000001</c:v>
                </c:pt>
                <c:pt idx="132">
                  <c:v>0.4178</c:v>
                </c:pt>
                <c:pt idx="133">
                  <c:v>0.44119999999999998</c:v>
                </c:pt>
                <c:pt idx="134">
                  <c:v>0.46399999999999997</c:v>
                </c:pt>
                <c:pt idx="135">
                  <c:v>0.48630000000000007</c:v>
                </c:pt>
                <c:pt idx="136">
                  <c:v>0.5081</c:v>
                </c:pt>
                <c:pt idx="137">
                  <c:v>0.52969999999999995</c:v>
                </c:pt>
                <c:pt idx="138">
                  <c:v>0.60780000000000001</c:v>
                </c:pt>
                <c:pt idx="139">
                  <c:v>0.68120000000000003</c:v>
                </c:pt>
                <c:pt idx="140">
                  <c:v>0.75209999999999999</c:v>
                </c:pt>
                <c:pt idx="141">
                  <c:v>0.82129999999999992</c:v>
                </c:pt>
                <c:pt idx="142">
                  <c:v>0.88930000000000009</c:v>
                </c:pt>
                <c:pt idx="143">
                  <c:v>0.95630000000000004</c:v>
                </c:pt>
                <c:pt idx="144" formatCode="0.00">
                  <c:v>1.2</c:v>
                </c:pt>
                <c:pt idx="145" formatCode="0.00">
                  <c:v>1.43</c:v>
                </c:pt>
                <c:pt idx="146" formatCode="0.00">
                  <c:v>1.65</c:v>
                </c:pt>
                <c:pt idx="147" formatCode="0.00">
                  <c:v>1.86</c:v>
                </c:pt>
                <c:pt idx="148" formatCode="0.00">
                  <c:v>2.0699999999999998</c:v>
                </c:pt>
                <c:pt idx="149" formatCode="0.00">
                  <c:v>2.27</c:v>
                </c:pt>
                <c:pt idx="150" formatCode="0.00">
                  <c:v>2.48</c:v>
                </c:pt>
                <c:pt idx="151" formatCode="0.00">
                  <c:v>2.69</c:v>
                </c:pt>
                <c:pt idx="152" formatCode="0.00">
                  <c:v>2.9</c:v>
                </c:pt>
                <c:pt idx="153" formatCode="0.00">
                  <c:v>3.11</c:v>
                </c:pt>
                <c:pt idx="154" formatCode="0.00">
                  <c:v>3.33</c:v>
                </c:pt>
                <c:pt idx="155" formatCode="0.00">
                  <c:v>4.1399999999999997</c:v>
                </c:pt>
                <c:pt idx="156" formatCode="0.00">
                  <c:v>5.3</c:v>
                </c:pt>
                <c:pt idx="157" formatCode="0.00">
                  <c:v>6.39</c:v>
                </c:pt>
                <c:pt idx="158" formatCode="0.00">
                  <c:v>7.45</c:v>
                </c:pt>
                <c:pt idx="159" formatCode="0.00">
                  <c:v>8.5</c:v>
                </c:pt>
                <c:pt idx="160" formatCode="0.00">
                  <c:v>9.5399999999999991</c:v>
                </c:pt>
                <c:pt idx="161" formatCode="0.00">
                  <c:v>10.58</c:v>
                </c:pt>
                <c:pt idx="162" formatCode="0.00">
                  <c:v>11.62</c:v>
                </c:pt>
                <c:pt idx="163" formatCode="0.00">
                  <c:v>12.67</c:v>
                </c:pt>
                <c:pt idx="164" formatCode="0.00">
                  <c:v>16.61</c:v>
                </c:pt>
                <c:pt idx="165" formatCode="0.00">
                  <c:v>20.28</c:v>
                </c:pt>
                <c:pt idx="166" formatCode="0.00">
                  <c:v>23.84</c:v>
                </c:pt>
                <c:pt idx="167" formatCode="0.00">
                  <c:v>27.34</c:v>
                </c:pt>
                <c:pt idx="168" formatCode="0.00">
                  <c:v>30.84</c:v>
                </c:pt>
                <c:pt idx="169" formatCode="0.00">
                  <c:v>34.35</c:v>
                </c:pt>
                <c:pt idx="170" formatCode="0.00">
                  <c:v>47.47</c:v>
                </c:pt>
                <c:pt idx="171" formatCode="0.00">
                  <c:v>59.67</c:v>
                </c:pt>
                <c:pt idx="172" formatCode="0.00">
                  <c:v>71.540000000000006</c:v>
                </c:pt>
                <c:pt idx="173" formatCode="0.00">
                  <c:v>83.31</c:v>
                </c:pt>
                <c:pt idx="174" formatCode="0.00">
                  <c:v>95.1</c:v>
                </c:pt>
                <c:pt idx="175" formatCode="0.00">
                  <c:v>106.96</c:v>
                </c:pt>
                <c:pt idx="176" formatCode="0.00">
                  <c:v>118.91</c:v>
                </c:pt>
                <c:pt idx="177" formatCode="0.00">
                  <c:v>130.97999999999999</c:v>
                </c:pt>
                <c:pt idx="178" formatCode="0.00">
                  <c:v>143.16999999999999</c:v>
                </c:pt>
                <c:pt idx="179" formatCode="0.00">
                  <c:v>155.49</c:v>
                </c:pt>
                <c:pt idx="180" formatCode="0.00">
                  <c:v>167.93</c:v>
                </c:pt>
                <c:pt idx="181" formatCode="0.00">
                  <c:v>215.17</c:v>
                </c:pt>
                <c:pt idx="182" formatCode="0.00">
                  <c:v>282.24</c:v>
                </c:pt>
                <c:pt idx="183" formatCode="0.00">
                  <c:v>344.93</c:v>
                </c:pt>
                <c:pt idx="184" formatCode="0.00">
                  <c:v>405.52</c:v>
                </c:pt>
                <c:pt idx="185" formatCode="0.00">
                  <c:v>465.02</c:v>
                </c:pt>
                <c:pt idx="186" formatCode="0.00">
                  <c:v>523.91999999999996</c:v>
                </c:pt>
                <c:pt idx="187" formatCode="0.00">
                  <c:v>582.49</c:v>
                </c:pt>
                <c:pt idx="188" formatCode="0.00">
                  <c:v>640.89</c:v>
                </c:pt>
                <c:pt idx="189" formatCode="0.00">
                  <c:v>699.2</c:v>
                </c:pt>
                <c:pt idx="190" formatCode="0.00">
                  <c:v>916.28</c:v>
                </c:pt>
                <c:pt idx="191" formatCode="0.00">
                  <c:v>1120</c:v>
                </c:pt>
                <c:pt idx="192" formatCode="0.0">
                  <c:v>1300</c:v>
                </c:pt>
                <c:pt idx="193" formatCode="0.0">
                  <c:v>1490</c:v>
                </c:pt>
                <c:pt idx="194" formatCode="0.0">
                  <c:v>1670</c:v>
                </c:pt>
                <c:pt idx="195" formatCode="0.0">
                  <c:v>1840</c:v>
                </c:pt>
                <c:pt idx="196" formatCode="0.0">
                  <c:v>2470</c:v>
                </c:pt>
                <c:pt idx="197" formatCode="0.0">
                  <c:v>3030</c:v>
                </c:pt>
                <c:pt idx="198" formatCode="0.0">
                  <c:v>3560</c:v>
                </c:pt>
                <c:pt idx="199" formatCode="0.0">
                  <c:v>4050</c:v>
                </c:pt>
                <c:pt idx="200" formatCode="0.0">
                  <c:v>4530</c:v>
                </c:pt>
                <c:pt idx="201" formatCode="0.0">
                  <c:v>4980</c:v>
                </c:pt>
                <c:pt idx="202" formatCode="0.0">
                  <c:v>5420</c:v>
                </c:pt>
                <c:pt idx="203" formatCode="0.0">
                  <c:v>5850</c:v>
                </c:pt>
                <c:pt idx="204" formatCode="0.0">
                  <c:v>6270</c:v>
                </c:pt>
                <c:pt idx="205" formatCode="0.0">
                  <c:v>6670</c:v>
                </c:pt>
                <c:pt idx="206" formatCode="0.0">
                  <c:v>7060</c:v>
                </c:pt>
                <c:pt idx="207" formatCode="0.0">
                  <c:v>8510</c:v>
                </c:pt>
                <c:pt idx="208" formatCode="0.0">
                  <c:v>9800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srim22Na_Al!$D$20:$D$228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srim22Na_Al!$P$20:$P$228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1.8E-3</c:v>
                </c:pt>
                <c:pt idx="20">
                  <c:v>1.9E-3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2.1999999999999997E-3</c:v>
                </c:pt>
                <c:pt idx="25">
                  <c:v>2.4000000000000002E-3</c:v>
                </c:pt>
                <c:pt idx="26">
                  <c:v>2.5999999999999999E-3</c:v>
                </c:pt>
                <c:pt idx="27">
                  <c:v>2.8E-3</c:v>
                </c:pt>
                <c:pt idx="28">
                  <c:v>2.9000000000000002E-3</c:v>
                </c:pt>
                <c:pt idx="29">
                  <c:v>3.0999999999999999E-3</c:v>
                </c:pt>
                <c:pt idx="30">
                  <c:v>3.3E-3</c:v>
                </c:pt>
                <c:pt idx="31">
                  <c:v>3.4000000000000002E-3</c:v>
                </c:pt>
                <c:pt idx="32">
                  <c:v>3.5999999999999999E-3</c:v>
                </c:pt>
                <c:pt idx="33">
                  <c:v>3.6999999999999997E-3</c:v>
                </c:pt>
                <c:pt idx="34">
                  <c:v>4.0000000000000001E-3</c:v>
                </c:pt>
                <c:pt idx="35">
                  <c:v>4.3999999999999994E-3</c:v>
                </c:pt>
                <c:pt idx="36">
                  <c:v>4.5999999999999999E-3</c:v>
                </c:pt>
                <c:pt idx="37">
                  <c:v>4.8999999999999998E-3</c:v>
                </c:pt>
                <c:pt idx="38">
                  <c:v>5.1999999999999998E-3</c:v>
                </c:pt>
                <c:pt idx="39">
                  <c:v>5.4999999999999997E-3</c:v>
                </c:pt>
                <c:pt idx="40">
                  <c:v>6.0999999999999995E-3</c:v>
                </c:pt>
                <c:pt idx="41">
                  <c:v>6.6E-3</c:v>
                </c:pt>
                <c:pt idx="42">
                  <c:v>7.0999999999999995E-3</c:v>
                </c:pt>
                <c:pt idx="43">
                  <c:v>7.6E-3</c:v>
                </c:pt>
                <c:pt idx="44">
                  <c:v>8.2000000000000007E-3</c:v>
                </c:pt>
                <c:pt idx="45">
                  <c:v>8.6999999999999994E-3</c:v>
                </c:pt>
                <c:pt idx="46">
                  <c:v>9.1999999999999998E-3</c:v>
                </c:pt>
                <c:pt idx="47">
                  <c:v>9.7000000000000003E-3</c:v>
                </c:pt>
                <c:pt idx="48">
                  <c:v>1.0199999999999999E-2</c:v>
                </c:pt>
                <c:pt idx="49">
                  <c:v>1.06E-2</c:v>
                </c:pt>
                <c:pt idx="50">
                  <c:v>1.11E-2</c:v>
                </c:pt>
                <c:pt idx="51">
                  <c:v>1.21E-2</c:v>
                </c:pt>
                <c:pt idx="52">
                  <c:v>1.3300000000000001E-2</c:v>
                </c:pt>
                <c:pt idx="53">
                  <c:v>1.4499999999999999E-2</c:v>
                </c:pt>
                <c:pt idx="54">
                  <c:v>1.5699999999999999E-2</c:v>
                </c:pt>
                <c:pt idx="55">
                  <c:v>1.6800000000000002E-2</c:v>
                </c:pt>
                <c:pt idx="56">
                  <c:v>1.7999999999999999E-2</c:v>
                </c:pt>
                <c:pt idx="57">
                  <c:v>1.9099999999999999E-2</c:v>
                </c:pt>
                <c:pt idx="58">
                  <c:v>2.0300000000000002E-2</c:v>
                </c:pt>
                <c:pt idx="59">
                  <c:v>2.1399999999999999E-2</c:v>
                </c:pt>
                <c:pt idx="60">
                  <c:v>2.3699999999999999E-2</c:v>
                </c:pt>
                <c:pt idx="61">
                  <c:v>2.6000000000000002E-2</c:v>
                </c:pt>
                <c:pt idx="62">
                  <c:v>2.8199999999999996E-2</c:v>
                </c:pt>
                <c:pt idx="63">
                  <c:v>3.04E-2</c:v>
                </c:pt>
                <c:pt idx="64">
                  <c:v>3.2500000000000001E-2</c:v>
                </c:pt>
                <c:pt idx="65">
                  <c:v>3.4599999999999999E-2</c:v>
                </c:pt>
                <c:pt idx="66">
                  <c:v>3.8600000000000002E-2</c:v>
                </c:pt>
                <c:pt idx="67">
                  <c:v>4.2499999999999996E-2</c:v>
                </c:pt>
                <c:pt idx="68">
                  <c:v>4.6300000000000001E-2</c:v>
                </c:pt>
                <c:pt idx="69">
                  <c:v>0.05</c:v>
                </c:pt>
                <c:pt idx="70">
                  <c:v>5.3600000000000002E-2</c:v>
                </c:pt>
                <c:pt idx="71">
                  <c:v>5.7199999999999994E-2</c:v>
                </c:pt>
                <c:pt idx="72">
                  <c:v>6.0699999999999997E-2</c:v>
                </c:pt>
                <c:pt idx="73">
                  <c:v>6.4100000000000004E-2</c:v>
                </c:pt>
                <c:pt idx="74">
                  <c:v>6.7500000000000004E-2</c:v>
                </c:pt>
                <c:pt idx="75">
                  <c:v>7.0800000000000002E-2</c:v>
                </c:pt>
                <c:pt idx="76">
                  <c:v>7.4099999999999999E-2</c:v>
                </c:pt>
                <c:pt idx="77">
                  <c:v>8.0500000000000002E-2</c:v>
                </c:pt>
                <c:pt idx="78">
                  <c:v>8.8099999999999998E-2</c:v>
                </c:pt>
                <c:pt idx="79">
                  <c:v>9.5399999999999999E-2</c:v>
                </c:pt>
                <c:pt idx="80">
                  <c:v>0.10229999999999999</c:v>
                </c:pt>
                <c:pt idx="81">
                  <c:v>0.1089</c:v>
                </c:pt>
                <c:pt idx="82">
                  <c:v>0.11510000000000001</c:v>
                </c:pt>
                <c:pt idx="83">
                  <c:v>0.12110000000000001</c:v>
                </c:pt>
                <c:pt idx="84">
                  <c:v>0.12669999999999998</c:v>
                </c:pt>
                <c:pt idx="85">
                  <c:v>0.13200000000000001</c:v>
                </c:pt>
                <c:pt idx="86">
                  <c:v>0.14199999999999999</c:v>
                </c:pt>
                <c:pt idx="87">
                  <c:v>0.151</c:v>
                </c:pt>
                <c:pt idx="88">
                  <c:v>0.15909999999999999</c:v>
                </c:pt>
                <c:pt idx="89">
                  <c:v>0.1666</c:v>
                </c:pt>
                <c:pt idx="90">
                  <c:v>0.1734</c:v>
                </c:pt>
                <c:pt idx="91">
                  <c:v>0.1797</c:v>
                </c:pt>
                <c:pt idx="92">
                  <c:v>0.19090000000000001</c:v>
                </c:pt>
                <c:pt idx="93">
                  <c:v>0.20049999999999998</c:v>
                </c:pt>
                <c:pt idx="94">
                  <c:v>0.2089</c:v>
                </c:pt>
                <c:pt idx="95">
                  <c:v>0.21640000000000001</c:v>
                </c:pt>
                <c:pt idx="96">
                  <c:v>0.223</c:v>
                </c:pt>
                <c:pt idx="97">
                  <c:v>0.22890000000000002</c:v>
                </c:pt>
                <c:pt idx="98">
                  <c:v>0.23430000000000001</c:v>
                </c:pt>
                <c:pt idx="99">
                  <c:v>0.2392</c:v>
                </c:pt>
                <c:pt idx="100">
                  <c:v>0.24369999999999997</c:v>
                </c:pt>
                <c:pt idx="101">
                  <c:v>0.24790000000000001</c:v>
                </c:pt>
                <c:pt idx="102">
                  <c:v>0.25169999999999998</c:v>
                </c:pt>
                <c:pt idx="103">
                  <c:v>0.2586</c:v>
                </c:pt>
                <c:pt idx="104">
                  <c:v>0.2661</c:v>
                </c:pt>
                <c:pt idx="105">
                  <c:v>0.27260000000000001</c:v>
                </c:pt>
                <c:pt idx="106">
                  <c:v>0.27839999999999998</c:v>
                </c:pt>
                <c:pt idx="107">
                  <c:v>0.28349999999999997</c:v>
                </c:pt>
                <c:pt idx="108">
                  <c:v>0.28809999999999997</c:v>
                </c:pt>
                <c:pt idx="109">
                  <c:v>0.2923</c:v>
                </c:pt>
                <c:pt idx="110">
                  <c:v>0.29620000000000002</c:v>
                </c:pt>
                <c:pt idx="111">
                  <c:v>0.2999</c:v>
                </c:pt>
                <c:pt idx="112">
                  <c:v>0.30640000000000001</c:v>
                </c:pt>
                <c:pt idx="113">
                  <c:v>0.31219999999999998</c:v>
                </c:pt>
                <c:pt idx="114">
                  <c:v>0.31740000000000002</c:v>
                </c:pt>
                <c:pt idx="115">
                  <c:v>0.32219999999999999</c:v>
                </c:pt>
                <c:pt idx="116">
                  <c:v>0.32669999999999999</c:v>
                </c:pt>
                <c:pt idx="117">
                  <c:v>0.33079999999999998</c:v>
                </c:pt>
                <c:pt idx="118">
                  <c:v>0.33839999999999998</c:v>
                </c:pt>
                <c:pt idx="119">
                  <c:v>0.3453</c:v>
                </c:pt>
                <c:pt idx="120">
                  <c:v>0.35160000000000002</c:v>
                </c:pt>
                <c:pt idx="121">
                  <c:v>0.35750000000000004</c:v>
                </c:pt>
                <c:pt idx="122">
                  <c:v>0.36299999999999999</c:v>
                </c:pt>
                <c:pt idx="123">
                  <c:v>0.36829999999999996</c:v>
                </c:pt>
                <c:pt idx="124">
                  <c:v>0.37340000000000001</c:v>
                </c:pt>
                <c:pt idx="125">
                  <c:v>0.37829999999999997</c:v>
                </c:pt>
                <c:pt idx="126">
                  <c:v>0.38300000000000001</c:v>
                </c:pt>
                <c:pt idx="127">
                  <c:v>0.3876</c:v>
                </c:pt>
                <c:pt idx="128">
                  <c:v>0.3921</c:v>
                </c:pt>
                <c:pt idx="129">
                  <c:v>0.40069999999999995</c:v>
                </c:pt>
                <c:pt idx="130">
                  <c:v>0.41120000000000001</c:v>
                </c:pt>
                <c:pt idx="131">
                  <c:v>0.42119999999999996</c:v>
                </c:pt>
                <c:pt idx="132">
                  <c:v>0.43109999999999998</c:v>
                </c:pt>
                <c:pt idx="133">
                  <c:v>0.44069999999999998</c:v>
                </c:pt>
                <c:pt idx="134">
                  <c:v>0.45030000000000003</c:v>
                </c:pt>
                <c:pt idx="135">
                  <c:v>0.45970000000000005</c:v>
                </c:pt>
                <c:pt idx="136">
                  <c:v>0.46909999999999996</c:v>
                </c:pt>
                <c:pt idx="137">
                  <c:v>0.47850000000000004</c:v>
                </c:pt>
                <c:pt idx="138">
                  <c:v>0.49720000000000003</c:v>
                </c:pt>
                <c:pt idx="139">
                  <c:v>0.5161</c:v>
                </c:pt>
                <c:pt idx="140">
                  <c:v>0.53539999999999999</c:v>
                </c:pt>
                <c:pt idx="141">
                  <c:v>0.55499999999999994</c:v>
                </c:pt>
                <c:pt idx="142">
                  <c:v>0.57510000000000006</c:v>
                </c:pt>
                <c:pt idx="143">
                  <c:v>0.59560000000000002</c:v>
                </c:pt>
                <c:pt idx="144">
                  <c:v>0.63829999999999998</c:v>
                </c:pt>
                <c:pt idx="145">
                  <c:v>0.68320000000000003</c:v>
                </c:pt>
                <c:pt idx="146">
                  <c:v>0.73040000000000005</c:v>
                </c:pt>
                <c:pt idx="147">
                  <c:v>0.78</c:v>
                </c:pt>
                <c:pt idx="148">
                  <c:v>0.83209999999999995</c:v>
                </c:pt>
                <c:pt idx="149">
                  <c:v>0.88670000000000004</c:v>
                </c:pt>
                <c:pt idx="150">
                  <c:v>0.94380000000000008</c:v>
                </c:pt>
                <c:pt idx="151">
                  <c:v>1</c:v>
                </c:pt>
                <c:pt idx="152">
                  <c:v>1.07</c:v>
                </c:pt>
                <c:pt idx="153">
                  <c:v>1.1299999999999999</c:v>
                </c:pt>
                <c:pt idx="154">
                  <c:v>1.2</c:v>
                </c:pt>
                <c:pt idx="155" formatCode="0.00">
                  <c:v>1.34</c:v>
                </c:pt>
                <c:pt idx="156" formatCode="0.00">
                  <c:v>1.53</c:v>
                </c:pt>
                <c:pt idx="157" formatCode="0.00">
                  <c:v>1.73</c:v>
                </c:pt>
                <c:pt idx="158" formatCode="0.00">
                  <c:v>1.95</c:v>
                </c:pt>
                <c:pt idx="159" formatCode="0.00">
                  <c:v>2.1800000000000002</c:v>
                </c:pt>
                <c:pt idx="160" formatCode="0.00">
                  <c:v>2.4300000000000002</c:v>
                </c:pt>
                <c:pt idx="161" formatCode="0.00">
                  <c:v>2.68</c:v>
                </c:pt>
                <c:pt idx="162" formatCode="0.00">
                  <c:v>2.95</c:v>
                </c:pt>
                <c:pt idx="163" formatCode="0.00">
                  <c:v>3.23</c:v>
                </c:pt>
                <c:pt idx="164" formatCode="0.00">
                  <c:v>3.83</c:v>
                </c:pt>
                <c:pt idx="165" formatCode="0.00">
                  <c:v>4.47</c:v>
                </c:pt>
                <c:pt idx="166" formatCode="0.00">
                  <c:v>5.16</c:v>
                </c:pt>
                <c:pt idx="167" formatCode="0.00">
                  <c:v>5.89</c:v>
                </c:pt>
                <c:pt idx="168" formatCode="0.00">
                  <c:v>6.67</c:v>
                </c:pt>
                <c:pt idx="169" formatCode="0.00">
                  <c:v>7.48</c:v>
                </c:pt>
                <c:pt idx="170" formatCode="0.00">
                  <c:v>9.24</c:v>
                </c:pt>
                <c:pt idx="171" formatCode="0.00">
                  <c:v>11.16</c:v>
                </c:pt>
                <c:pt idx="172" formatCode="0.00">
                  <c:v>13.25</c:v>
                </c:pt>
                <c:pt idx="173" formatCode="0.00">
                  <c:v>15.5</c:v>
                </c:pt>
                <c:pt idx="174" formatCode="0.00">
                  <c:v>17.89</c:v>
                </c:pt>
                <c:pt idx="175" formatCode="0.00">
                  <c:v>20.440000000000001</c:v>
                </c:pt>
                <c:pt idx="176" formatCode="0.00">
                  <c:v>23.13</c:v>
                </c:pt>
                <c:pt idx="177" formatCode="0.00">
                  <c:v>25.96</c:v>
                </c:pt>
                <c:pt idx="178" formatCode="0.00">
                  <c:v>28.93</c:v>
                </c:pt>
                <c:pt idx="179" formatCode="0.00">
                  <c:v>32.03</c:v>
                </c:pt>
                <c:pt idx="180" formatCode="0.00">
                  <c:v>35.26</c:v>
                </c:pt>
                <c:pt idx="181" formatCode="0.00">
                  <c:v>42.1</c:v>
                </c:pt>
                <c:pt idx="182" formatCode="0.00">
                  <c:v>51.33</c:v>
                </c:pt>
                <c:pt idx="183" formatCode="0.00">
                  <c:v>61.27</c:v>
                </c:pt>
                <c:pt idx="184" formatCode="0.00">
                  <c:v>71.88</c:v>
                </c:pt>
                <c:pt idx="185" formatCode="0.00">
                  <c:v>83.11</c:v>
                </c:pt>
                <c:pt idx="186" formatCode="0.00">
                  <c:v>94.94</c:v>
                </c:pt>
                <c:pt idx="187" formatCode="0.00">
                  <c:v>107.34</c:v>
                </c:pt>
                <c:pt idx="188" formatCode="0.00">
                  <c:v>120.26</c:v>
                </c:pt>
                <c:pt idx="189" formatCode="0.00">
                  <c:v>133.69</c:v>
                </c:pt>
                <c:pt idx="190" formatCode="0.00">
                  <c:v>161.94999999999999</c:v>
                </c:pt>
                <c:pt idx="191" formatCode="0.00">
                  <c:v>191.92</c:v>
                </c:pt>
                <c:pt idx="192" formatCode="0.00">
                  <c:v>223.42</c:v>
                </c:pt>
                <c:pt idx="193" formatCode="0.00">
                  <c:v>256.29000000000002</c:v>
                </c:pt>
                <c:pt idx="194" formatCode="0.00">
                  <c:v>290.39</c:v>
                </c:pt>
                <c:pt idx="195" formatCode="0.00">
                  <c:v>325.60000000000002</c:v>
                </c:pt>
                <c:pt idx="196" formatCode="0.00">
                  <c:v>398.92</c:v>
                </c:pt>
                <c:pt idx="197" formatCode="0.00">
                  <c:v>475.43</c:v>
                </c:pt>
                <c:pt idx="198" formatCode="0.00">
                  <c:v>554.49</c:v>
                </c:pt>
                <c:pt idx="199" formatCode="0.00">
                  <c:v>635.55999999999995</c:v>
                </c:pt>
                <c:pt idx="200" formatCode="0.00">
                  <c:v>718.19</c:v>
                </c:pt>
                <c:pt idx="201" formatCode="0.00">
                  <c:v>802.02</c:v>
                </c:pt>
                <c:pt idx="202" formatCode="0.00">
                  <c:v>886.72</c:v>
                </c:pt>
                <c:pt idx="203" formatCode="0.00">
                  <c:v>972.05</c:v>
                </c:pt>
                <c:pt idx="204" formatCode="0.00">
                  <c:v>1060</c:v>
                </c:pt>
                <c:pt idx="205" formatCode="0.00">
                  <c:v>1140</c:v>
                </c:pt>
                <c:pt idx="206" formatCode="0.00">
                  <c:v>1230</c:v>
                </c:pt>
                <c:pt idx="207" formatCode="0.00">
                  <c:v>1400</c:v>
                </c:pt>
                <c:pt idx="208" formatCode="0.00">
                  <c:v>1570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15800"/>
        <c:axId val="511615016"/>
      </c:scatterChart>
      <c:valAx>
        <c:axId val="51161580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11615016"/>
        <c:crosses val="autoZero"/>
        <c:crossBetween val="midCat"/>
        <c:majorUnit val="10"/>
      </c:valAx>
      <c:valAx>
        <c:axId val="51161501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116158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srim22Na_Au!$P$5</c:f>
          <c:strCache>
            <c:ptCount val="1"/>
            <c:pt idx="0">
              <c:v>srim22Na_Au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srim22Na_Au!$D$20:$D$228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srim22Na_Au!$E$20:$E$228</c:f>
              <c:numCache>
                <c:formatCode>0.000E+00</c:formatCode>
                <c:ptCount val="209"/>
                <c:pt idx="0">
                  <c:v>6.77E-3</c:v>
                </c:pt>
                <c:pt idx="1">
                  <c:v>7.136E-3</c:v>
                </c:pt>
                <c:pt idx="2">
                  <c:v>7.4840000000000002E-3</c:v>
                </c:pt>
                <c:pt idx="3">
                  <c:v>7.8169999999999993E-3</c:v>
                </c:pt>
                <c:pt idx="4">
                  <c:v>8.1359999999999991E-3</c:v>
                </c:pt>
                <c:pt idx="5">
                  <c:v>8.4440000000000001E-3</c:v>
                </c:pt>
                <c:pt idx="6">
                  <c:v>8.7399999999999995E-3</c:v>
                </c:pt>
                <c:pt idx="7">
                  <c:v>9.0270000000000003E-3</c:v>
                </c:pt>
                <c:pt idx="8">
                  <c:v>9.5739999999999992E-3</c:v>
                </c:pt>
                <c:pt idx="9">
                  <c:v>1.009E-2</c:v>
                </c:pt>
                <c:pt idx="10">
                  <c:v>1.0580000000000001E-2</c:v>
                </c:pt>
                <c:pt idx="11">
                  <c:v>1.106E-2</c:v>
                </c:pt>
                <c:pt idx="12">
                  <c:v>1.1509999999999999E-2</c:v>
                </c:pt>
                <c:pt idx="13">
                  <c:v>1.1939999999999999E-2</c:v>
                </c:pt>
                <c:pt idx="14">
                  <c:v>1.277E-2</c:v>
                </c:pt>
                <c:pt idx="15">
                  <c:v>1.354E-2</c:v>
                </c:pt>
                <c:pt idx="16">
                  <c:v>1.427E-2</c:v>
                </c:pt>
                <c:pt idx="17">
                  <c:v>1.4970000000000001E-2</c:v>
                </c:pt>
                <c:pt idx="18">
                  <c:v>1.5630000000000002E-2</c:v>
                </c:pt>
                <c:pt idx="19">
                  <c:v>1.627E-2</c:v>
                </c:pt>
                <c:pt idx="20">
                  <c:v>1.6889999999999999E-2</c:v>
                </c:pt>
                <c:pt idx="21">
                  <c:v>1.7479999999999999E-2</c:v>
                </c:pt>
                <c:pt idx="22">
                  <c:v>1.805E-2</c:v>
                </c:pt>
                <c:pt idx="23">
                  <c:v>1.8610000000000002E-2</c:v>
                </c:pt>
                <c:pt idx="24">
                  <c:v>1.915E-2</c:v>
                </c:pt>
                <c:pt idx="25">
                  <c:v>2.018E-2</c:v>
                </c:pt>
                <c:pt idx="26">
                  <c:v>2.1409999999999998E-2</c:v>
                </c:pt>
                <c:pt idx="27">
                  <c:v>2.257E-2</c:v>
                </c:pt>
                <c:pt idx="28">
                  <c:v>2.367E-2</c:v>
                </c:pt>
                <c:pt idx="29">
                  <c:v>2.4719999999999999E-2</c:v>
                </c:pt>
                <c:pt idx="30">
                  <c:v>2.5729999999999999E-2</c:v>
                </c:pt>
                <c:pt idx="31">
                  <c:v>2.6700000000000002E-2</c:v>
                </c:pt>
                <c:pt idx="32">
                  <c:v>2.7640000000000001E-2</c:v>
                </c:pt>
                <c:pt idx="33">
                  <c:v>2.8539999999999999E-2</c:v>
                </c:pt>
                <c:pt idx="34">
                  <c:v>3.0280000000000001E-2</c:v>
                </c:pt>
                <c:pt idx="35">
                  <c:v>3.1910000000000001E-2</c:v>
                </c:pt>
                <c:pt idx="36">
                  <c:v>3.347E-2</c:v>
                </c:pt>
                <c:pt idx="37">
                  <c:v>3.4959999999999998E-2</c:v>
                </c:pt>
                <c:pt idx="38">
                  <c:v>3.6389999999999999E-2</c:v>
                </c:pt>
                <c:pt idx="39">
                  <c:v>3.7760000000000002E-2</c:v>
                </c:pt>
                <c:pt idx="40">
                  <c:v>4.0370000000000003E-2</c:v>
                </c:pt>
                <c:pt idx="41">
                  <c:v>4.2819999999999997E-2</c:v>
                </c:pt>
                <c:pt idx="42">
                  <c:v>4.5130000000000003E-2</c:v>
                </c:pt>
                <c:pt idx="43">
                  <c:v>4.734E-2</c:v>
                </c:pt>
                <c:pt idx="44">
                  <c:v>4.9439999999999998E-2</c:v>
                </c:pt>
                <c:pt idx="45">
                  <c:v>5.1459999999999999E-2</c:v>
                </c:pt>
                <c:pt idx="46">
                  <c:v>5.3400000000000003E-2</c:v>
                </c:pt>
                <c:pt idx="47">
                  <c:v>5.5280000000000003E-2</c:v>
                </c:pt>
                <c:pt idx="48">
                  <c:v>5.7090000000000002E-2</c:v>
                </c:pt>
                <c:pt idx="49">
                  <c:v>5.885E-2</c:v>
                </c:pt>
                <c:pt idx="50">
                  <c:v>6.055E-2</c:v>
                </c:pt>
                <c:pt idx="51">
                  <c:v>6.3829999999999998E-2</c:v>
                </c:pt>
                <c:pt idx="52">
                  <c:v>6.7699999999999996E-2</c:v>
                </c:pt>
                <c:pt idx="53">
                  <c:v>7.1360000000000007E-2</c:v>
                </c:pt>
                <c:pt idx="54">
                  <c:v>7.4840000000000004E-2</c:v>
                </c:pt>
                <c:pt idx="55">
                  <c:v>7.8170000000000003E-2</c:v>
                </c:pt>
                <c:pt idx="56">
                  <c:v>8.1360000000000002E-2</c:v>
                </c:pt>
                <c:pt idx="57">
                  <c:v>8.4440000000000001E-2</c:v>
                </c:pt>
                <c:pt idx="58">
                  <c:v>8.7400000000000005E-2</c:v>
                </c:pt>
                <c:pt idx="59">
                  <c:v>9.0270000000000003E-2</c:v>
                </c:pt>
                <c:pt idx="60">
                  <c:v>9.6259999999999998E-2</c:v>
                </c:pt>
                <c:pt idx="61">
                  <c:v>0.1041</c:v>
                </c:pt>
                <c:pt idx="62">
                  <c:v>0.1116</c:v>
                </c:pt>
                <c:pt idx="63">
                  <c:v>0.1186</c:v>
                </c:pt>
                <c:pt idx="64">
                  <c:v>0.12509999999999999</c:v>
                </c:pt>
                <c:pt idx="65">
                  <c:v>0.13100000000000001</c:v>
                </c:pt>
                <c:pt idx="66">
                  <c:v>0.1414</c:v>
                </c:pt>
                <c:pt idx="67">
                  <c:v>0.15049999999999999</c:v>
                </c:pt>
                <c:pt idx="68">
                  <c:v>0.15870000000000001</c:v>
                </c:pt>
                <c:pt idx="69">
                  <c:v>0.16650000000000001</c:v>
                </c:pt>
                <c:pt idx="70">
                  <c:v>0.1739</c:v>
                </c:pt>
                <c:pt idx="71">
                  <c:v>0.18129999999999999</c:v>
                </c:pt>
                <c:pt idx="72">
                  <c:v>0.1885</c:v>
                </c:pt>
                <c:pt idx="73">
                  <c:v>0.1958</c:v>
                </c:pt>
                <c:pt idx="74">
                  <c:v>0.20319999999999999</c:v>
                </c:pt>
                <c:pt idx="75">
                  <c:v>0.21060000000000001</c:v>
                </c:pt>
                <c:pt idx="76">
                  <c:v>0.218</c:v>
                </c:pt>
                <c:pt idx="77">
                  <c:v>0.23330000000000001</c:v>
                </c:pt>
                <c:pt idx="78">
                  <c:v>0.25269999999999998</c:v>
                </c:pt>
                <c:pt idx="79">
                  <c:v>0.2727</c:v>
                </c:pt>
                <c:pt idx="80">
                  <c:v>0.29299999999999998</c:v>
                </c:pt>
                <c:pt idx="81">
                  <c:v>0.3135</c:v>
                </c:pt>
                <c:pt idx="82">
                  <c:v>0.33429999999999999</c:v>
                </c:pt>
                <c:pt idx="83">
                  <c:v>0.35520000000000002</c:v>
                </c:pt>
                <c:pt idx="84">
                  <c:v>0.37619999999999998</c:v>
                </c:pt>
                <c:pt idx="85">
                  <c:v>0.3972</c:v>
                </c:pt>
                <c:pt idx="86">
                  <c:v>0.43919999999999998</c:v>
                </c:pt>
                <c:pt idx="87">
                  <c:v>0.48099999999999998</c:v>
                </c:pt>
                <c:pt idx="88">
                  <c:v>0.52229999999999999</c:v>
                </c:pt>
                <c:pt idx="89">
                  <c:v>0.56320000000000003</c:v>
                </c:pt>
                <c:pt idx="90">
                  <c:v>0.60350000000000004</c:v>
                </c:pt>
                <c:pt idx="91">
                  <c:v>0.64329999999999998</c:v>
                </c:pt>
                <c:pt idx="92">
                  <c:v>0.72109999999999996</c:v>
                </c:pt>
                <c:pt idx="93">
                  <c:v>0.79669999999999996</c:v>
                </c:pt>
                <c:pt idx="94">
                  <c:v>0.87019999999999997</c:v>
                </c:pt>
                <c:pt idx="95">
                  <c:v>0.94159999999999999</c:v>
                </c:pt>
                <c:pt idx="96">
                  <c:v>1.0109999999999999</c:v>
                </c:pt>
                <c:pt idx="97">
                  <c:v>1.079</c:v>
                </c:pt>
                <c:pt idx="98">
                  <c:v>1.145</c:v>
                </c:pt>
                <c:pt idx="99">
                  <c:v>1.2090000000000001</c:v>
                </c:pt>
                <c:pt idx="100">
                  <c:v>1.272</c:v>
                </c:pt>
                <c:pt idx="101">
                  <c:v>1.333</c:v>
                </c:pt>
                <c:pt idx="102">
                  <c:v>1.3919999999999999</c:v>
                </c:pt>
                <c:pt idx="103">
                  <c:v>1.5069999999999999</c:v>
                </c:pt>
                <c:pt idx="104">
                  <c:v>1.643</c:v>
                </c:pt>
                <c:pt idx="105">
                  <c:v>1.7709999999999999</c:v>
                </c:pt>
                <c:pt idx="106">
                  <c:v>1.891</c:v>
                </c:pt>
                <c:pt idx="107">
                  <c:v>2.0030000000000001</c:v>
                </c:pt>
                <c:pt idx="108">
                  <c:v>2.109</c:v>
                </c:pt>
                <c:pt idx="109">
                  <c:v>2.2080000000000002</c:v>
                </c:pt>
                <c:pt idx="110">
                  <c:v>2.302</c:v>
                </c:pt>
                <c:pt idx="111">
                  <c:v>2.3889999999999998</c:v>
                </c:pt>
                <c:pt idx="112">
                  <c:v>2.5489999999999999</c:v>
                </c:pt>
                <c:pt idx="113">
                  <c:v>2.69</c:v>
                </c:pt>
                <c:pt idx="114">
                  <c:v>2.8159999999999998</c:v>
                </c:pt>
                <c:pt idx="115">
                  <c:v>2.927</c:v>
                </c:pt>
                <c:pt idx="116">
                  <c:v>3.0270000000000001</c:v>
                </c:pt>
                <c:pt idx="117">
                  <c:v>3.1160000000000001</c:v>
                </c:pt>
                <c:pt idx="118">
                  <c:v>3.2669999999999999</c:v>
                </c:pt>
                <c:pt idx="119">
                  <c:v>3.3889999999999998</c:v>
                </c:pt>
                <c:pt idx="120">
                  <c:v>3.488</c:v>
                </c:pt>
                <c:pt idx="121">
                  <c:v>3.569</c:v>
                </c:pt>
                <c:pt idx="122">
                  <c:v>3.6339999999999999</c:v>
                </c:pt>
                <c:pt idx="123">
                  <c:v>3.6880000000000002</c:v>
                </c:pt>
                <c:pt idx="124">
                  <c:v>3.7309999999999999</c:v>
                </c:pt>
                <c:pt idx="125">
                  <c:v>3.766</c:v>
                </c:pt>
                <c:pt idx="126">
                  <c:v>3.794</c:v>
                </c:pt>
                <c:pt idx="127">
                  <c:v>3.8149999999999999</c:v>
                </c:pt>
                <c:pt idx="128">
                  <c:v>3.831</c:v>
                </c:pt>
                <c:pt idx="129">
                  <c:v>3.851</c:v>
                </c:pt>
                <c:pt idx="130">
                  <c:v>3.8559999999999999</c:v>
                </c:pt>
                <c:pt idx="131">
                  <c:v>3.847</c:v>
                </c:pt>
                <c:pt idx="132">
                  <c:v>3.827</c:v>
                </c:pt>
                <c:pt idx="133">
                  <c:v>3.8</c:v>
                </c:pt>
                <c:pt idx="134">
                  <c:v>3.7679999999999998</c:v>
                </c:pt>
                <c:pt idx="135">
                  <c:v>3.7330000000000001</c:v>
                </c:pt>
                <c:pt idx="136">
                  <c:v>3.6949999999999998</c:v>
                </c:pt>
                <c:pt idx="137">
                  <c:v>3.6549999999999998</c:v>
                </c:pt>
                <c:pt idx="138">
                  <c:v>3.58</c:v>
                </c:pt>
                <c:pt idx="139">
                  <c:v>3.512</c:v>
                </c:pt>
                <c:pt idx="140">
                  <c:v>3.427</c:v>
                </c:pt>
                <c:pt idx="141">
                  <c:v>3.3479999999999999</c:v>
                </c:pt>
                <c:pt idx="142">
                  <c:v>3.2719999999999998</c:v>
                </c:pt>
                <c:pt idx="143">
                  <c:v>3.1989999999999998</c:v>
                </c:pt>
                <c:pt idx="144">
                  <c:v>3.0630000000000002</c:v>
                </c:pt>
                <c:pt idx="145">
                  <c:v>2.9390000000000001</c:v>
                </c:pt>
                <c:pt idx="146">
                  <c:v>2.8279999999999998</c:v>
                </c:pt>
                <c:pt idx="147">
                  <c:v>2.7269999999999999</c:v>
                </c:pt>
                <c:pt idx="148">
                  <c:v>2.6360000000000001</c:v>
                </c:pt>
                <c:pt idx="149">
                  <c:v>2.552</c:v>
                </c:pt>
                <c:pt idx="150">
                  <c:v>2.4750000000000001</c:v>
                </c:pt>
                <c:pt idx="151">
                  <c:v>2.4039999999999999</c:v>
                </c:pt>
                <c:pt idx="152">
                  <c:v>2.3380000000000001</c:v>
                </c:pt>
                <c:pt idx="153">
                  <c:v>2.2759999999999998</c:v>
                </c:pt>
                <c:pt idx="154">
                  <c:v>2.2189999999999999</c:v>
                </c:pt>
                <c:pt idx="155">
                  <c:v>2.113</c:v>
                </c:pt>
                <c:pt idx="156">
                  <c:v>1.9970000000000001</c:v>
                </c:pt>
                <c:pt idx="157">
                  <c:v>1.8939999999999999</c:v>
                </c:pt>
                <c:pt idx="158">
                  <c:v>1.802</c:v>
                </c:pt>
                <c:pt idx="159">
                  <c:v>1.718</c:v>
                </c:pt>
                <c:pt idx="160">
                  <c:v>1.6419999999999999</c:v>
                </c:pt>
                <c:pt idx="161">
                  <c:v>1.573</c:v>
                </c:pt>
                <c:pt idx="162">
                  <c:v>1.5089999999999999</c:v>
                </c:pt>
                <c:pt idx="163">
                  <c:v>1.45</c:v>
                </c:pt>
                <c:pt idx="164">
                  <c:v>1.3460000000000001</c:v>
                </c:pt>
                <c:pt idx="165">
                  <c:v>1.2569999999999999</c:v>
                </c:pt>
                <c:pt idx="166">
                  <c:v>1.181</c:v>
                </c:pt>
                <c:pt idx="167">
                  <c:v>1.1160000000000001</c:v>
                </c:pt>
                <c:pt idx="168">
                  <c:v>1.0609999999999999</c:v>
                </c:pt>
                <c:pt idx="169">
                  <c:v>1.008</c:v>
                </c:pt>
                <c:pt idx="170">
                  <c:v>0.91659999999999997</c:v>
                </c:pt>
                <c:pt idx="171">
                  <c:v>0.84279999999999999</c:v>
                </c:pt>
                <c:pt idx="172">
                  <c:v>0.78159999999999996</c:v>
                </c:pt>
                <c:pt idx="173">
                  <c:v>0.73009999999999997</c:v>
                </c:pt>
                <c:pt idx="174">
                  <c:v>0.68600000000000005</c:v>
                </c:pt>
                <c:pt idx="175">
                  <c:v>0.64790000000000003</c:v>
                </c:pt>
                <c:pt idx="176">
                  <c:v>0.61450000000000005</c:v>
                </c:pt>
                <c:pt idx="177">
                  <c:v>0.58509999999999995</c:v>
                </c:pt>
                <c:pt idx="178">
                  <c:v>0.55889999999999995</c:v>
                </c:pt>
                <c:pt idx="179">
                  <c:v>0.53549999999999998</c:v>
                </c:pt>
                <c:pt idx="180">
                  <c:v>0.51429999999999998</c:v>
                </c:pt>
                <c:pt idx="181">
                  <c:v>0.4778</c:v>
                </c:pt>
                <c:pt idx="182">
                  <c:v>0.44030000000000002</c:v>
                </c:pt>
                <c:pt idx="183">
                  <c:v>0.40970000000000001</c:v>
                </c:pt>
                <c:pt idx="184">
                  <c:v>0.38419999999999999</c:v>
                </c:pt>
                <c:pt idx="185">
                  <c:v>0.36259999999999998</c:v>
                </c:pt>
                <c:pt idx="186">
                  <c:v>0.34399999999999997</c:v>
                </c:pt>
                <c:pt idx="187">
                  <c:v>0.32790000000000002</c:v>
                </c:pt>
                <c:pt idx="188">
                  <c:v>0.31390000000000001</c:v>
                </c:pt>
                <c:pt idx="189">
                  <c:v>0.3014</c:v>
                </c:pt>
                <c:pt idx="190">
                  <c:v>0.28050000000000003</c:v>
                </c:pt>
                <c:pt idx="191">
                  <c:v>0.26350000000000001</c:v>
                </c:pt>
                <c:pt idx="192">
                  <c:v>0.2495</c:v>
                </c:pt>
                <c:pt idx="193">
                  <c:v>0.23769999999999999</c:v>
                </c:pt>
                <c:pt idx="194">
                  <c:v>0.2278</c:v>
                </c:pt>
                <c:pt idx="195">
                  <c:v>0.21920000000000001</c:v>
                </c:pt>
                <c:pt idx="196">
                  <c:v>0.20519999999999999</c:v>
                </c:pt>
                <c:pt idx="197">
                  <c:v>0.1943</c:v>
                </c:pt>
                <c:pt idx="198">
                  <c:v>0.1857</c:v>
                </c:pt>
                <c:pt idx="199">
                  <c:v>0.1787</c:v>
                </c:pt>
                <c:pt idx="200">
                  <c:v>0.1729</c:v>
                </c:pt>
                <c:pt idx="201">
                  <c:v>0.1681</c:v>
                </c:pt>
                <c:pt idx="202">
                  <c:v>0.1641</c:v>
                </c:pt>
                <c:pt idx="203">
                  <c:v>0.16059999999999999</c:v>
                </c:pt>
                <c:pt idx="204">
                  <c:v>0.15770000000000001</c:v>
                </c:pt>
                <c:pt idx="205">
                  <c:v>0.1552</c:v>
                </c:pt>
                <c:pt idx="206">
                  <c:v>0.153</c:v>
                </c:pt>
                <c:pt idx="207">
                  <c:v>0.14940000000000001</c:v>
                </c:pt>
                <c:pt idx="208">
                  <c:v>0.1467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1-4D97-BA2B-10956521B3F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srim22Na_Au!$D$20:$D$228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srim22Na_Au!$F$20:$F$228</c:f>
              <c:numCache>
                <c:formatCode>0.000E+00</c:formatCode>
                <c:ptCount val="209"/>
                <c:pt idx="0">
                  <c:v>3.7080000000000002E-2</c:v>
                </c:pt>
                <c:pt idx="1">
                  <c:v>3.9109999999999999E-2</c:v>
                </c:pt>
                <c:pt idx="2">
                  <c:v>4.1020000000000001E-2</c:v>
                </c:pt>
                <c:pt idx="3">
                  <c:v>4.283E-2</c:v>
                </c:pt>
                <c:pt idx="4">
                  <c:v>4.4540000000000003E-2</c:v>
                </c:pt>
                <c:pt idx="5">
                  <c:v>4.6179999999999999E-2</c:v>
                </c:pt>
                <c:pt idx="6">
                  <c:v>4.7739999999999998E-2</c:v>
                </c:pt>
                <c:pt idx="7">
                  <c:v>4.9230000000000003E-2</c:v>
                </c:pt>
                <c:pt idx="8">
                  <c:v>5.2049999999999999E-2</c:v>
                </c:pt>
                <c:pt idx="9">
                  <c:v>5.466E-2</c:v>
                </c:pt>
                <c:pt idx="10">
                  <c:v>5.7099999999999998E-2</c:v>
                </c:pt>
                <c:pt idx="11">
                  <c:v>5.9389999999999998E-2</c:v>
                </c:pt>
                <c:pt idx="12">
                  <c:v>6.1550000000000001E-2</c:v>
                </c:pt>
                <c:pt idx="13">
                  <c:v>6.3600000000000004E-2</c:v>
                </c:pt>
                <c:pt idx="14">
                  <c:v>6.7400000000000002E-2</c:v>
                </c:pt>
                <c:pt idx="15">
                  <c:v>7.0860000000000006E-2</c:v>
                </c:pt>
                <c:pt idx="16">
                  <c:v>7.4039999999999995E-2</c:v>
                </c:pt>
                <c:pt idx="17">
                  <c:v>7.6980000000000007E-2</c:v>
                </c:pt>
                <c:pt idx="18">
                  <c:v>7.9719999999999999E-2</c:v>
                </c:pt>
                <c:pt idx="19">
                  <c:v>8.2290000000000002E-2</c:v>
                </c:pt>
                <c:pt idx="20">
                  <c:v>8.4699999999999998E-2</c:v>
                </c:pt>
                <c:pt idx="21">
                  <c:v>8.6980000000000002E-2</c:v>
                </c:pt>
                <c:pt idx="22">
                  <c:v>8.9130000000000001E-2</c:v>
                </c:pt>
                <c:pt idx="23">
                  <c:v>9.1170000000000001E-2</c:v>
                </c:pt>
                <c:pt idx="24">
                  <c:v>9.3109999999999998E-2</c:v>
                </c:pt>
                <c:pt idx="25">
                  <c:v>9.6729999999999997E-2</c:v>
                </c:pt>
                <c:pt idx="26">
                  <c:v>0.1008</c:v>
                </c:pt>
                <c:pt idx="27">
                  <c:v>0.1045</c:v>
                </c:pt>
                <c:pt idx="28">
                  <c:v>0.1079</c:v>
                </c:pt>
                <c:pt idx="29">
                  <c:v>0.111</c:v>
                </c:pt>
                <c:pt idx="30">
                  <c:v>0.1139</c:v>
                </c:pt>
                <c:pt idx="31">
                  <c:v>0.11650000000000001</c:v>
                </c:pt>
                <c:pt idx="32">
                  <c:v>0.11899999999999999</c:v>
                </c:pt>
                <c:pt idx="33">
                  <c:v>0.12130000000000001</c:v>
                </c:pt>
                <c:pt idx="34">
                  <c:v>0.1255</c:v>
                </c:pt>
                <c:pt idx="35">
                  <c:v>0.1293</c:v>
                </c:pt>
                <c:pt idx="36">
                  <c:v>0.1326</c:v>
                </c:pt>
                <c:pt idx="37">
                  <c:v>0.1356</c:v>
                </c:pt>
                <c:pt idx="38">
                  <c:v>0.1384</c:v>
                </c:pt>
                <c:pt idx="39">
                  <c:v>0.1409</c:v>
                </c:pt>
                <c:pt idx="40">
                  <c:v>0.14530000000000001</c:v>
                </c:pt>
                <c:pt idx="41">
                  <c:v>0.14910000000000001</c:v>
                </c:pt>
                <c:pt idx="42">
                  <c:v>0.15240000000000001</c:v>
                </c:pt>
                <c:pt idx="43">
                  <c:v>0.15529999999999999</c:v>
                </c:pt>
                <c:pt idx="44">
                  <c:v>0.1578</c:v>
                </c:pt>
                <c:pt idx="45">
                  <c:v>0.16</c:v>
                </c:pt>
                <c:pt idx="46">
                  <c:v>0.16200000000000001</c:v>
                </c:pt>
                <c:pt idx="47">
                  <c:v>0.1638</c:v>
                </c:pt>
                <c:pt idx="48">
                  <c:v>0.1653</c:v>
                </c:pt>
                <c:pt idx="49">
                  <c:v>0.1668</c:v>
                </c:pt>
                <c:pt idx="50">
                  <c:v>0.16800000000000001</c:v>
                </c:pt>
                <c:pt idx="51">
                  <c:v>0.17019999999999999</c:v>
                </c:pt>
                <c:pt idx="52">
                  <c:v>0.1724</c:v>
                </c:pt>
                <c:pt idx="53">
                  <c:v>0.1741</c:v>
                </c:pt>
                <c:pt idx="54">
                  <c:v>0.1754</c:v>
                </c:pt>
                <c:pt idx="55">
                  <c:v>0.1764</c:v>
                </c:pt>
                <c:pt idx="56">
                  <c:v>0.17710000000000001</c:v>
                </c:pt>
                <c:pt idx="57">
                  <c:v>0.1777</c:v>
                </c:pt>
                <c:pt idx="58">
                  <c:v>0.17799999999999999</c:v>
                </c:pt>
                <c:pt idx="59">
                  <c:v>0.1782</c:v>
                </c:pt>
                <c:pt idx="60">
                  <c:v>0.17829999999999999</c:v>
                </c:pt>
                <c:pt idx="61">
                  <c:v>0.17799999999999999</c:v>
                </c:pt>
                <c:pt idx="62">
                  <c:v>0.17749999999999999</c:v>
                </c:pt>
                <c:pt idx="63">
                  <c:v>0.1767</c:v>
                </c:pt>
                <c:pt idx="64">
                  <c:v>0.17580000000000001</c:v>
                </c:pt>
                <c:pt idx="65">
                  <c:v>0.17480000000000001</c:v>
                </c:pt>
                <c:pt idx="66">
                  <c:v>0.1726</c:v>
                </c:pt>
                <c:pt idx="67">
                  <c:v>0.1701</c:v>
                </c:pt>
                <c:pt idx="68">
                  <c:v>0.1676</c:v>
                </c:pt>
                <c:pt idx="69">
                  <c:v>0.16500000000000001</c:v>
                </c:pt>
                <c:pt idx="70">
                  <c:v>0.16239999999999999</c:v>
                </c:pt>
                <c:pt idx="71">
                  <c:v>0.15989999999999999</c:v>
                </c:pt>
                <c:pt idx="72">
                  <c:v>0.15740000000000001</c:v>
                </c:pt>
                <c:pt idx="73">
                  <c:v>0.15490000000000001</c:v>
                </c:pt>
                <c:pt idx="74">
                  <c:v>0.1525</c:v>
                </c:pt>
                <c:pt idx="75">
                  <c:v>0.1502</c:v>
                </c:pt>
                <c:pt idx="76">
                  <c:v>0.1479</c:v>
                </c:pt>
                <c:pt idx="77">
                  <c:v>0.14360000000000001</c:v>
                </c:pt>
                <c:pt idx="78">
                  <c:v>0.13850000000000001</c:v>
                </c:pt>
                <c:pt idx="79">
                  <c:v>0.1338</c:v>
                </c:pt>
                <c:pt idx="80">
                  <c:v>0.1295</c:v>
                </c:pt>
                <c:pt idx="81">
                  <c:v>0.1255</c:v>
                </c:pt>
                <c:pt idx="82">
                  <c:v>0.1217</c:v>
                </c:pt>
                <c:pt idx="83">
                  <c:v>0.1182</c:v>
                </c:pt>
                <c:pt idx="84">
                  <c:v>0.1149</c:v>
                </c:pt>
                <c:pt idx="85">
                  <c:v>0.1118</c:v>
                </c:pt>
                <c:pt idx="86">
                  <c:v>0.1062</c:v>
                </c:pt>
                <c:pt idx="87">
                  <c:v>0.1013</c:v>
                </c:pt>
                <c:pt idx="88">
                  <c:v>9.6809999999999993E-2</c:v>
                </c:pt>
                <c:pt idx="89">
                  <c:v>9.2789999999999997E-2</c:v>
                </c:pt>
                <c:pt idx="90">
                  <c:v>8.9149999999999993E-2</c:v>
                </c:pt>
                <c:pt idx="91">
                  <c:v>8.5830000000000004E-2</c:v>
                </c:pt>
                <c:pt idx="92">
                  <c:v>7.9990000000000006E-2</c:v>
                </c:pt>
                <c:pt idx="93">
                  <c:v>7.4999999999999997E-2</c:v>
                </c:pt>
                <c:pt idx="94">
                  <c:v>7.0699999999999999E-2</c:v>
                </c:pt>
                <c:pt idx="95">
                  <c:v>6.6930000000000003E-2</c:v>
                </c:pt>
                <c:pt idx="96">
                  <c:v>6.3600000000000004E-2</c:v>
                </c:pt>
                <c:pt idx="97">
                  <c:v>6.0630000000000003E-2</c:v>
                </c:pt>
                <c:pt idx="98">
                  <c:v>5.7970000000000001E-2</c:v>
                </c:pt>
                <c:pt idx="99">
                  <c:v>5.5570000000000001E-2</c:v>
                </c:pt>
                <c:pt idx="100">
                  <c:v>5.3379999999999997E-2</c:v>
                </c:pt>
                <c:pt idx="101">
                  <c:v>5.1380000000000002E-2</c:v>
                </c:pt>
                <c:pt idx="102">
                  <c:v>4.9549999999999997E-2</c:v>
                </c:pt>
                <c:pt idx="103">
                  <c:v>4.6300000000000001E-2</c:v>
                </c:pt>
                <c:pt idx="104">
                  <c:v>4.2869999999999998E-2</c:v>
                </c:pt>
                <c:pt idx="105">
                  <c:v>3.9960000000000002E-2</c:v>
                </c:pt>
                <c:pt idx="106">
                  <c:v>3.7470000000000003E-2</c:v>
                </c:pt>
                <c:pt idx="107">
                  <c:v>3.5310000000000001E-2</c:v>
                </c:pt>
                <c:pt idx="108">
                  <c:v>3.3419999999999998E-2</c:v>
                </c:pt>
                <c:pt idx="109">
                  <c:v>3.1739999999999997E-2</c:v>
                </c:pt>
                <c:pt idx="110">
                  <c:v>3.024E-2</c:v>
                </c:pt>
                <c:pt idx="111">
                  <c:v>2.8889999999999999E-2</c:v>
                </c:pt>
                <c:pt idx="112">
                  <c:v>2.656E-2</c:v>
                </c:pt>
                <c:pt idx="113">
                  <c:v>2.461E-2</c:v>
                </c:pt>
                <c:pt idx="114">
                  <c:v>2.2960000000000001E-2</c:v>
                </c:pt>
                <c:pt idx="115">
                  <c:v>2.154E-2</c:v>
                </c:pt>
                <c:pt idx="116">
                  <c:v>2.0299999999999999E-2</c:v>
                </c:pt>
                <c:pt idx="117">
                  <c:v>1.9210000000000001E-2</c:v>
                </c:pt>
                <c:pt idx="118">
                  <c:v>1.738E-2</c:v>
                </c:pt>
                <c:pt idx="119">
                  <c:v>1.5890000000000001E-2</c:v>
                </c:pt>
                <c:pt idx="120">
                  <c:v>1.4659999999999999E-2</c:v>
                </c:pt>
                <c:pt idx="121">
                  <c:v>1.362E-2</c:v>
                </c:pt>
                <c:pt idx="122">
                  <c:v>1.274E-2</c:v>
                </c:pt>
                <c:pt idx="123">
                  <c:v>1.197E-2</c:v>
                </c:pt>
                <c:pt idx="124">
                  <c:v>1.129E-2</c:v>
                </c:pt>
                <c:pt idx="125">
                  <c:v>1.0699999999999999E-2</c:v>
                </c:pt>
                <c:pt idx="126">
                  <c:v>1.017E-2</c:v>
                </c:pt>
                <c:pt idx="127">
                  <c:v>9.6919999999999992E-3</c:v>
                </c:pt>
                <c:pt idx="128">
                  <c:v>9.2619999999999994E-3</c:v>
                </c:pt>
                <c:pt idx="129">
                  <c:v>8.5159999999999993E-3</c:v>
                </c:pt>
                <c:pt idx="130">
                  <c:v>7.7489999999999998E-3</c:v>
                </c:pt>
                <c:pt idx="131">
                  <c:v>7.1190000000000003E-3</c:v>
                </c:pt>
                <c:pt idx="132">
                  <c:v>6.5900000000000004E-3</c:v>
                </c:pt>
                <c:pt idx="133">
                  <c:v>6.1399999999999996E-3</c:v>
                </c:pt>
                <c:pt idx="134">
                  <c:v>5.7520000000000002E-3</c:v>
                </c:pt>
                <c:pt idx="135">
                  <c:v>5.4140000000000004E-3</c:v>
                </c:pt>
                <c:pt idx="136">
                  <c:v>5.1159999999999999E-3</c:v>
                </c:pt>
                <c:pt idx="137">
                  <c:v>4.8520000000000004E-3</c:v>
                </c:pt>
                <c:pt idx="138">
                  <c:v>4.4019999999999997E-3</c:v>
                </c:pt>
                <c:pt idx="139">
                  <c:v>4.0340000000000003E-3</c:v>
                </c:pt>
                <c:pt idx="140">
                  <c:v>3.7269999999999998E-3</c:v>
                </c:pt>
                <c:pt idx="141">
                  <c:v>3.4659999999999999E-3</c:v>
                </c:pt>
                <c:pt idx="142">
                  <c:v>3.241E-3</c:v>
                </c:pt>
                <c:pt idx="143">
                  <c:v>3.0460000000000001E-3</c:v>
                </c:pt>
                <c:pt idx="144">
                  <c:v>2.722E-3</c:v>
                </c:pt>
                <c:pt idx="145">
                  <c:v>2.464E-3</c:v>
                </c:pt>
                <c:pt idx="146">
                  <c:v>2.2539999999999999E-3</c:v>
                </c:pt>
                <c:pt idx="147">
                  <c:v>2.0790000000000001E-3</c:v>
                </c:pt>
                <c:pt idx="148">
                  <c:v>1.9300000000000001E-3</c:v>
                </c:pt>
                <c:pt idx="149">
                  <c:v>1.8029999999999999E-3</c:v>
                </c:pt>
                <c:pt idx="150">
                  <c:v>1.6919999999999999E-3</c:v>
                </c:pt>
                <c:pt idx="151">
                  <c:v>1.5950000000000001E-3</c:v>
                </c:pt>
                <c:pt idx="152">
                  <c:v>1.5089999999999999E-3</c:v>
                </c:pt>
                <c:pt idx="153">
                  <c:v>1.4319999999999999E-3</c:v>
                </c:pt>
                <c:pt idx="154">
                  <c:v>1.364E-3</c:v>
                </c:pt>
                <c:pt idx="155">
                  <c:v>1.245E-3</c:v>
                </c:pt>
                <c:pt idx="156">
                  <c:v>1.1249999999999999E-3</c:v>
                </c:pt>
                <c:pt idx="157">
                  <c:v>1.026E-3</c:v>
                </c:pt>
                <c:pt idx="158">
                  <c:v>9.4490000000000004E-4</c:v>
                </c:pt>
                <c:pt idx="159">
                  <c:v>8.7600000000000004E-4</c:v>
                </c:pt>
                <c:pt idx="160">
                  <c:v>8.1700000000000002E-4</c:v>
                </c:pt>
                <c:pt idx="161">
                  <c:v>7.6590000000000002E-4</c:v>
                </c:pt>
                <c:pt idx="162">
                  <c:v>7.2110000000000002E-4</c:v>
                </c:pt>
                <c:pt idx="163">
                  <c:v>6.8150000000000003E-4</c:v>
                </c:pt>
                <c:pt idx="164">
                  <c:v>6.1459999999999998E-4</c:v>
                </c:pt>
                <c:pt idx="165">
                  <c:v>5.6030000000000001E-4</c:v>
                </c:pt>
                <c:pt idx="166">
                  <c:v>5.153E-4</c:v>
                </c:pt>
                <c:pt idx="167">
                  <c:v>4.772E-4</c:v>
                </c:pt>
                <c:pt idx="168">
                  <c:v>4.4470000000000002E-4</c:v>
                </c:pt>
                <c:pt idx="169">
                  <c:v>4.1649999999999999E-4</c:v>
                </c:pt>
                <c:pt idx="170">
                  <c:v>3.701E-4</c:v>
                </c:pt>
                <c:pt idx="171">
                  <c:v>3.3340000000000003E-4</c:v>
                </c:pt>
                <c:pt idx="172">
                  <c:v>3.0370000000000001E-4</c:v>
                </c:pt>
                <c:pt idx="173">
                  <c:v>2.7900000000000001E-4</c:v>
                </c:pt>
                <c:pt idx="174">
                  <c:v>2.5819999999999999E-4</c:v>
                </c:pt>
                <c:pt idx="175">
                  <c:v>2.4039999999999999E-4</c:v>
                </c:pt>
                <c:pt idx="176">
                  <c:v>2.2499999999999999E-4</c:v>
                </c:pt>
                <c:pt idx="177">
                  <c:v>2.1159999999999999E-4</c:v>
                </c:pt>
                <c:pt idx="178">
                  <c:v>1.997E-4</c:v>
                </c:pt>
                <c:pt idx="179">
                  <c:v>1.8919999999999999E-4</c:v>
                </c:pt>
                <c:pt idx="180">
                  <c:v>1.7980000000000001E-4</c:v>
                </c:pt>
                <c:pt idx="181">
                  <c:v>1.6359999999999999E-4</c:v>
                </c:pt>
                <c:pt idx="182">
                  <c:v>1.472E-4</c:v>
                </c:pt>
                <c:pt idx="183">
                  <c:v>1.339E-4</c:v>
                </c:pt>
                <c:pt idx="184">
                  <c:v>1.2290000000000001E-4</c:v>
                </c:pt>
                <c:pt idx="185">
                  <c:v>1.136E-4</c:v>
                </c:pt>
                <c:pt idx="186">
                  <c:v>1.0569999999999999E-4</c:v>
                </c:pt>
                <c:pt idx="187">
                  <c:v>9.8859999999999999E-5</c:v>
                </c:pt>
                <c:pt idx="188">
                  <c:v>9.289E-5</c:v>
                </c:pt>
                <c:pt idx="189">
                  <c:v>8.763E-5</c:v>
                </c:pt>
                <c:pt idx="190">
                  <c:v>7.8780000000000001E-5</c:v>
                </c:pt>
                <c:pt idx="191">
                  <c:v>7.161E-5</c:v>
                </c:pt>
                <c:pt idx="192">
                  <c:v>6.5690000000000003E-5</c:v>
                </c:pt>
                <c:pt idx="193">
                  <c:v>6.0699999999999998E-5</c:v>
                </c:pt>
                <c:pt idx="194">
                  <c:v>5.6450000000000003E-5</c:v>
                </c:pt>
                <c:pt idx="195">
                  <c:v>5.2769999999999998E-5</c:v>
                </c:pt>
                <c:pt idx="196">
                  <c:v>4.6740000000000003E-5</c:v>
                </c:pt>
                <c:pt idx="197">
                  <c:v>4.1990000000000003E-5</c:v>
                </c:pt>
                <c:pt idx="198">
                  <c:v>3.8139999999999997E-5</c:v>
                </c:pt>
                <c:pt idx="199">
                  <c:v>3.4969999999999999E-5</c:v>
                </c:pt>
                <c:pt idx="200">
                  <c:v>3.2299999999999999E-5</c:v>
                </c:pt>
                <c:pt idx="201">
                  <c:v>3.0020000000000001E-5</c:v>
                </c:pt>
                <c:pt idx="202">
                  <c:v>2.8059999999999999E-5</c:v>
                </c:pt>
                <c:pt idx="203">
                  <c:v>2.6339999999999999E-5</c:v>
                </c:pt>
                <c:pt idx="204">
                  <c:v>2.4830000000000001E-5</c:v>
                </c:pt>
                <c:pt idx="205">
                  <c:v>2.349E-5</c:v>
                </c:pt>
                <c:pt idx="206">
                  <c:v>2.2289999999999998E-5</c:v>
                </c:pt>
                <c:pt idx="207">
                  <c:v>2.0239999999999999E-5</c:v>
                </c:pt>
                <c:pt idx="208">
                  <c:v>1.855E-5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A1-4D97-BA2B-10956521B3F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srim22Na_Au!$D$20:$D$228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srim22Na_Au!$G$20:$G$228</c:f>
              <c:numCache>
                <c:formatCode>0.000E+00</c:formatCode>
                <c:ptCount val="209"/>
                <c:pt idx="0">
                  <c:v>4.385E-2</c:v>
                </c:pt>
                <c:pt idx="1">
                  <c:v>4.6245999999999995E-2</c:v>
                </c:pt>
                <c:pt idx="2">
                  <c:v>4.8503999999999999E-2</c:v>
                </c:pt>
                <c:pt idx="3">
                  <c:v>5.0646999999999998E-2</c:v>
                </c:pt>
                <c:pt idx="4">
                  <c:v>5.2676000000000001E-2</c:v>
                </c:pt>
                <c:pt idx="5">
                  <c:v>5.4623999999999999E-2</c:v>
                </c:pt>
                <c:pt idx="6">
                  <c:v>5.6479999999999995E-2</c:v>
                </c:pt>
                <c:pt idx="7">
                  <c:v>5.8257000000000003E-2</c:v>
                </c:pt>
                <c:pt idx="8">
                  <c:v>6.1623999999999998E-2</c:v>
                </c:pt>
                <c:pt idx="9">
                  <c:v>6.4750000000000002E-2</c:v>
                </c:pt>
                <c:pt idx="10">
                  <c:v>6.7680000000000004E-2</c:v>
                </c:pt>
                <c:pt idx="11">
                  <c:v>7.0449999999999999E-2</c:v>
                </c:pt>
                <c:pt idx="12">
                  <c:v>7.306E-2</c:v>
                </c:pt>
                <c:pt idx="13">
                  <c:v>7.5539999999999996E-2</c:v>
                </c:pt>
                <c:pt idx="14">
                  <c:v>8.0170000000000005E-2</c:v>
                </c:pt>
                <c:pt idx="15">
                  <c:v>8.4400000000000003E-2</c:v>
                </c:pt>
                <c:pt idx="16">
                  <c:v>8.831E-2</c:v>
                </c:pt>
                <c:pt idx="17">
                  <c:v>9.1950000000000004E-2</c:v>
                </c:pt>
                <c:pt idx="18">
                  <c:v>9.5350000000000004E-2</c:v>
                </c:pt>
                <c:pt idx="19">
                  <c:v>9.8560000000000009E-2</c:v>
                </c:pt>
                <c:pt idx="20">
                  <c:v>0.10159</c:v>
                </c:pt>
                <c:pt idx="21">
                  <c:v>0.10446</c:v>
                </c:pt>
                <c:pt idx="22">
                  <c:v>0.10718</c:v>
                </c:pt>
                <c:pt idx="23">
                  <c:v>0.10978</c:v>
                </c:pt>
                <c:pt idx="24">
                  <c:v>0.11226</c:v>
                </c:pt>
                <c:pt idx="25">
                  <c:v>0.11691</c:v>
                </c:pt>
                <c:pt idx="26">
                  <c:v>0.12221</c:v>
                </c:pt>
                <c:pt idx="27">
                  <c:v>0.12706999999999999</c:v>
                </c:pt>
                <c:pt idx="28">
                  <c:v>0.13156999999999999</c:v>
                </c:pt>
                <c:pt idx="29">
                  <c:v>0.13572000000000001</c:v>
                </c:pt>
                <c:pt idx="30">
                  <c:v>0.13963</c:v>
                </c:pt>
                <c:pt idx="31">
                  <c:v>0.14319999999999999</c:v>
                </c:pt>
                <c:pt idx="32">
                  <c:v>0.14663999999999999</c:v>
                </c:pt>
                <c:pt idx="33">
                  <c:v>0.14984</c:v>
                </c:pt>
                <c:pt idx="34">
                  <c:v>0.15578</c:v>
                </c:pt>
                <c:pt idx="35">
                  <c:v>0.16120999999999999</c:v>
                </c:pt>
                <c:pt idx="36">
                  <c:v>0.16607</c:v>
                </c:pt>
                <c:pt idx="37">
                  <c:v>0.17055999999999999</c:v>
                </c:pt>
                <c:pt idx="38">
                  <c:v>0.17479</c:v>
                </c:pt>
                <c:pt idx="39">
                  <c:v>0.17865999999999999</c:v>
                </c:pt>
                <c:pt idx="40">
                  <c:v>0.18567</c:v>
                </c:pt>
                <c:pt idx="41">
                  <c:v>0.19192000000000001</c:v>
                </c:pt>
                <c:pt idx="42">
                  <c:v>0.19753000000000001</c:v>
                </c:pt>
                <c:pt idx="43">
                  <c:v>0.20263999999999999</c:v>
                </c:pt>
                <c:pt idx="44">
                  <c:v>0.20723999999999998</c:v>
                </c:pt>
                <c:pt idx="45">
                  <c:v>0.21146000000000001</c:v>
                </c:pt>
                <c:pt idx="46">
                  <c:v>0.21540000000000001</c:v>
                </c:pt>
                <c:pt idx="47">
                  <c:v>0.21908</c:v>
                </c:pt>
                <c:pt idx="48">
                  <c:v>0.22239</c:v>
                </c:pt>
                <c:pt idx="49">
                  <c:v>0.22565000000000002</c:v>
                </c:pt>
                <c:pt idx="50">
                  <c:v>0.22855</c:v>
                </c:pt>
                <c:pt idx="51">
                  <c:v>0.23402999999999999</c:v>
                </c:pt>
                <c:pt idx="52">
                  <c:v>0.24009999999999998</c:v>
                </c:pt>
                <c:pt idx="53">
                  <c:v>0.24546000000000001</c:v>
                </c:pt>
                <c:pt idx="54">
                  <c:v>0.25024000000000002</c:v>
                </c:pt>
                <c:pt idx="55">
                  <c:v>0.25457000000000002</c:v>
                </c:pt>
                <c:pt idx="56">
                  <c:v>0.25846000000000002</c:v>
                </c:pt>
                <c:pt idx="57">
                  <c:v>0.26213999999999998</c:v>
                </c:pt>
                <c:pt idx="58">
                  <c:v>0.26539999999999997</c:v>
                </c:pt>
                <c:pt idx="59">
                  <c:v>0.26846999999999999</c:v>
                </c:pt>
                <c:pt idx="60">
                  <c:v>0.27455999999999997</c:v>
                </c:pt>
                <c:pt idx="61">
                  <c:v>0.28210000000000002</c:v>
                </c:pt>
                <c:pt idx="62">
                  <c:v>0.28910000000000002</c:v>
                </c:pt>
                <c:pt idx="63">
                  <c:v>0.29530000000000001</c:v>
                </c:pt>
                <c:pt idx="64">
                  <c:v>0.3009</c:v>
                </c:pt>
                <c:pt idx="65">
                  <c:v>0.30580000000000002</c:v>
                </c:pt>
                <c:pt idx="66">
                  <c:v>0.314</c:v>
                </c:pt>
                <c:pt idx="67">
                  <c:v>0.3206</c:v>
                </c:pt>
                <c:pt idx="68">
                  <c:v>0.32630000000000003</c:v>
                </c:pt>
                <c:pt idx="69">
                  <c:v>0.33150000000000002</c:v>
                </c:pt>
                <c:pt idx="70">
                  <c:v>0.33629999999999999</c:v>
                </c:pt>
                <c:pt idx="71">
                  <c:v>0.34119999999999995</c:v>
                </c:pt>
                <c:pt idx="72">
                  <c:v>0.34589999999999999</c:v>
                </c:pt>
                <c:pt idx="73">
                  <c:v>0.35070000000000001</c:v>
                </c:pt>
                <c:pt idx="74">
                  <c:v>0.35570000000000002</c:v>
                </c:pt>
                <c:pt idx="75">
                  <c:v>0.36080000000000001</c:v>
                </c:pt>
                <c:pt idx="76">
                  <c:v>0.3659</c:v>
                </c:pt>
                <c:pt idx="77">
                  <c:v>0.37690000000000001</c:v>
                </c:pt>
                <c:pt idx="78">
                  <c:v>0.39119999999999999</c:v>
                </c:pt>
                <c:pt idx="79">
                  <c:v>0.40649999999999997</c:v>
                </c:pt>
                <c:pt idx="80">
                  <c:v>0.42249999999999999</c:v>
                </c:pt>
                <c:pt idx="81">
                  <c:v>0.439</c:v>
                </c:pt>
                <c:pt idx="82">
                  <c:v>0.45599999999999996</c:v>
                </c:pt>
                <c:pt idx="83">
                  <c:v>0.47340000000000004</c:v>
                </c:pt>
                <c:pt idx="84">
                  <c:v>0.49109999999999998</c:v>
                </c:pt>
                <c:pt idx="85">
                  <c:v>0.50900000000000001</c:v>
                </c:pt>
                <c:pt idx="86">
                  <c:v>0.5454</c:v>
                </c:pt>
                <c:pt idx="87">
                  <c:v>0.58230000000000004</c:v>
                </c:pt>
                <c:pt idx="88">
                  <c:v>0.61910999999999994</c:v>
                </c:pt>
                <c:pt idx="89">
                  <c:v>0.65599000000000007</c:v>
                </c:pt>
                <c:pt idx="90">
                  <c:v>0.69264999999999999</c:v>
                </c:pt>
                <c:pt idx="91">
                  <c:v>0.72912999999999994</c:v>
                </c:pt>
                <c:pt idx="92">
                  <c:v>0.80108999999999997</c:v>
                </c:pt>
                <c:pt idx="93">
                  <c:v>0.87169999999999992</c:v>
                </c:pt>
                <c:pt idx="94">
                  <c:v>0.94089999999999996</c:v>
                </c:pt>
                <c:pt idx="95">
                  <c:v>1.0085299999999999</c:v>
                </c:pt>
                <c:pt idx="96">
                  <c:v>1.0746</c:v>
                </c:pt>
                <c:pt idx="97">
                  <c:v>1.1396299999999999</c:v>
                </c:pt>
                <c:pt idx="98">
                  <c:v>1.2029700000000001</c:v>
                </c:pt>
                <c:pt idx="99">
                  <c:v>1.26457</c:v>
                </c:pt>
                <c:pt idx="100">
                  <c:v>1.32538</c:v>
                </c:pt>
                <c:pt idx="101">
                  <c:v>1.3843799999999999</c:v>
                </c:pt>
                <c:pt idx="102">
                  <c:v>1.4415499999999999</c:v>
                </c:pt>
                <c:pt idx="103">
                  <c:v>1.5532999999999999</c:v>
                </c:pt>
                <c:pt idx="104">
                  <c:v>1.68587</c:v>
                </c:pt>
                <c:pt idx="105">
                  <c:v>1.8109599999999999</c:v>
                </c:pt>
                <c:pt idx="106">
                  <c:v>1.9284699999999999</c:v>
                </c:pt>
                <c:pt idx="107">
                  <c:v>2.0383100000000001</c:v>
                </c:pt>
                <c:pt idx="108">
                  <c:v>2.14242</c:v>
                </c:pt>
                <c:pt idx="109">
                  <c:v>2.2397400000000003</c:v>
                </c:pt>
                <c:pt idx="110">
                  <c:v>2.3322400000000001</c:v>
                </c:pt>
                <c:pt idx="111">
                  <c:v>2.4178899999999999</c:v>
                </c:pt>
                <c:pt idx="112">
                  <c:v>2.5755599999999998</c:v>
                </c:pt>
                <c:pt idx="113">
                  <c:v>2.71461</c:v>
                </c:pt>
                <c:pt idx="114">
                  <c:v>2.8389599999999997</c:v>
                </c:pt>
                <c:pt idx="115">
                  <c:v>2.9485399999999999</c:v>
                </c:pt>
                <c:pt idx="116">
                  <c:v>3.0473000000000003</c:v>
                </c:pt>
                <c:pt idx="117">
                  <c:v>3.1352100000000003</c:v>
                </c:pt>
                <c:pt idx="118">
                  <c:v>3.2843800000000001</c:v>
                </c:pt>
                <c:pt idx="119">
                  <c:v>3.40489</c:v>
                </c:pt>
                <c:pt idx="120">
                  <c:v>3.5026600000000001</c:v>
                </c:pt>
                <c:pt idx="121">
                  <c:v>3.5826199999999999</c:v>
                </c:pt>
                <c:pt idx="122">
                  <c:v>3.6467399999999999</c:v>
                </c:pt>
                <c:pt idx="123">
                  <c:v>3.69997</c:v>
                </c:pt>
                <c:pt idx="124">
                  <c:v>3.7422899999999997</c:v>
                </c:pt>
                <c:pt idx="125">
                  <c:v>3.7766999999999999</c:v>
                </c:pt>
                <c:pt idx="126">
                  <c:v>3.8041700000000001</c:v>
                </c:pt>
                <c:pt idx="127">
                  <c:v>3.8246919999999998</c:v>
                </c:pt>
                <c:pt idx="128">
                  <c:v>3.8402620000000001</c:v>
                </c:pt>
                <c:pt idx="129">
                  <c:v>3.8595160000000002</c:v>
                </c:pt>
                <c:pt idx="130">
                  <c:v>3.8637489999999999</c:v>
                </c:pt>
                <c:pt idx="131">
                  <c:v>3.8541189999999999</c:v>
                </c:pt>
                <c:pt idx="132">
                  <c:v>3.8335900000000001</c:v>
                </c:pt>
                <c:pt idx="133">
                  <c:v>3.8061399999999996</c:v>
                </c:pt>
                <c:pt idx="134">
                  <c:v>3.773752</c:v>
                </c:pt>
                <c:pt idx="135">
                  <c:v>3.7384140000000001</c:v>
                </c:pt>
                <c:pt idx="136">
                  <c:v>3.700116</c:v>
                </c:pt>
                <c:pt idx="137">
                  <c:v>3.6598519999999999</c:v>
                </c:pt>
                <c:pt idx="138">
                  <c:v>3.5844019999999999</c:v>
                </c:pt>
                <c:pt idx="139">
                  <c:v>3.5160339999999999</c:v>
                </c:pt>
                <c:pt idx="140">
                  <c:v>3.4307270000000001</c:v>
                </c:pt>
                <c:pt idx="141">
                  <c:v>3.3514659999999998</c:v>
                </c:pt>
                <c:pt idx="142">
                  <c:v>3.2752409999999998</c:v>
                </c:pt>
                <c:pt idx="143">
                  <c:v>3.2020459999999997</c:v>
                </c:pt>
                <c:pt idx="144">
                  <c:v>3.0657220000000001</c:v>
                </c:pt>
                <c:pt idx="145">
                  <c:v>2.9414639999999999</c:v>
                </c:pt>
                <c:pt idx="146">
                  <c:v>2.830254</c:v>
                </c:pt>
                <c:pt idx="147">
                  <c:v>2.729079</c:v>
                </c:pt>
                <c:pt idx="148">
                  <c:v>2.6379300000000003</c:v>
                </c:pt>
                <c:pt idx="149">
                  <c:v>2.5538030000000003</c:v>
                </c:pt>
                <c:pt idx="150">
                  <c:v>2.4766919999999999</c:v>
                </c:pt>
                <c:pt idx="151">
                  <c:v>2.4055949999999999</c:v>
                </c:pt>
                <c:pt idx="152">
                  <c:v>2.3395090000000001</c:v>
                </c:pt>
                <c:pt idx="153">
                  <c:v>2.2774319999999997</c:v>
                </c:pt>
                <c:pt idx="154">
                  <c:v>2.220364</c:v>
                </c:pt>
                <c:pt idx="155">
                  <c:v>2.1142449999999999</c:v>
                </c:pt>
                <c:pt idx="156">
                  <c:v>1.9981250000000002</c:v>
                </c:pt>
                <c:pt idx="157">
                  <c:v>1.8950259999999999</c:v>
                </c:pt>
                <c:pt idx="158">
                  <c:v>1.8029449</c:v>
                </c:pt>
                <c:pt idx="159">
                  <c:v>1.7188760000000001</c:v>
                </c:pt>
                <c:pt idx="160">
                  <c:v>1.642817</c:v>
                </c:pt>
                <c:pt idx="161">
                  <c:v>1.5737658999999999</c:v>
                </c:pt>
                <c:pt idx="162">
                  <c:v>1.5097210999999999</c:v>
                </c:pt>
                <c:pt idx="163">
                  <c:v>1.4506815</c:v>
                </c:pt>
                <c:pt idx="164">
                  <c:v>1.3466146000000001</c:v>
                </c:pt>
                <c:pt idx="165">
                  <c:v>1.2575603</c:v>
                </c:pt>
                <c:pt idx="166">
                  <c:v>1.1815153</c:v>
                </c:pt>
                <c:pt idx="167">
                  <c:v>1.1164772000000001</c:v>
                </c:pt>
                <c:pt idx="168">
                  <c:v>1.0614447</c:v>
                </c:pt>
                <c:pt idx="169">
                  <c:v>1.0084165</c:v>
                </c:pt>
                <c:pt idx="170">
                  <c:v>0.91697010000000001</c:v>
                </c:pt>
                <c:pt idx="171">
                  <c:v>0.84313340000000003</c:v>
                </c:pt>
                <c:pt idx="172">
                  <c:v>0.78190369999999998</c:v>
                </c:pt>
                <c:pt idx="173">
                  <c:v>0.730379</c:v>
                </c:pt>
                <c:pt idx="174">
                  <c:v>0.68625820000000004</c:v>
                </c:pt>
                <c:pt idx="175">
                  <c:v>0.64814040000000006</c:v>
                </c:pt>
                <c:pt idx="176">
                  <c:v>0.61472500000000008</c:v>
                </c:pt>
                <c:pt idx="177">
                  <c:v>0.58531159999999993</c:v>
                </c:pt>
                <c:pt idx="178">
                  <c:v>0.55909969999999998</c:v>
                </c:pt>
                <c:pt idx="179">
                  <c:v>0.53568919999999998</c:v>
                </c:pt>
                <c:pt idx="180">
                  <c:v>0.51447979999999993</c:v>
                </c:pt>
                <c:pt idx="181">
                  <c:v>0.47796359999999999</c:v>
                </c:pt>
                <c:pt idx="182">
                  <c:v>0.44044720000000004</c:v>
                </c:pt>
                <c:pt idx="183">
                  <c:v>0.40983390000000003</c:v>
                </c:pt>
                <c:pt idx="184">
                  <c:v>0.38432289999999997</c:v>
                </c:pt>
                <c:pt idx="185">
                  <c:v>0.36271359999999997</c:v>
                </c:pt>
                <c:pt idx="186">
                  <c:v>0.34410569999999996</c:v>
                </c:pt>
                <c:pt idx="187">
                  <c:v>0.32799886</c:v>
                </c:pt>
                <c:pt idx="188">
                  <c:v>0.31399289000000002</c:v>
                </c:pt>
                <c:pt idx="189">
                  <c:v>0.30148763000000001</c:v>
                </c:pt>
                <c:pt idx="190">
                  <c:v>0.28057878000000003</c:v>
                </c:pt>
                <c:pt idx="191">
                  <c:v>0.26357161000000001</c:v>
                </c:pt>
                <c:pt idx="192">
                  <c:v>0.24956569000000001</c:v>
                </c:pt>
                <c:pt idx="193">
                  <c:v>0.23776069999999999</c:v>
                </c:pt>
                <c:pt idx="194">
                  <c:v>0.22785645000000002</c:v>
                </c:pt>
                <c:pt idx="195">
                  <c:v>0.21925277000000001</c:v>
                </c:pt>
                <c:pt idx="196">
                  <c:v>0.20524673999999998</c:v>
                </c:pt>
                <c:pt idx="197">
                  <c:v>0.19434198999999999</c:v>
                </c:pt>
                <c:pt idx="198">
                  <c:v>0.18573814</c:v>
                </c:pt>
                <c:pt idx="199">
                  <c:v>0.17873496999999999</c:v>
                </c:pt>
                <c:pt idx="200">
                  <c:v>0.17293230000000001</c:v>
                </c:pt>
                <c:pt idx="201">
                  <c:v>0.16813001999999999</c:v>
                </c:pt>
                <c:pt idx="202">
                  <c:v>0.16412805999999999</c:v>
                </c:pt>
                <c:pt idx="203">
                  <c:v>0.16062634000000001</c:v>
                </c:pt>
                <c:pt idx="204">
                  <c:v>0.15772483000000001</c:v>
                </c:pt>
                <c:pt idx="205">
                  <c:v>0.15522348999999999</c:v>
                </c:pt>
                <c:pt idx="206">
                  <c:v>0.15302229000000001</c:v>
                </c:pt>
                <c:pt idx="207">
                  <c:v>0.14942024000000001</c:v>
                </c:pt>
                <c:pt idx="208">
                  <c:v>0.14671855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A1-4D97-BA2B-10956521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16192"/>
        <c:axId val="511613840"/>
      </c:scatterChart>
      <c:valAx>
        <c:axId val="5116161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11613840"/>
        <c:crosses val="autoZero"/>
        <c:crossBetween val="midCat"/>
        <c:majorUnit val="10"/>
      </c:valAx>
      <c:valAx>
        <c:axId val="51161384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116161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srim22Na_Au!$P$5</c:f>
          <c:strCache>
            <c:ptCount val="1"/>
            <c:pt idx="0">
              <c:v>srim22Na_Au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srim22Na_Au!$D$20:$D$228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srim22Na_Au!$J$20:$J$228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1.4E-3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1.7000000000000001E-3</c:v>
                </c:pt>
                <c:pt idx="22">
                  <c:v>1.8E-3</c:v>
                </c:pt>
                <c:pt idx="23">
                  <c:v>1.9E-3</c:v>
                </c:pt>
                <c:pt idx="24">
                  <c:v>1.9E-3</c:v>
                </c:pt>
                <c:pt idx="25">
                  <c:v>2.1000000000000003E-3</c:v>
                </c:pt>
                <c:pt idx="26">
                  <c:v>2.1999999999999997E-3</c:v>
                </c:pt>
                <c:pt idx="27">
                  <c:v>2.4000000000000002E-3</c:v>
                </c:pt>
                <c:pt idx="28">
                  <c:v>2.5999999999999999E-3</c:v>
                </c:pt>
                <c:pt idx="29">
                  <c:v>2.7000000000000001E-3</c:v>
                </c:pt>
                <c:pt idx="30">
                  <c:v>2.9000000000000002E-3</c:v>
                </c:pt>
                <c:pt idx="31">
                  <c:v>3.0000000000000001E-3</c:v>
                </c:pt>
                <c:pt idx="32">
                  <c:v>3.0999999999999999E-3</c:v>
                </c:pt>
                <c:pt idx="33">
                  <c:v>3.3E-3</c:v>
                </c:pt>
                <c:pt idx="34">
                  <c:v>3.5999999999999999E-3</c:v>
                </c:pt>
                <c:pt idx="35">
                  <c:v>3.8E-3</c:v>
                </c:pt>
                <c:pt idx="36">
                  <c:v>4.1000000000000003E-3</c:v>
                </c:pt>
                <c:pt idx="37">
                  <c:v>4.3999999999999994E-3</c:v>
                </c:pt>
                <c:pt idx="38">
                  <c:v>4.5999999999999999E-3</c:v>
                </c:pt>
                <c:pt idx="39">
                  <c:v>4.8999999999999998E-3</c:v>
                </c:pt>
                <c:pt idx="40">
                  <c:v>5.4000000000000003E-3</c:v>
                </c:pt>
                <c:pt idx="41">
                  <c:v>5.8999999999999999E-3</c:v>
                </c:pt>
                <c:pt idx="42">
                  <c:v>6.4000000000000003E-3</c:v>
                </c:pt>
                <c:pt idx="43">
                  <c:v>6.9000000000000008E-3</c:v>
                </c:pt>
                <c:pt idx="44">
                  <c:v>7.3999999999999995E-3</c:v>
                </c:pt>
                <c:pt idx="45">
                  <c:v>7.9000000000000008E-3</c:v>
                </c:pt>
                <c:pt idx="46">
                  <c:v>8.3000000000000001E-3</c:v>
                </c:pt>
                <c:pt idx="47">
                  <c:v>8.7999999999999988E-3</c:v>
                </c:pt>
                <c:pt idx="48">
                  <c:v>9.2999999999999992E-3</c:v>
                </c:pt>
                <c:pt idx="49">
                  <c:v>9.7999999999999997E-3</c:v>
                </c:pt>
                <c:pt idx="50">
                  <c:v>1.0199999999999999E-2</c:v>
                </c:pt>
                <c:pt idx="51">
                  <c:v>1.12E-2</c:v>
                </c:pt>
                <c:pt idx="52">
                  <c:v>1.24E-2</c:v>
                </c:pt>
                <c:pt idx="53">
                  <c:v>1.3500000000000002E-2</c:v>
                </c:pt>
                <c:pt idx="54">
                  <c:v>1.47E-2</c:v>
                </c:pt>
                <c:pt idx="55">
                  <c:v>1.5900000000000001E-2</c:v>
                </c:pt>
                <c:pt idx="56">
                  <c:v>1.7100000000000001E-2</c:v>
                </c:pt>
                <c:pt idx="57">
                  <c:v>1.8200000000000001E-2</c:v>
                </c:pt>
                <c:pt idx="58">
                  <c:v>1.9400000000000001E-2</c:v>
                </c:pt>
                <c:pt idx="59">
                  <c:v>2.06E-2</c:v>
                </c:pt>
                <c:pt idx="60">
                  <c:v>2.3E-2</c:v>
                </c:pt>
                <c:pt idx="61">
                  <c:v>2.5399999999999999E-2</c:v>
                </c:pt>
                <c:pt idx="62">
                  <c:v>2.7800000000000002E-2</c:v>
                </c:pt>
                <c:pt idx="63">
                  <c:v>3.0199999999999998E-2</c:v>
                </c:pt>
                <c:pt idx="64">
                  <c:v>3.2600000000000004E-2</c:v>
                </c:pt>
                <c:pt idx="65">
                  <c:v>3.4999999999999996E-2</c:v>
                </c:pt>
                <c:pt idx="66">
                  <c:v>3.9900000000000005E-2</c:v>
                </c:pt>
                <c:pt idx="67">
                  <c:v>4.48E-2</c:v>
                </c:pt>
                <c:pt idx="68">
                  <c:v>4.99E-2</c:v>
                </c:pt>
                <c:pt idx="69">
                  <c:v>5.5000000000000007E-2</c:v>
                </c:pt>
                <c:pt idx="70">
                  <c:v>6.0199999999999997E-2</c:v>
                </c:pt>
                <c:pt idx="71">
                  <c:v>6.54E-2</c:v>
                </c:pt>
                <c:pt idx="72">
                  <c:v>7.0699999999999999E-2</c:v>
                </c:pt>
                <c:pt idx="73">
                  <c:v>7.5999999999999998E-2</c:v>
                </c:pt>
                <c:pt idx="74">
                  <c:v>8.1299999999999997E-2</c:v>
                </c:pt>
                <c:pt idx="75">
                  <c:v>8.6699999999999999E-2</c:v>
                </c:pt>
                <c:pt idx="76">
                  <c:v>9.2100000000000001E-2</c:v>
                </c:pt>
                <c:pt idx="77">
                  <c:v>0.1031</c:v>
                </c:pt>
                <c:pt idx="78">
                  <c:v>0.1167</c:v>
                </c:pt>
                <c:pt idx="79">
                  <c:v>0.13040000000000002</c:v>
                </c:pt>
                <c:pt idx="80">
                  <c:v>0.14410000000000001</c:v>
                </c:pt>
                <c:pt idx="81">
                  <c:v>0.15770000000000001</c:v>
                </c:pt>
                <c:pt idx="82">
                  <c:v>0.17119999999999999</c:v>
                </c:pt>
                <c:pt idx="83">
                  <c:v>0.18460000000000001</c:v>
                </c:pt>
                <c:pt idx="84">
                  <c:v>0.1978</c:v>
                </c:pt>
                <c:pt idx="85">
                  <c:v>0.2109</c:v>
                </c:pt>
                <c:pt idx="86">
                  <c:v>0.23669999999999999</c:v>
                </c:pt>
                <c:pt idx="87">
                  <c:v>0.26190000000000002</c:v>
                </c:pt>
                <c:pt idx="88">
                  <c:v>0.28650000000000003</c:v>
                </c:pt>
                <c:pt idx="89">
                  <c:v>0.3105</c:v>
                </c:pt>
                <c:pt idx="90">
                  <c:v>0.33379999999999999</c:v>
                </c:pt>
                <c:pt idx="91">
                  <c:v>0.35659999999999997</c:v>
                </c:pt>
                <c:pt idx="92">
                  <c:v>0.40060000000000001</c:v>
                </c:pt>
                <c:pt idx="93">
                  <c:v>0.4425</c:v>
                </c:pt>
                <c:pt idx="94">
                  <c:v>0.48250000000000004</c:v>
                </c:pt>
                <c:pt idx="95">
                  <c:v>0.52089999999999992</c:v>
                </c:pt>
                <c:pt idx="96">
                  <c:v>0.55769999999999997</c:v>
                </c:pt>
                <c:pt idx="97">
                  <c:v>0.59320000000000006</c:v>
                </c:pt>
                <c:pt idx="98">
                  <c:v>0.62729999999999997</c:v>
                </c:pt>
                <c:pt idx="99">
                  <c:v>0.6603</c:v>
                </c:pt>
                <c:pt idx="100">
                  <c:v>0.69219999999999993</c:v>
                </c:pt>
                <c:pt idx="101">
                  <c:v>0.72309999999999997</c:v>
                </c:pt>
                <c:pt idx="102">
                  <c:v>0.75309999999999999</c:v>
                </c:pt>
                <c:pt idx="103" formatCode="0.00">
                  <c:v>0.81059999999999999</c:v>
                </c:pt>
                <c:pt idx="104" formatCode="0.00">
                  <c:v>0.87840000000000007</c:v>
                </c:pt>
                <c:pt idx="105" formatCode="0.00">
                  <c:v>0.9423999999999999</c:v>
                </c:pt>
                <c:pt idx="106" formatCode="0.00">
                  <c:v>1</c:v>
                </c:pt>
                <c:pt idx="107" formatCode="0.00">
                  <c:v>1.06</c:v>
                </c:pt>
                <c:pt idx="108" formatCode="0.00">
                  <c:v>1.1200000000000001</c:v>
                </c:pt>
                <c:pt idx="109" formatCode="0.00">
                  <c:v>1.17</c:v>
                </c:pt>
                <c:pt idx="110" formatCode="0.00">
                  <c:v>1.22</c:v>
                </c:pt>
                <c:pt idx="111" formatCode="0.00">
                  <c:v>1.27</c:v>
                </c:pt>
                <c:pt idx="112" formatCode="0.00">
                  <c:v>1.37</c:v>
                </c:pt>
                <c:pt idx="113" formatCode="0.00">
                  <c:v>1.46</c:v>
                </c:pt>
                <c:pt idx="114" formatCode="0.00">
                  <c:v>1.55</c:v>
                </c:pt>
                <c:pt idx="115" formatCode="0.00">
                  <c:v>1.63</c:v>
                </c:pt>
                <c:pt idx="116" formatCode="0.00">
                  <c:v>1.71</c:v>
                </c:pt>
                <c:pt idx="117" formatCode="0.00">
                  <c:v>1.79</c:v>
                </c:pt>
                <c:pt idx="118" formatCode="0.00">
                  <c:v>1.95</c:v>
                </c:pt>
                <c:pt idx="119" formatCode="0.00">
                  <c:v>2.1</c:v>
                </c:pt>
                <c:pt idx="120" formatCode="0.00">
                  <c:v>2.2400000000000002</c:v>
                </c:pt>
                <c:pt idx="121" formatCode="0.00">
                  <c:v>2.39</c:v>
                </c:pt>
                <c:pt idx="122" formatCode="0.00">
                  <c:v>2.5299999999999998</c:v>
                </c:pt>
                <c:pt idx="123" formatCode="0.00">
                  <c:v>2.66</c:v>
                </c:pt>
                <c:pt idx="124" formatCode="0.00">
                  <c:v>2.8</c:v>
                </c:pt>
                <c:pt idx="125" formatCode="0.00">
                  <c:v>2.94</c:v>
                </c:pt>
                <c:pt idx="126" formatCode="0.00">
                  <c:v>3.07</c:v>
                </c:pt>
                <c:pt idx="127" formatCode="0.00">
                  <c:v>3.2</c:v>
                </c:pt>
                <c:pt idx="128" formatCode="0.00">
                  <c:v>3.34</c:v>
                </c:pt>
                <c:pt idx="129" formatCode="0.00">
                  <c:v>3.6</c:v>
                </c:pt>
                <c:pt idx="130" formatCode="0.00">
                  <c:v>3.93</c:v>
                </c:pt>
                <c:pt idx="131" formatCode="0.00">
                  <c:v>4.26</c:v>
                </c:pt>
                <c:pt idx="132" formatCode="0.00">
                  <c:v>4.5999999999999996</c:v>
                </c:pt>
                <c:pt idx="133" formatCode="0.00">
                  <c:v>4.93</c:v>
                </c:pt>
                <c:pt idx="134" formatCode="0.00">
                  <c:v>5.27</c:v>
                </c:pt>
                <c:pt idx="135" formatCode="0.00">
                  <c:v>5.61</c:v>
                </c:pt>
                <c:pt idx="136" formatCode="0.00">
                  <c:v>5.96</c:v>
                </c:pt>
                <c:pt idx="137" formatCode="0.00">
                  <c:v>6.31</c:v>
                </c:pt>
                <c:pt idx="138" formatCode="0.00">
                  <c:v>7.02</c:v>
                </c:pt>
                <c:pt idx="139" formatCode="0.00">
                  <c:v>7.75</c:v>
                </c:pt>
                <c:pt idx="140" formatCode="0.00">
                  <c:v>8.49</c:v>
                </c:pt>
                <c:pt idx="141" formatCode="0.00">
                  <c:v>9.25</c:v>
                </c:pt>
                <c:pt idx="142" formatCode="0.00">
                  <c:v>10.029999999999999</c:v>
                </c:pt>
                <c:pt idx="143" formatCode="0.00">
                  <c:v>10.82</c:v>
                </c:pt>
                <c:pt idx="144" formatCode="0.00">
                  <c:v>12.47</c:v>
                </c:pt>
                <c:pt idx="145" formatCode="0.00">
                  <c:v>14.19</c:v>
                </c:pt>
                <c:pt idx="146" formatCode="0.00">
                  <c:v>15.98</c:v>
                </c:pt>
                <c:pt idx="147" formatCode="0.00">
                  <c:v>17.84</c:v>
                </c:pt>
                <c:pt idx="148" formatCode="0.00">
                  <c:v>19.760000000000002</c:v>
                </c:pt>
                <c:pt idx="149" formatCode="0.00">
                  <c:v>21.75</c:v>
                </c:pt>
                <c:pt idx="150" formatCode="0.00">
                  <c:v>23.81</c:v>
                </c:pt>
                <c:pt idx="151" formatCode="0.00">
                  <c:v>25.92</c:v>
                </c:pt>
                <c:pt idx="152" formatCode="0.00">
                  <c:v>28.1</c:v>
                </c:pt>
                <c:pt idx="153" formatCode="0.00">
                  <c:v>30.34</c:v>
                </c:pt>
                <c:pt idx="154" formatCode="0.00">
                  <c:v>32.64</c:v>
                </c:pt>
                <c:pt idx="155" formatCode="0.00">
                  <c:v>37.409999999999997</c:v>
                </c:pt>
                <c:pt idx="156" formatCode="0.00">
                  <c:v>43.7</c:v>
                </c:pt>
                <c:pt idx="157" formatCode="0.00">
                  <c:v>50.34</c:v>
                </c:pt>
                <c:pt idx="158" formatCode="0.00">
                  <c:v>57.34</c:v>
                </c:pt>
                <c:pt idx="159" formatCode="0.00">
                  <c:v>64.680000000000007</c:v>
                </c:pt>
                <c:pt idx="160" formatCode="0.00">
                  <c:v>72.37</c:v>
                </c:pt>
                <c:pt idx="161" formatCode="0.00">
                  <c:v>80.42</c:v>
                </c:pt>
                <c:pt idx="162" formatCode="0.00">
                  <c:v>88.8</c:v>
                </c:pt>
                <c:pt idx="163" formatCode="0.00">
                  <c:v>97.54</c:v>
                </c:pt>
                <c:pt idx="164" formatCode="0.00">
                  <c:v>116.04</c:v>
                </c:pt>
                <c:pt idx="165" formatCode="0.00">
                  <c:v>135.91999999999999</c:v>
                </c:pt>
                <c:pt idx="166" formatCode="0.00">
                  <c:v>157.13999999999999</c:v>
                </c:pt>
                <c:pt idx="167" formatCode="0.00">
                  <c:v>179.67</c:v>
                </c:pt>
                <c:pt idx="168" formatCode="0.00">
                  <c:v>203.44</c:v>
                </c:pt>
                <c:pt idx="169" formatCode="0.00">
                  <c:v>228.46</c:v>
                </c:pt>
                <c:pt idx="170" formatCode="0.00">
                  <c:v>282.27999999999997</c:v>
                </c:pt>
                <c:pt idx="171" formatCode="0.00">
                  <c:v>341.14</c:v>
                </c:pt>
                <c:pt idx="172" formatCode="0.00">
                  <c:v>404.88</c:v>
                </c:pt>
                <c:pt idx="173" formatCode="0.00">
                  <c:v>473.37</c:v>
                </c:pt>
                <c:pt idx="174" formatCode="0.00">
                  <c:v>546.47</c:v>
                </c:pt>
                <c:pt idx="175" formatCode="0.00">
                  <c:v>624.07000000000005</c:v>
                </c:pt>
                <c:pt idx="176" formatCode="0.00">
                  <c:v>706.06</c:v>
                </c:pt>
                <c:pt idx="177" formatCode="0.00">
                  <c:v>792.34</c:v>
                </c:pt>
                <c:pt idx="178" formatCode="0.00">
                  <c:v>882.81</c:v>
                </c:pt>
                <c:pt idx="179" formatCode="0.00">
                  <c:v>977.38</c:v>
                </c:pt>
                <c:pt idx="180" formatCode="0.00">
                  <c:v>1080</c:v>
                </c:pt>
                <c:pt idx="181" formatCode="0.00">
                  <c:v>1280</c:v>
                </c:pt>
                <c:pt idx="182" formatCode="0.0">
                  <c:v>1570</c:v>
                </c:pt>
                <c:pt idx="183" formatCode="0.0">
                  <c:v>1870</c:v>
                </c:pt>
                <c:pt idx="184" formatCode="0.0">
                  <c:v>2200</c:v>
                </c:pt>
                <c:pt idx="185" formatCode="0.0">
                  <c:v>2540</c:v>
                </c:pt>
                <c:pt idx="186" formatCode="0.0">
                  <c:v>2910</c:v>
                </c:pt>
                <c:pt idx="187" formatCode="0.0">
                  <c:v>3300</c:v>
                </c:pt>
                <c:pt idx="188" formatCode="0.0">
                  <c:v>3700</c:v>
                </c:pt>
                <c:pt idx="189" formatCode="0.0">
                  <c:v>4120</c:v>
                </c:pt>
                <c:pt idx="190" formatCode="0.0">
                  <c:v>5010</c:v>
                </c:pt>
                <c:pt idx="191" formatCode="0.0">
                  <c:v>5960</c:v>
                </c:pt>
                <c:pt idx="192" formatCode="0.0">
                  <c:v>6970</c:v>
                </c:pt>
                <c:pt idx="193" formatCode="0.0">
                  <c:v>8029.9999999999991</c:v>
                </c:pt>
                <c:pt idx="194" formatCode="0.0">
                  <c:v>9140</c:v>
                </c:pt>
                <c:pt idx="195" formatCode="0.0">
                  <c:v>10300</c:v>
                </c:pt>
                <c:pt idx="196" formatCode="0.0">
                  <c:v>12740</c:v>
                </c:pt>
                <c:pt idx="197" formatCode="0.0">
                  <c:v>15340</c:v>
                </c:pt>
                <c:pt idx="198" formatCode="0.0">
                  <c:v>18060</c:v>
                </c:pt>
                <c:pt idx="199" formatCode="0.0">
                  <c:v>20900</c:v>
                </c:pt>
                <c:pt idx="200" formatCode="0.0">
                  <c:v>23850</c:v>
                </c:pt>
                <c:pt idx="201" formatCode="0.0">
                  <c:v>26880</c:v>
                </c:pt>
                <c:pt idx="202" formatCode="0.0">
                  <c:v>30000</c:v>
                </c:pt>
                <c:pt idx="203" formatCode="0.0">
                  <c:v>33190</c:v>
                </c:pt>
                <c:pt idx="204" formatCode="0.0">
                  <c:v>36440</c:v>
                </c:pt>
                <c:pt idx="205" formatCode="0.0">
                  <c:v>39750</c:v>
                </c:pt>
                <c:pt idx="206" formatCode="0.0">
                  <c:v>43110</c:v>
                </c:pt>
                <c:pt idx="207" formatCode="0.0">
                  <c:v>49960</c:v>
                </c:pt>
                <c:pt idx="208" formatCode="0.0">
                  <c:v>56950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97-48F0-A71B-AF02F67ED89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srim22Na_Au!$D$20:$D$228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srim22Na_Au!$M$20:$M$228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1.4E-3</c:v>
                </c:pt>
                <c:pt idx="4">
                  <c:v>1.5E-3</c:v>
                </c:pt>
                <c:pt idx="5">
                  <c:v>1.6000000000000001E-3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1.7000000000000001E-3</c:v>
                </c:pt>
                <c:pt idx="9">
                  <c:v>1.8E-3</c:v>
                </c:pt>
                <c:pt idx="10">
                  <c:v>1.9E-3</c:v>
                </c:pt>
                <c:pt idx="11">
                  <c:v>2E-3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2.4000000000000002E-3</c:v>
                </c:pt>
                <c:pt idx="16">
                  <c:v>2.5999999999999999E-3</c:v>
                </c:pt>
                <c:pt idx="17">
                  <c:v>2.7000000000000001E-3</c:v>
                </c:pt>
                <c:pt idx="18">
                  <c:v>2.8E-3</c:v>
                </c:pt>
                <c:pt idx="19">
                  <c:v>2.9000000000000002E-3</c:v>
                </c:pt>
                <c:pt idx="20">
                  <c:v>3.0999999999999999E-3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3.4000000000000002E-3</c:v>
                </c:pt>
                <c:pt idx="24">
                  <c:v>3.5000000000000005E-3</c:v>
                </c:pt>
                <c:pt idx="25">
                  <c:v>3.6999999999999997E-3</c:v>
                </c:pt>
                <c:pt idx="26">
                  <c:v>4.0000000000000001E-3</c:v>
                </c:pt>
                <c:pt idx="27">
                  <c:v>4.2000000000000006E-3</c:v>
                </c:pt>
                <c:pt idx="28">
                  <c:v>4.3999999999999994E-3</c:v>
                </c:pt>
                <c:pt idx="29">
                  <c:v>4.7000000000000002E-3</c:v>
                </c:pt>
                <c:pt idx="30">
                  <c:v>4.8999999999999998E-3</c:v>
                </c:pt>
                <c:pt idx="31">
                  <c:v>5.0999999999999995E-3</c:v>
                </c:pt>
                <c:pt idx="32">
                  <c:v>5.3E-3</c:v>
                </c:pt>
                <c:pt idx="33">
                  <c:v>5.4999999999999997E-3</c:v>
                </c:pt>
                <c:pt idx="34">
                  <c:v>5.8999999999999999E-3</c:v>
                </c:pt>
                <c:pt idx="35">
                  <c:v>6.3E-3</c:v>
                </c:pt>
                <c:pt idx="36">
                  <c:v>6.7000000000000002E-3</c:v>
                </c:pt>
                <c:pt idx="37">
                  <c:v>7.0999999999999995E-3</c:v>
                </c:pt>
                <c:pt idx="38">
                  <c:v>7.3999999999999995E-3</c:v>
                </c:pt>
                <c:pt idx="39">
                  <c:v>7.7999999999999996E-3</c:v>
                </c:pt>
                <c:pt idx="40">
                  <c:v>8.5000000000000006E-3</c:v>
                </c:pt>
                <c:pt idx="41">
                  <c:v>9.1999999999999998E-3</c:v>
                </c:pt>
                <c:pt idx="42">
                  <c:v>9.7999999999999997E-3</c:v>
                </c:pt>
                <c:pt idx="43">
                  <c:v>1.0499999999999999E-2</c:v>
                </c:pt>
                <c:pt idx="44">
                  <c:v>1.11E-2</c:v>
                </c:pt>
                <c:pt idx="45">
                  <c:v>1.18E-2</c:v>
                </c:pt>
                <c:pt idx="46">
                  <c:v>1.24E-2</c:v>
                </c:pt>
                <c:pt idx="47">
                  <c:v>1.3000000000000001E-2</c:v>
                </c:pt>
                <c:pt idx="48">
                  <c:v>1.3600000000000001E-2</c:v>
                </c:pt>
                <c:pt idx="49">
                  <c:v>1.4199999999999999E-2</c:v>
                </c:pt>
                <c:pt idx="50">
                  <c:v>1.4799999999999999E-2</c:v>
                </c:pt>
                <c:pt idx="51">
                  <c:v>1.5900000000000001E-2</c:v>
                </c:pt>
                <c:pt idx="52">
                  <c:v>1.7399999999999999E-2</c:v>
                </c:pt>
                <c:pt idx="53">
                  <c:v>1.8800000000000001E-2</c:v>
                </c:pt>
                <c:pt idx="54">
                  <c:v>2.01E-2</c:v>
                </c:pt>
                <c:pt idx="55">
                  <c:v>2.1499999999999998E-2</c:v>
                </c:pt>
                <c:pt idx="56">
                  <c:v>2.29E-2</c:v>
                </c:pt>
                <c:pt idx="57">
                  <c:v>2.4199999999999999E-2</c:v>
                </c:pt>
                <c:pt idx="58">
                  <c:v>2.5500000000000002E-2</c:v>
                </c:pt>
                <c:pt idx="59">
                  <c:v>2.6800000000000001E-2</c:v>
                </c:pt>
                <c:pt idx="60">
                  <c:v>2.9399999999999999E-2</c:v>
                </c:pt>
                <c:pt idx="61">
                  <c:v>3.2000000000000001E-2</c:v>
                </c:pt>
                <c:pt idx="62">
                  <c:v>3.4499999999999996E-2</c:v>
                </c:pt>
                <c:pt idx="63">
                  <c:v>3.6999999999999998E-2</c:v>
                </c:pt>
                <c:pt idx="64">
                  <c:v>3.9400000000000004E-2</c:v>
                </c:pt>
                <c:pt idx="65">
                  <c:v>4.1799999999999997E-2</c:v>
                </c:pt>
                <c:pt idx="66">
                  <c:v>4.6600000000000003E-2</c:v>
                </c:pt>
                <c:pt idx="67">
                  <c:v>5.1299999999999998E-2</c:v>
                </c:pt>
                <c:pt idx="68">
                  <c:v>5.5900000000000005E-2</c:v>
                </c:pt>
                <c:pt idx="69">
                  <c:v>6.0299999999999999E-2</c:v>
                </c:pt>
                <c:pt idx="70">
                  <c:v>6.4700000000000008E-2</c:v>
                </c:pt>
                <c:pt idx="71">
                  <c:v>6.8999999999999992E-2</c:v>
                </c:pt>
                <c:pt idx="72">
                  <c:v>7.3300000000000004E-2</c:v>
                </c:pt>
                <c:pt idx="73">
                  <c:v>7.7600000000000002E-2</c:v>
                </c:pt>
                <c:pt idx="74">
                  <c:v>8.1799999999999998E-2</c:v>
                </c:pt>
                <c:pt idx="75">
                  <c:v>8.5900000000000004E-2</c:v>
                </c:pt>
                <c:pt idx="76">
                  <c:v>0.09</c:v>
                </c:pt>
                <c:pt idx="77">
                  <c:v>9.7799999999999998E-2</c:v>
                </c:pt>
                <c:pt idx="78">
                  <c:v>0.10729999999999999</c:v>
                </c:pt>
                <c:pt idx="79">
                  <c:v>0.11639999999999999</c:v>
                </c:pt>
                <c:pt idx="80">
                  <c:v>0.12509999999999999</c:v>
                </c:pt>
                <c:pt idx="81">
                  <c:v>0.13340000000000002</c:v>
                </c:pt>
                <c:pt idx="82">
                  <c:v>0.14130000000000001</c:v>
                </c:pt>
                <c:pt idx="83">
                  <c:v>0.14879999999999999</c:v>
                </c:pt>
                <c:pt idx="84">
                  <c:v>0.156</c:v>
                </c:pt>
                <c:pt idx="85">
                  <c:v>0.1628</c:v>
                </c:pt>
                <c:pt idx="86">
                  <c:v>0.17529999999999998</c:v>
                </c:pt>
                <c:pt idx="87">
                  <c:v>0.18680000000000002</c:v>
                </c:pt>
                <c:pt idx="88">
                  <c:v>0.19719999999999999</c:v>
                </c:pt>
                <c:pt idx="89">
                  <c:v>0.20680000000000001</c:v>
                </c:pt>
                <c:pt idx="90">
                  <c:v>0.21549999999999997</c:v>
                </c:pt>
                <c:pt idx="91">
                  <c:v>0.22360000000000002</c:v>
                </c:pt>
                <c:pt idx="92">
                  <c:v>0.2379</c:v>
                </c:pt>
                <c:pt idx="93">
                  <c:v>0.25019999999999998</c:v>
                </c:pt>
                <c:pt idx="94">
                  <c:v>0.26090000000000002</c:v>
                </c:pt>
                <c:pt idx="95">
                  <c:v>0.27029999999999998</c:v>
                </c:pt>
                <c:pt idx="96">
                  <c:v>0.2787</c:v>
                </c:pt>
                <c:pt idx="97">
                  <c:v>0.28620000000000001</c:v>
                </c:pt>
                <c:pt idx="98">
                  <c:v>0.29289999999999999</c:v>
                </c:pt>
                <c:pt idx="99">
                  <c:v>0.2989</c:v>
                </c:pt>
                <c:pt idx="100">
                  <c:v>0.3044</c:v>
                </c:pt>
                <c:pt idx="101">
                  <c:v>0.3095</c:v>
                </c:pt>
                <c:pt idx="102">
                  <c:v>0.31409999999999999</c:v>
                </c:pt>
                <c:pt idx="103">
                  <c:v>0.32219999999999999</c:v>
                </c:pt>
                <c:pt idx="104">
                  <c:v>0.33090000000000003</c:v>
                </c:pt>
                <c:pt idx="105">
                  <c:v>0.3382</c:v>
                </c:pt>
                <c:pt idx="106">
                  <c:v>0.34439999999999998</c:v>
                </c:pt>
                <c:pt idx="107">
                  <c:v>0.34989999999999999</c:v>
                </c:pt>
                <c:pt idx="108">
                  <c:v>0.35470000000000002</c:v>
                </c:pt>
                <c:pt idx="109">
                  <c:v>0.3589</c:v>
                </c:pt>
                <c:pt idx="110">
                  <c:v>0.36280000000000001</c:v>
                </c:pt>
                <c:pt idx="111">
                  <c:v>0.36619999999999997</c:v>
                </c:pt>
                <c:pt idx="112">
                  <c:v>0.37240000000000001</c:v>
                </c:pt>
                <c:pt idx="113">
                  <c:v>0.37759999999999999</c:v>
                </c:pt>
                <c:pt idx="114">
                  <c:v>0.3821</c:v>
                </c:pt>
                <c:pt idx="115">
                  <c:v>0.3861</c:v>
                </c:pt>
                <c:pt idx="116">
                  <c:v>0.3896</c:v>
                </c:pt>
                <c:pt idx="117">
                  <c:v>0.39279999999999998</c:v>
                </c:pt>
                <c:pt idx="118">
                  <c:v>0.3987</c:v>
                </c:pt>
                <c:pt idx="119">
                  <c:v>0.4037</c:v>
                </c:pt>
                <c:pt idx="120">
                  <c:v>0.40820000000000001</c:v>
                </c:pt>
                <c:pt idx="121">
                  <c:v>0.41220000000000001</c:v>
                </c:pt>
                <c:pt idx="122">
                  <c:v>0.41580000000000006</c:v>
                </c:pt>
                <c:pt idx="123">
                  <c:v>0.41909999999999997</c:v>
                </c:pt>
                <c:pt idx="124">
                  <c:v>0.42220000000000002</c:v>
                </c:pt>
                <c:pt idx="125">
                  <c:v>0.42510000000000003</c:v>
                </c:pt>
                <c:pt idx="126">
                  <c:v>0.4279</c:v>
                </c:pt>
                <c:pt idx="127">
                  <c:v>0.43049999999999999</c:v>
                </c:pt>
                <c:pt idx="128">
                  <c:v>0.433</c:v>
                </c:pt>
                <c:pt idx="129">
                  <c:v>0.43859999999999999</c:v>
                </c:pt>
                <c:pt idx="130">
                  <c:v>0.44550000000000001</c:v>
                </c:pt>
                <c:pt idx="131">
                  <c:v>0.4521</c:v>
                </c:pt>
                <c:pt idx="132">
                  <c:v>0.45850000000000002</c:v>
                </c:pt>
                <c:pt idx="133">
                  <c:v>0.46460000000000001</c:v>
                </c:pt>
                <c:pt idx="134">
                  <c:v>0.47070000000000001</c:v>
                </c:pt>
                <c:pt idx="135">
                  <c:v>0.47660000000000002</c:v>
                </c:pt>
                <c:pt idx="136">
                  <c:v>0.48250000000000004</c:v>
                </c:pt>
                <c:pt idx="137">
                  <c:v>0.48830000000000001</c:v>
                </c:pt>
                <c:pt idx="138">
                  <c:v>0.50490000000000002</c:v>
                </c:pt>
                <c:pt idx="139">
                  <c:v>0.52129999999999999</c:v>
                </c:pt>
                <c:pt idx="140">
                  <c:v>0.53780000000000006</c:v>
                </c:pt>
                <c:pt idx="141">
                  <c:v>0.55430000000000001</c:v>
                </c:pt>
                <c:pt idx="142">
                  <c:v>0.57099999999999995</c:v>
                </c:pt>
                <c:pt idx="143">
                  <c:v>0.58789999999999998</c:v>
                </c:pt>
                <c:pt idx="144">
                  <c:v>0.64359999999999995</c:v>
                </c:pt>
                <c:pt idx="145">
                  <c:v>0.69889999999999997</c:v>
                </c:pt>
                <c:pt idx="146">
                  <c:v>0.75419999999999998</c:v>
                </c:pt>
                <c:pt idx="147">
                  <c:v>0.80959999999999999</c:v>
                </c:pt>
                <c:pt idx="148">
                  <c:v>0.86499999999999999</c:v>
                </c:pt>
                <c:pt idx="149">
                  <c:v>0.92070000000000007</c:v>
                </c:pt>
                <c:pt idx="150">
                  <c:v>0.97650000000000003</c:v>
                </c:pt>
                <c:pt idx="151">
                  <c:v>1.03</c:v>
                </c:pt>
                <c:pt idx="152" formatCode="0.00">
                  <c:v>1.0900000000000001</c:v>
                </c:pt>
                <c:pt idx="153" formatCode="0.00">
                  <c:v>1.1499999999999999</c:v>
                </c:pt>
                <c:pt idx="154" formatCode="0.00">
                  <c:v>1.2</c:v>
                </c:pt>
                <c:pt idx="155" formatCode="0.00">
                  <c:v>1.4</c:v>
                </c:pt>
                <c:pt idx="156" formatCode="0.00">
                  <c:v>1.68</c:v>
                </c:pt>
                <c:pt idx="157" formatCode="0.00">
                  <c:v>1.95</c:v>
                </c:pt>
                <c:pt idx="158" formatCode="0.00">
                  <c:v>2.21</c:v>
                </c:pt>
                <c:pt idx="159" formatCode="0.00">
                  <c:v>2.4700000000000002</c:v>
                </c:pt>
                <c:pt idx="160" formatCode="0.00">
                  <c:v>2.73</c:v>
                </c:pt>
                <c:pt idx="161" formatCode="0.00">
                  <c:v>2.98</c:v>
                </c:pt>
                <c:pt idx="162" formatCode="0.00">
                  <c:v>3.23</c:v>
                </c:pt>
                <c:pt idx="163" formatCode="0.00">
                  <c:v>3.49</c:v>
                </c:pt>
                <c:pt idx="164" formatCode="0.00">
                  <c:v>4.41</c:v>
                </c:pt>
                <c:pt idx="165" formatCode="0.00">
                  <c:v>5.28</c:v>
                </c:pt>
                <c:pt idx="166" formatCode="0.00">
                  <c:v>6.13</c:v>
                </c:pt>
                <c:pt idx="167" formatCode="0.00">
                  <c:v>6.96</c:v>
                </c:pt>
                <c:pt idx="168" formatCode="0.00">
                  <c:v>7.79</c:v>
                </c:pt>
                <c:pt idx="169" formatCode="0.00">
                  <c:v>8.61</c:v>
                </c:pt>
                <c:pt idx="170" formatCode="0.00">
                  <c:v>11.6</c:v>
                </c:pt>
                <c:pt idx="171" formatCode="0.00">
                  <c:v>14.38</c:v>
                </c:pt>
                <c:pt idx="172" formatCode="0.00">
                  <c:v>17.09</c:v>
                </c:pt>
                <c:pt idx="173" formatCode="0.00">
                  <c:v>19.760000000000002</c:v>
                </c:pt>
                <c:pt idx="174" formatCode="0.00">
                  <c:v>22.43</c:v>
                </c:pt>
                <c:pt idx="175" formatCode="0.00">
                  <c:v>25.1</c:v>
                </c:pt>
                <c:pt idx="176" formatCode="0.00">
                  <c:v>27.79</c:v>
                </c:pt>
                <c:pt idx="177" formatCode="0.00">
                  <c:v>30.51</c:v>
                </c:pt>
                <c:pt idx="178" formatCode="0.00">
                  <c:v>33.24</c:v>
                </c:pt>
                <c:pt idx="179" formatCode="0.00">
                  <c:v>36</c:v>
                </c:pt>
                <c:pt idx="180" formatCode="0.00">
                  <c:v>38.78</c:v>
                </c:pt>
                <c:pt idx="181" formatCode="0.00">
                  <c:v>49.07</c:v>
                </c:pt>
                <c:pt idx="182" formatCode="0.00">
                  <c:v>63.63</c:v>
                </c:pt>
                <c:pt idx="183" formatCode="0.00">
                  <c:v>77.25</c:v>
                </c:pt>
                <c:pt idx="184" formatCode="0.00">
                  <c:v>90.39</c:v>
                </c:pt>
                <c:pt idx="185" formatCode="0.00">
                  <c:v>103.28</c:v>
                </c:pt>
                <c:pt idx="186" formatCode="0.00">
                  <c:v>116.02</c:v>
                </c:pt>
                <c:pt idx="187" formatCode="0.00">
                  <c:v>128.66999999999999</c:v>
                </c:pt>
                <c:pt idx="188" formatCode="0.00">
                  <c:v>141.27000000000001</c:v>
                </c:pt>
                <c:pt idx="189" formatCode="0.00">
                  <c:v>153.84</c:v>
                </c:pt>
                <c:pt idx="190" formatCode="0.00">
                  <c:v>199.77</c:v>
                </c:pt>
                <c:pt idx="191" formatCode="0.00">
                  <c:v>241.91</c:v>
                </c:pt>
                <c:pt idx="192" formatCode="0.00">
                  <c:v>281.93</c:v>
                </c:pt>
                <c:pt idx="193" formatCode="0.00">
                  <c:v>320.57</c:v>
                </c:pt>
                <c:pt idx="194" formatCode="0.00">
                  <c:v>358.21</c:v>
                </c:pt>
                <c:pt idx="195" formatCode="0.00">
                  <c:v>395.06</c:v>
                </c:pt>
                <c:pt idx="196" formatCode="0.00">
                  <c:v>526.71</c:v>
                </c:pt>
                <c:pt idx="197" formatCode="0.00">
                  <c:v>643.79999999999995</c:v>
                </c:pt>
                <c:pt idx="198" formatCode="0.00">
                  <c:v>752.41</c:v>
                </c:pt>
                <c:pt idx="199" formatCode="0.00">
                  <c:v>855.13</c:v>
                </c:pt>
                <c:pt idx="200" formatCode="0.00">
                  <c:v>953.31</c:v>
                </c:pt>
                <c:pt idx="201" formatCode="0.00">
                  <c:v>1050</c:v>
                </c:pt>
                <c:pt idx="202" formatCode="0.00">
                  <c:v>1140</c:v>
                </c:pt>
                <c:pt idx="203" formatCode="0.00">
                  <c:v>1230</c:v>
                </c:pt>
                <c:pt idx="204" formatCode="0.00">
                  <c:v>1310</c:v>
                </c:pt>
                <c:pt idx="205" formatCode="0.0">
                  <c:v>1400</c:v>
                </c:pt>
                <c:pt idx="206" formatCode="0.0">
                  <c:v>1480</c:v>
                </c:pt>
                <c:pt idx="207" formatCode="0.0">
                  <c:v>1770</c:v>
                </c:pt>
                <c:pt idx="208" formatCode="0.0">
                  <c:v>2029.9999999999998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97-48F0-A71B-AF02F67ED89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srim22Na_Au!$D$20:$D$228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srim22Na_Au!$P$20:$P$228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1.4E-3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2.9000000000000002E-3</c:v>
                </c:pt>
                <c:pt idx="27">
                  <c:v>3.0999999999999999E-3</c:v>
                </c:pt>
                <c:pt idx="28">
                  <c:v>3.2000000000000002E-3</c:v>
                </c:pt>
                <c:pt idx="29">
                  <c:v>3.4000000000000002E-3</c:v>
                </c:pt>
                <c:pt idx="30">
                  <c:v>3.5999999999999999E-3</c:v>
                </c:pt>
                <c:pt idx="31">
                  <c:v>3.6999999999999997E-3</c:v>
                </c:pt>
                <c:pt idx="32">
                  <c:v>3.8999999999999998E-3</c:v>
                </c:pt>
                <c:pt idx="33">
                  <c:v>4.0000000000000001E-3</c:v>
                </c:pt>
                <c:pt idx="34">
                  <c:v>4.3999999999999994E-3</c:v>
                </c:pt>
                <c:pt idx="35">
                  <c:v>4.5999999999999999E-3</c:v>
                </c:pt>
                <c:pt idx="36">
                  <c:v>4.8999999999999998E-3</c:v>
                </c:pt>
                <c:pt idx="37">
                  <c:v>5.1999999999999998E-3</c:v>
                </c:pt>
                <c:pt idx="38">
                  <c:v>5.4999999999999997E-3</c:v>
                </c:pt>
                <c:pt idx="39">
                  <c:v>5.8000000000000005E-3</c:v>
                </c:pt>
                <c:pt idx="40">
                  <c:v>6.3E-3</c:v>
                </c:pt>
                <c:pt idx="41">
                  <c:v>6.8000000000000005E-3</c:v>
                </c:pt>
                <c:pt idx="42">
                  <c:v>7.2999999999999992E-3</c:v>
                </c:pt>
                <c:pt idx="43">
                  <c:v>7.7999999999999996E-3</c:v>
                </c:pt>
                <c:pt idx="44">
                  <c:v>8.2000000000000007E-3</c:v>
                </c:pt>
                <c:pt idx="45">
                  <c:v>8.6999999999999994E-3</c:v>
                </c:pt>
                <c:pt idx="46">
                  <c:v>9.1999999999999998E-3</c:v>
                </c:pt>
                <c:pt idx="47">
                  <c:v>9.6000000000000009E-3</c:v>
                </c:pt>
                <c:pt idx="48">
                  <c:v>1.0100000000000001E-2</c:v>
                </c:pt>
                <c:pt idx="49">
                  <c:v>1.0499999999999999E-2</c:v>
                </c:pt>
                <c:pt idx="50">
                  <c:v>1.0999999999999999E-2</c:v>
                </c:pt>
                <c:pt idx="51">
                  <c:v>1.1899999999999999E-2</c:v>
                </c:pt>
                <c:pt idx="52">
                  <c:v>1.29E-2</c:v>
                </c:pt>
                <c:pt idx="53">
                  <c:v>1.4000000000000002E-2</c:v>
                </c:pt>
                <c:pt idx="54">
                  <c:v>1.4999999999999999E-2</c:v>
                </c:pt>
                <c:pt idx="55">
                  <c:v>1.61E-2</c:v>
                </c:pt>
                <c:pt idx="56">
                  <c:v>1.7100000000000001E-2</c:v>
                </c:pt>
                <c:pt idx="57">
                  <c:v>1.8099999999999998E-2</c:v>
                </c:pt>
                <c:pt idx="58">
                  <c:v>1.9099999999999999E-2</c:v>
                </c:pt>
                <c:pt idx="59">
                  <c:v>2.01E-2</c:v>
                </c:pt>
                <c:pt idx="60">
                  <c:v>2.2100000000000002E-2</c:v>
                </c:pt>
                <c:pt idx="61">
                  <c:v>2.4E-2</c:v>
                </c:pt>
                <c:pt idx="62">
                  <c:v>2.5899999999999999E-2</c:v>
                </c:pt>
                <c:pt idx="63">
                  <c:v>2.7700000000000002E-2</c:v>
                </c:pt>
                <c:pt idx="64">
                  <c:v>2.9499999999999998E-2</c:v>
                </c:pt>
                <c:pt idx="65">
                  <c:v>3.1300000000000001E-2</c:v>
                </c:pt>
                <c:pt idx="66">
                  <c:v>3.49E-2</c:v>
                </c:pt>
                <c:pt idx="67">
                  <c:v>3.8300000000000001E-2</c:v>
                </c:pt>
                <c:pt idx="68">
                  <c:v>4.1700000000000001E-2</c:v>
                </c:pt>
                <c:pt idx="69">
                  <c:v>4.5200000000000004E-2</c:v>
                </c:pt>
                <c:pt idx="70">
                  <c:v>4.8599999999999997E-2</c:v>
                </c:pt>
                <c:pt idx="71">
                  <c:v>5.2000000000000005E-2</c:v>
                </c:pt>
                <c:pt idx="72">
                  <c:v>5.5400000000000005E-2</c:v>
                </c:pt>
                <c:pt idx="73">
                  <c:v>5.8699999999999995E-2</c:v>
                </c:pt>
                <c:pt idx="74">
                  <c:v>6.2E-2</c:v>
                </c:pt>
                <c:pt idx="75">
                  <c:v>6.5299999999999997E-2</c:v>
                </c:pt>
                <c:pt idx="76">
                  <c:v>6.8500000000000005E-2</c:v>
                </c:pt>
                <c:pt idx="77">
                  <c:v>7.4899999999999994E-2</c:v>
                </c:pt>
                <c:pt idx="78">
                  <c:v>8.2699999999999996E-2</c:v>
                </c:pt>
                <c:pt idx="79">
                  <c:v>9.0200000000000002E-2</c:v>
                </c:pt>
                <c:pt idx="80">
                  <c:v>9.7500000000000003E-2</c:v>
                </c:pt>
                <c:pt idx="81">
                  <c:v>0.1045</c:v>
                </c:pt>
                <c:pt idx="82">
                  <c:v>0.1113</c:v>
                </c:pt>
                <c:pt idx="83">
                  <c:v>0.1177</c:v>
                </c:pt>
                <c:pt idx="84">
                  <c:v>0.124</c:v>
                </c:pt>
                <c:pt idx="85">
                  <c:v>0.13</c:v>
                </c:pt>
                <c:pt idx="86">
                  <c:v>0.1414</c:v>
                </c:pt>
                <c:pt idx="87">
                  <c:v>0.152</c:v>
                </c:pt>
                <c:pt idx="88">
                  <c:v>0.1618</c:v>
                </c:pt>
                <c:pt idx="89">
                  <c:v>0.17099999999999999</c:v>
                </c:pt>
                <c:pt idx="90">
                  <c:v>0.17949999999999999</c:v>
                </c:pt>
                <c:pt idx="91">
                  <c:v>0.1875</c:v>
                </c:pt>
                <c:pt idx="92">
                  <c:v>0.20219999999999999</c:v>
                </c:pt>
                <c:pt idx="93">
                  <c:v>0.2152</c:v>
                </c:pt>
                <c:pt idx="94">
                  <c:v>0.22690000000000002</c:v>
                </c:pt>
                <c:pt idx="95">
                  <c:v>0.23749999999999999</c:v>
                </c:pt>
                <c:pt idx="96">
                  <c:v>0.24710000000000001</c:v>
                </c:pt>
                <c:pt idx="97">
                  <c:v>0.25590000000000002</c:v>
                </c:pt>
                <c:pt idx="98">
                  <c:v>0.26400000000000001</c:v>
                </c:pt>
                <c:pt idx="99">
                  <c:v>0.27139999999999997</c:v>
                </c:pt>
                <c:pt idx="100">
                  <c:v>0.27839999999999998</c:v>
                </c:pt>
                <c:pt idx="101">
                  <c:v>0.28490000000000004</c:v>
                </c:pt>
                <c:pt idx="102">
                  <c:v>0.29089999999999999</c:v>
                </c:pt>
                <c:pt idx="103">
                  <c:v>0.3019</c:v>
                </c:pt>
                <c:pt idx="104">
                  <c:v>0.314</c:v>
                </c:pt>
                <c:pt idx="105">
                  <c:v>0.32450000000000001</c:v>
                </c:pt>
                <c:pt idx="106">
                  <c:v>0.33389999999999997</c:v>
                </c:pt>
                <c:pt idx="107">
                  <c:v>0.34229999999999999</c:v>
                </c:pt>
                <c:pt idx="108">
                  <c:v>0.34989999999999999</c:v>
                </c:pt>
                <c:pt idx="109">
                  <c:v>0.35680000000000001</c:v>
                </c:pt>
                <c:pt idx="110">
                  <c:v>0.36320000000000002</c:v>
                </c:pt>
                <c:pt idx="111">
                  <c:v>0.36899999999999999</c:v>
                </c:pt>
                <c:pt idx="112">
                  <c:v>0.37959999999999999</c:v>
                </c:pt>
                <c:pt idx="113">
                  <c:v>0.38900000000000001</c:v>
                </c:pt>
                <c:pt idx="114">
                  <c:v>0.39729999999999999</c:v>
                </c:pt>
                <c:pt idx="115">
                  <c:v>0.40479999999999999</c:v>
                </c:pt>
                <c:pt idx="116">
                  <c:v>0.41170000000000001</c:v>
                </c:pt>
                <c:pt idx="117">
                  <c:v>0.41810000000000003</c:v>
                </c:pt>
                <c:pt idx="118">
                  <c:v>0.42960000000000004</c:v>
                </c:pt>
                <c:pt idx="119">
                  <c:v>0.43970000000000004</c:v>
                </c:pt>
                <c:pt idx="120">
                  <c:v>0.44889999999999997</c:v>
                </c:pt>
                <c:pt idx="121">
                  <c:v>0.45730000000000004</c:v>
                </c:pt>
                <c:pt idx="122">
                  <c:v>0.46509999999999996</c:v>
                </c:pt>
                <c:pt idx="123">
                  <c:v>0.47240000000000004</c:v>
                </c:pt>
                <c:pt idx="124">
                  <c:v>0.4793</c:v>
                </c:pt>
                <c:pt idx="125">
                  <c:v>0.48579999999999995</c:v>
                </c:pt>
                <c:pt idx="126">
                  <c:v>0.49210000000000004</c:v>
                </c:pt>
                <c:pt idx="127">
                  <c:v>0.49809999999999999</c:v>
                </c:pt>
                <c:pt idx="128">
                  <c:v>0.50380000000000003</c:v>
                </c:pt>
                <c:pt idx="129">
                  <c:v>0.51490000000000002</c:v>
                </c:pt>
                <c:pt idx="130">
                  <c:v>0.52790000000000004</c:v>
                </c:pt>
                <c:pt idx="131">
                  <c:v>0.54020000000000001</c:v>
                </c:pt>
                <c:pt idx="132">
                  <c:v>0.55210000000000004</c:v>
                </c:pt>
                <c:pt idx="133">
                  <c:v>0.56359999999999999</c:v>
                </c:pt>
                <c:pt idx="134">
                  <c:v>0.57479999999999998</c:v>
                </c:pt>
                <c:pt idx="135">
                  <c:v>0.58579999999999999</c:v>
                </c:pt>
                <c:pt idx="136">
                  <c:v>0.59660000000000002</c:v>
                </c:pt>
                <c:pt idx="137">
                  <c:v>0.60730000000000006</c:v>
                </c:pt>
                <c:pt idx="138">
                  <c:v>0.62850000000000006</c:v>
                </c:pt>
                <c:pt idx="139">
                  <c:v>0.64949999999999997</c:v>
                </c:pt>
                <c:pt idx="140">
                  <c:v>0.67049999999999998</c:v>
                </c:pt>
                <c:pt idx="141">
                  <c:v>0.6915</c:v>
                </c:pt>
                <c:pt idx="142">
                  <c:v>0.71260000000000001</c:v>
                </c:pt>
                <c:pt idx="143">
                  <c:v>0.73399999999999999</c:v>
                </c:pt>
                <c:pt idx="144">
                  <c:v>0.77750000000000008</c:v>
                </c:pt>
                <c:pt idx="145">
                  <c:v>0.82210000000000005</c:v>
                </c:pt>
                <c:pt idx="146">
                  <c:v>0.86799999999999999</c:v>
                </c:pt>
                <c:pt idx="147">
                  <c:v>0.9153</c:v>
                </c:pt>
                <c:pt idx="148">
                  <c:v>0.96379999999999999</c:v>
                </c:pt>
                <c:pt idx="149">
                  <c:v>1.01</c:v>
                </c:pt>
                <c:pt idx="150">
                  <c:v>1.06</c:v>
                </c:pt>
                <c:pt idx="151" formatCode="0.00">
                  <c:v>1.1200000000000001</c:v>
                </c:pt>
                <c:pt idx="152" formatCode="0.00">
                  <c:v>1.17</c:v>
                </c:pt>
                <c:pt idx="153" formatCode="0.00">
                  <c:v>1.23</c:v>
                </c:pt>
                <c:pt idx="154" formatCode="0.00">
                  <c:v>1.28</c:v>
                </c:pt>
                <c:pt idx="155" formatCode="0.00">
                  <c:v>1.4</c:v>
                </c:pt>
                <c:pt idx="156" formatCode="0.00">
                  <c:v>1.55</c:v>
                </c:pt>
                <c:pt idx="157" formatCode="0.00">
                  <c:v>1.71</c:v>
                </c:pt>
                <c:pt idx="158" formatCode="0.00">
                  <c:v>1.87</c:v>
                </c:pt>
                <c:pt idx="159" formatCode="0.00">
                  <c:v>2.04</c:v>
                </c:pt>
                <c:pt idx="160" formatCode="0.00">
                  <c:v>2.2200000000000002</c:v>
                </c:pt>
                <c:pt idx="161" formatCode="0.00">
                  <c:v>2.4</c:v>
                </c:pt>
                <c:pt idx="162" formatCode="0.00">
                  <c:v>2.59</c:v>
                </c:pt>
                <c:pt idx="163" formatCode="0.00">
                  <c:v>2.79</c:v>
                </c:pt>
                <c:pt idx="164" formatCode="0.00">
                  <c:v>3.21</c:v>
                </c:pt>
                <c:pt idx="165" formatCode="0.00">
                  <c:v>3.65</c:v>
                </c:pt>
                <c:pt idx="166" formatCode="0.00">
                  <c:v>4.1100000000000003</c:v>
                </c:pt>
                <c:pt idx="167" formatCode="0.00">
                  <c:v>4.5999999999999996</c:v>
                </c:pt>
                <c:pt idx="168" formatCode="0.00">
                  <c:v>5.12</c:v>
                </c:pt>
                <c:pt idx="169" formatCode="0.00">
                  <c:v>5.65</c:v>
                </c:pt>
                <c:pt idx="170" formatCode="0.00">
                  <c:v>6.8</c:v>
                </c:pt>
                <c:pt idx="171" formatCode="0.00">
                  <c:v>8.0299999999999994</c:v>
                </c:pt>
                <c:pt idx="172" formatCode="0.00">
                  <c:v>9.36</c:v>
                </c:pt>
                <c:pt idx="173" formatCode="0.00">
                  <c:v>10.78</c:v>
                </c:pt>
                <c:pt idx="174" formatCode="0.00">
                  <c:v>12.28</c:v>
                </c:pt>
                <c:pt idx="175" formatCode="0.00">
                  <c:v>13.86</c:v>
                </c:pt>
                <c:pt idx="176" formatCode="0.00">
                  <c:v>15.52</c:v>
                </c:pt>
                <c:pt idx="177" formatCode="0.00">
                  <c:v>17.25</c:v>
                </c:pt>
                <c:pt idx="178" formatCode="0.00">
                  <c:v>19.059999999999999</c:v>
                </c:pt>
                <c:pt idx="179" formatCode="0.00">
                  <c:v>20.95</c:v>
                </c:pt>
                <c:pt idx="180" formatCode="0.00">
                  <c:v>22.9</c:v>
                </c:pt>
                <c:pt idx="181" formatCode="0.00">
                  <c:v>27.01</c:v>
                </c:pt>
                <c:pt idx="182" formatCode="0.00">
                  <c:v>32.51</c:v>
                </c:pt>
                <c:pt idx="183" formatCode="0.00">
                  <c:v>38.39</c:v>
                </c:pt>
                <c:pt idx="184" formatCode="0.00">
                  <c:v>44.62</c:v>
                </c:pt>
                <c:pt idx="185" formatCode="0.00">
                  <c:v>51.19</c:v>
                </c:pt>
                <c:pt idx="186" formatCode="0.00">
                  <c:v>58.07</c:v>
                </c:pt>
                <c:pt idx="187" formatCode="0.00">
                  <c:v>65.239999999999995</c:v>
                </c:pt>
                <c:pt idx="188" formatCode="0.00">
                  <c:v>72.69</c:v>
                </c:pt>
                <c:pt idx="189" formatCode="0.00">
                  <c:v>80.400000000000006</c:v>
                </c:pt>
                <c:pt idx="190" formatCode="0.00">
                  <c:v>96.55</c:v>
                </c:pt>
                <c:pt idx="191" formatCode="0.00">
                  <c:v>113.58</c:v>
                </c:pt>
                <c:pt idx="192" formatCode="0.00">
                  <c:v>131.38</c:v>
                </c:pt>
                <c:pt idx="193" formatCode="0.00">
                  <c:v>149.88</c:v>
                </c:pt>
                <c:pt idx="194" formatCode="0.00">
                  <c:v>169</c:v>
                </c:pt>
                <c:pt idx="195" formatCode="0.00">
                  <c:v>188.67</c:v>
                </c:pt>
                <c:pt idx="196" formatCode="0.00">
                  <c:v>229.42</c:v>
                </c:pt>
                <c:pt idx="197" formatCode="0.00">
                  <c:v>271.70999999999998</c:v>
                </c:pt>
                <c:pt idx="198" formatCode="0.00">
                  <c:v>315.2</c:v>
                </c:pt>
                <c:pt idx="199" formatCode="0.00">
                  <c:v>359.61</c:v>
                </c:pt>
                <c:pt idx="200" formatCode="0.00">
                  <c:v>404.7</c:v>
                </c:pt>
                <c:pt idx="201" formatCode="0.00">
                  <c:v>450.28</c:v>
                </c:pt>
                <c:pt idx="202" formatCode="0.00">
                  <c:v>496.2</c:v>
                </c:pt>
                <c:pt idx="203" formatCode="0.00">
                  <c:v>542.30999999999995</c:v>
                </c:pt>
                <c:pt idx="204" formatCode="0.00">
                  <c:v>588.52</c:v>
                </c:pt>
                <c:pt idx="205" formatCode="0.00">
                  <c:v>634.73</c:v>
                </c:pt>
                <c:pt idx="206" formatCode="0.00">
                  <c:v>680.86</c:v>
                </c:pt>
                <c:pt idx="207" formatCode="0.00">
                  <c:v>772.67</c:v>
                </c:pt>
                <c:pt idx="208" formatCode="0.00">
                  <c:v>863.54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97-48F0-A71B-AF02F67E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16976"/>
        <c:axId val="511613448"/>
      </c:scatterChart>
      <c:valAx>
        <c:axId val="5116169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11613448"/>
        <c:crosses val="autoZero"/>
        <c:crossBetween val="midCat"/>
        <c:majorUnit val="10"/>
      </c:valAx>
      <c:valAx>
        <c:axId val="51161344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116169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srim22Na_C!$P$5</c:f>
          <c:strCache>
            <c:ptCount val="1"/>
            <c:pt idx="0">
              <c:v>srim22Na_C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srim22Na_C!$D$20:$D$228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srim22Na_C!$E$20:$E$228</c:f>
              <c:numCache>
                <c:formatCode>0.000E+00</c:formatCode>
                <c:ptCount val="209"/>
                <c:pt idx="0">
                  <c:v>8.4970000000000004E-2</c:v>
                </c:pt>
                <c:pt idx="1">
                  <c:v>8.9560000000000001E-2</c:v>
                </c:pt>
                <c:pt idx="2">
                  <c:v>9.393E-2</c:v>
                </c:pt>
                <c:pt idx="3">
                  <c:v>9.8110000000000003E-2</c:v>
                </c:pt>
                <c:pt idx="4">
                  <c:v>0.1021</c:v>
                </c:pt>
                <c:pt idx="5">
                  <c:v>0.106</c:v>
                </c:pt>
                <c:pt idx="6">
                  <c:v>0.10970000000000001</c:v>
                </c:pt>
                <c:pt idx="7">
                  <c:v>0.1133</c:v>
                </c:pt>
                <c:pt idx="8">
                  <c:v>0.1202</c:v>
                </c:pt>
                <c:pt idx="9">
                  <c:v>0.12670000000000001</c:v>
                </c:pt>
                <c:pt idx="10">
                  <c:v>0.1328</c:v>
                </c:pt>
                <c:pt idx="11">
                  <c:v>0.13869999999999999</c:v>
                </c:pt>
                <c:pt idx="12">
                  <c:v>0.1444</c:v>
                </c:pt>
                <c:pt idx="13">
                  <c:v>0.14990000000000001</c:v>
                </c:pt>
                <c:pt idx="14">
                  <c:v>0.16020000000000001</c:v>
                </c:pt>
                <c:pt idx="15">
                  <c:v>0.1699</c:v>
                </c:pt>
                <c:pt idx="16">
                  <c:v>0.17910000000000001</c:v>
                </c:pt>
                <c:pt idx="17">
                  <c:v>0.18790000000000001</c:v>
                </c:pt>
                <c:pt idx="18">
                  <c:v>0.19620000000000001</c:v>
                </c:pt>
                <c:pt idx="19">
                  <c:v>0.20419999999999999</c:v>
                </c:pt>
                <c:pt idx="20">
                  <c:v>0.21190000000000001</c:v>
                </c:pt>
                <c:pt idx="21">
                  <c:v>0.21940000000000001</c:v>
                </c:pt>
                <c:pt idx="22">
                  <c:v>0.2266</c:v>
                </c:pt>
                <c:pt idx="23">
                  <c:v>0.23350000000000001</c:v>
                </c:pt>
                <c:pt idx="24">
                  <c:v>0.24030000000000001</c:v>
                </c:pt>
                <c:pt idx="25">
                  <c:v>0.25330000000000003</c:v>
                </c:pt>
                <c:pt idx="26">
                  <c:v>0.26869999999999999</c:v>
                </c:pt>
                <c:pt idx="27">
                  <c:v>0.28320000000000001</c:v>
                </c:pt>
                <c:pt idx="28">
                  <c:v>0.29699999999999999</c:v>
                </c:pt>
                <c:pt idx="29">
                  <c:v>0.31019999999999998</c:v>
                </c:pt>
                <c:pt idx="30">
                  <c:v>0.32290000000000002</c:v>
                </c:pt>
                <c:pt idx="31">
                  <c:v>0.33510000000000001</c:v>
                </c:pt>
                <c:pt idx="32">
                  <c:v>0.34689999999999999</c:v>
                </c:pt>
                <c:pt idx="33">
                  <c:v>0.35820000000000002</c:v>
                </c:pt>
                <c:pt idx="34">
                  <c:v>0.38</c:v>
                </c:pt>
                <c:pt idx="35">
                  <c:v>0.40050000000000002</c:v>
                </c:pt>
                <c:pt idx="36">
                  <c:v>0.42009999999999997</c:v>
                </c:pt>
                <c:pt idx="37">
                  <c:v>0.43880000000000002</c:v>
                </c:pt>
                <c:pt idx="38">
                  <c:v>0.45669999999999999</c:v>
                </c:pt>
                <c:pt idx="39">
                  <c:v>0.47389999999999999</c:v>
                </c:pt>
                <c:pt idx="40">
                  <c:v>0.50660000000000005</c:v>
                </c:pt>
                <c:pt idx="41">
                  <c:v>0.53739999999999999</c:v>
                </c:pt>
                <c:pt idx="42">
                  <c:v>0.56640000000000001</c:v>
                </c:pt>
                <c:pt idx="43">
                  <c:v>0.59409999999999996</c:v>
                </c:pt>
                <c:pt idx="44">
                  <c:v>0.62050000000000005</c:v>
                </c:pt>
                <c:pt idx="45">
                  <c:v>0.64580000000000004</c:v>
                </c:pt>
                <c:pt idx="46">
                  <c:v>0.67020000000000002</c:v>
                </c:pt>
                <c:pt idx="47">
                  <c:v>0.69369999999999998</c:v>
                </c:pt>
                <c:pt idx="48">
                  <c:v>0.71650000000000003</c:v>
                </c:pt>
                <c:pt idx="49">
                  <c:v>0.73850000000000005</c:v>
                </c:pt>
                <c:pt idx="50">
                  <c:v>0.76</c:v>
                </c:pt>
                <c:pt idx="51">
                  <c:v>0.80110000000000003</c:v>
                </c:pt>
                <c:pt idx="52">
                  <c:v>0.84970000000000001</c:v>
                </c:pt>
                <c:pt idx="53">
                  <c:v>0.89559999999999995</c:v>
                </c:pt>
                <c:pt idx="54">
                  <c:v>0.93930000000000002</c:v>
                </c:pt>
                <c:pt idx="55">
                  <c:v>0.98109999999999997</c:v>
                </c:pt>
                <c:pt idx="56">
                  <c:v>1.0209999999999999</c:v>
                </c:pt>
                <c:pt idx="57">
                  <c:v>1.06</c:v>
                </c:pt>
                <c:pt idx="58">
                  <c:v>1.097</c:v>
                </c:pt>
                <c:pt idx="59">
                  <c:v>1.133</c:v>
                </c:pt>
                <c:pt idx="60">
                  <c:v>1.2010000000000001</c:v>
                </c:pt>
                <c:pt idx="61">
                  <c:v>1.256</c:v>
                </c:pt>
                <c:pt idx="62">
                  <c:v>1.3049999999999999</c:v>
                </c:pt>
                <c:pt idx="63">
                  <c:v>1.35</c:v>
                </c:pt>
                <c:pt idx="64">
                  <c:v>1.3919999999999999</c:v>
                </c:pt>
                <c:pt idx="65">
                  <c:v>1.4330000000000001</c:v>
                </c:pt>
                <c:pt idx="66">
                  <c:v>1.5109999999999999</c:v>
                </c:pt>
                <c:pt idx="67">
                  <c:v>1.587</c:v>
                </c:pt>
                <c:pt idx="68">
                  <c:v>1.661</c:v>
                </c:pt>
                <c:pt idx="69">
                  <c:v>1.7330000000000001</c:v>
                </c:pt>
                <c:pt idx="70">
                  <c:v>1.804</c:v>
                </c:pt>
                <c:pt idx="71">
                  <c:v>1.8740000000000001</c:v>
                </c:pt>
                <c:pt idx="72">
                  <c:v>1.9430000000000001</c:v>
                </c:pt>
                <c:pt idx="73">
                  <c:v>2.0099999999999998</c:v>
                </c:pt>
                <c:pt idx="74">
                  <c:v>2.0760000000000001</c:v>
                </c:pt>
                <c:pt idx="75">
                  <c:v>2.14</c:v>
                </c:pt>
                <c:pt idx="76">
                  <c:v>2.2029999999999998</c:v>
                </c:pt>
                <c:pt idx="77">
                  <c:v>2.323</c:v>
                </c:pt>
                <c:pt idx="78">
                  <c:v>2.4630000000000001</c:v>
                </c:pt>
                <c:pt idx="79">
                  <c:v>2.593</c:v>
                </c:pt>
                <c:pt idx="80">
                  <c:v>2.7149999999999999</c:v>
                </c:pt>
                <c:pt idx="81">
                  <c:v>2.83</c:v>
                </c:pt>
                <c:pt idx="82">
                  <c:v>2.94</c:v>
                </c:pt>
                <c:pt idx="83">
                  <c:v>3.0470000000000002</c:v>
                </c:pt>
                <c:pt idx="84">
                  <c:v>3.1520000000000001</c:v>
                </c:pt>
                <c:pt idx="85">
                  <c:v>3.2549999999999999</c:v>
                </c:pt>
                <c:pt idx="86">
                  <c:v>3.46</c:v>
                </c:pt>
                <c:pt idx="87">
                  <c:v>3.6640000000000001</c:v>
                </c:pt>
                <c:pt idx="88">
                  <c:v>3.8660000000000001</c:v>
                </c:pt>
                <c:pt idx="89">
                  <c:v>4.0670000000000002</c:v>
                </c:pt>
                <c:pt idx="90">
                  <c:v>4.2649999999999997</c:v>
                </c:pt>
                <c:pt idx="91">
                  <c:v>4.46</c:v>
                </c:pt>
                <c:pt idx="92">
                  <c:v>4.843</c:v>
                </c:pt>
                <c:pt idx="93">
                  <c:v>5.2149999999999999</c:v>
                </c:pt>
                <c:pt idx="94">
                  <c:v>5.5750000000000002</c:v>
                </c:pt>
                <c:pt idx="95">
                  <c:v>5.9240000000000004</c:v>
                </c:pt>
                <c:pt idx="96">
                  <c:v>6.2619999999999996</c:v>
                </c:pt>
                <c:pt idx="97">
                  <c:v>6.59</c:v>
                </c:pt>
                <c:pt idx="98">
                  <c:v>6.907</c:v>
                </c:pt>
                <c:pt idx="99">
                  <c:v>7.2149999999999999</c:v>
                </c:pt>
                <c:pt idx="100">
                  <c:v>7.5129999999999999</c:v>
                </c:pt>
                <c:pt idx="101">
                  <c:v>7.8019999999999996</c:v>
                </c:pt>
                <c:pt idx="102">
                  <c:v>8.0820000000000007</c:v>
                </c:pt>
                <c:pt idx="103">
                  <c:v>8.6140000000000008</c:v>
                </c:pt>
                <c:pt idx="104">
                  <c:v>9.2309999999999999</c:v>
                </c:pt>
                <c:pt idx="105">
                  <c:v>9.7970000000000006</c:v>
                </c:pt>
                <c:pt idx="106">
                  <c:v>10.32</c:v>
                </c:pt>
                <c:pt idx="107">
                  <c:v>10.79</c:v>
                </c:pt>
                <c:pt idx="108">
                  <c:v>11.22</c:v>
                </c:pt>
                <c:pt idx="109">
                  <c:v>11.62</c:v>
                </c:pt>
                <c:pt idx="110">
                  <c:v>11.98</c:v>
                </c:pt>
                <c:pt idx="111">
                  <c:v>12.31</c:v>
                </c:pt>
                <c:pt idx="112">
                  <c:v>12.88</c:v>
                </c:pt>
                <c:pt idx="113">
                  <c:v>13.35</c:v>
                </c:pt>
                <c:pt idx="114">
                  <c:v>13.73</c:v>
                </c:pt>
                <c:pt idx="115">
                  <c:v>14.05</c:v>
                </c:pt>
                <c:pt idx="116">
                  <c:v>14.3</c:v>
                </c:pt>
                <c:pt idx="117">
                  <c:v>14.51</c:v>
                </c:pt>
                <c:pt idx="118">
                  <c:v>14.8</c:v>
                </c:pt>
                <c:pt idx="119">
                  <c:v>14.96</c:v>
                </c:pt>
                <c:pt idx="120">
                  <c:v>15.04</c:v>
                </c:pt>
                <c:pt idx="121">
                  <c:v>15.06</c:v>
                </c:pt>
                <c:pt idx="122">
                  <c:v>15.03</c:v>
                </c:pt>
                <c:pt idx="123">
                  <c:v>14.97</c:v>
                </c:pt>
                <c:pt idx="124">
                  <c:v>14.88</c:v>
                </c:pt>
                <c:pt idx="125">
                  <c:v>14.78</c:v>
                </c:pt>
                <c:pt idx="126">
                  <c:v>14.66</c:v>
                </c:pt>
                <c:pt idx="127">
                  <c:v>14.54</c:v>
                </c:pt>
                <c:pt idx="128">
                  <c:v>14.41</c:v>
                </c:pt>
                <c:pt idx="129">
                  <c:v>14.13</c:v>
                </c:pt>
                <c:pt idx="130">
                  <c:v>13.78</c:v>
                </c:pt>
                <c:pt idx="131">
                  <c:v>13.43</c:v>
                </c:pt>
                <c:pt idx="132">
                  <c:v>13.09</c:v>
                </c:pt>
                <c:pt idx="133">
                  <c:v>12.76</c:v>
                </c:pt>
                <c:pt idx="134">
                  <c:v>12.45</c:v>
                </c:pt>
                <c:pt idx="135">
                  <c:v>12.14</c:v>
                </c:pt>
                <c:pt idx="136">
                  <c:v>11.85</c:v>
                </c:pt>
                <c:pt idx="137">
                  <c:v>11.58</c:v>
                </c:pt>
                <c:pt idx="138">
                  <c:v>11.09</c:v>
                </c:pt>
                <c:pt idx="139">
                  <c:v>10.68</c:v>
                </c:pt>
                <c:pt idx="140">
                  <c:v>10.220000000000001</c:v>
                </c:pt>
                <c:pt idx="141">
                  <c:v>9.8420000000000005</c:v>
                </c:pt>
                <c:pt idx="142">
                  <c:v>9.49</c:v>
                </c:pt>
                <c:pt idx="143">
                  <c:v>9.1620000000000008</c:v>
                </c:pt>
                <c:pt idx="144">
                  <c:v>8.5709999999999997</c:v>
                </c:pt>
                <c:pt idx="145">
                  <c:v>8.0510000000000002</c:v>
                </c:pt>
                <c:pt idx="146">
                  <c:v>7.5910000000000002</c:v>
                </c:pt>
                <c:pt idx="147">
                  <c:v>7.181</c:v>
                </c:pt>
                <c:pt idx="148">
                  <c:v>6.8129999999999997</c:v>
                </c:pt>
                <c:pt idx="149">
                  <c:v>6.4820000000000002</c:v>
                </c:pt>
                <c:pt idx="150">
                  <c:v>6.1829999999999998</c:v>
                </c:pt>
                <c:pt idx="151">
                  <c:v>5.9119999999999999</c:v>
                </c:pt>
                <c:pt idx="152">
                  <c:v>5.665</c:v>
                </c:pt>
                <c:pt idx="153">
                  <c:v>5.44</c:v>
                </c:pt>
                <c:pt idx="154">
                  <c:v>5.234</c:v>
                </c:pt>
                <c:pt idx="155">
                  <c:v>4.87</c:v>
                </c:pt>
                <c:pt idx="156">
                  <c:v>4.49</c:v>
                </c:pt>
                <c:pt idx="157">
                  <c:v>4.1740000000000004</c:v>
                </c:pt>
                <c:pt idx="158">
                  <c:v>3.9079999999999999</c:v>
                </c:pt>
                <c:pt idx="159">
                  <c:v>3.681</c:v>
                </c:pt>
                <c:pt idx="160">
                  <c:v>3.4849999999999999</c:v>
                </c:pt>
                <c:pt idx="161">
                  <c:v>3.3140000000000001</c:v>
                </c:pt>
                <c:pt idx="162">
                  <c:v>3.1619999999999999</c:v>
                </c:pt>
                <c:pt idx="163">
                  <c:v>3.0259999999999998</c:v>
                </c:pt>
                <c:pt idx="164">
                  <c:v>2.7909999999999999</c:v>
                </c:pt>
                <c:pt idx="165">
                  <c:v>2.5910000000000002</c:v>
                </c:pt>
                <c:pt idx="166">
                  <c:v>2.415</c:v>
                </c:pt>
                <c:pt idx="167">
                  <c:v>2.2549999999999999</c:v>
                </c:pt>
                <c:pt idx="168">
                  <c:v>2.105</c:v>
                </c:pt>
                <c:pt idx="169">
                  <c:v>1.9790000000000001</c:v>
                </c:pt>
                <c:pt idx="170">
                  <c:v>1.778</c:v>
                </c:pt>
                <c:pt idx="171">
                  <c:v>1.617</c:v>
                </c:pt>
                <c:pt idx="172">
                  <c:v>1.486</c:v>
                </c:pt>
                <c:pt idx="173">
                  <c:v>1.377</c:v>
                </c:pt>
                <c:pt idx="174">
                  <c:v>1.2849999999999999</c:v>
                </c:pt>
                <c:pt idx="175">
                  <c:v>1.206</c:v>
                </c:pt>
                <c:pt idx="176">
                  <c:v>1.1379999999999999</c:v>
                </c:pt>
                <c:pt idx="177">
                  <c:v>1.0780000000000001</c:v>
                </c:pt>
                <c:pt idx="178">
                  <c:v>1.0249999999999999</c:v>
                </c:pt>
                <c:pt idx="179">
                  <c:v>0.9778</c:v>
                </c:pt>
                <c:pt idx="180">
                  <c:v>0.93569999999999998</c:v>
                </c:pt>
                <c:pt idx="181">
                  <c:v>0.86339999999999995</c:v>
                </c:pt>
                <c:pt idx="182">
                  <c:v>0.79</c:v>
                </c:pt>
                <c:pt idx="183">
                  <c:v>0.73060000000000003</c:v>
                </c:pt>
                <c:pt idx="184">
                  <c:v>0.68149999999999999</c:v>
                </c:pt>
                <c:pt idx="185">
                  <c:v>0.6401</c:v>
                </c:pt>
                <c:pt idx="186">
                  <c:v>0.60489999999999999</c:v>
                </c:pt>
                <c:pt idx="187">
                  <c:v>0.57450000000000001</c:v>
                </c:pt>
                <c:pt idx="188">
                  <c:v>0.54790000000000005</c:v>
                </c:pt>
                <c:pt idx="189">
                  <c:v>0.52459999999999996</c:v>
                </c:pt>
                <c:pt idx="190">
                  <c:v>0.48549999999999999</c:v>
                </c:pt>
                <c:pt idx="191">
                  <c:v>0.45400000000000001</c:v>
                </c:pt>
                <c:pt idx="192">
                  <c:v>0.42799999999999999</c:v>
                </c:pt>
                <c:pt idx="193">
                  <c:v>0.40639999999999998</c:v>
                </c:pt>
                <c:pt idx="194">
                  <c:v>0.38800000000000001</c:v>
                </c:pt>
                <c:pt idx="195">
                  <c:v>0.37219999999999998</c:v>
                </c:pt>
                <c:pt idx="196">
                  <c:v>0.34660000000000002</c:v>
                </c:pt>
                <c:pt idx="197">
                  <c:v>0.32669999999999999</c:v>
                </c:pt>
                <c:pt idx="198">
                  <c:v>0.31080000000000002</c:v>
                </c:pt>
                <c:pt idx="199">
                  <c:v>0.29799999999999999</c:v>
                </c:pt>
                <c:pt idx="200">
                  <c:v>0.2873</c:v>
                </c:pt>
                <c:pt idx="201">
                  <c:v>0.27839999999999998</c:v>
                </c:pt>
                <c:pt idx="202">
                  <c:v>0.27089999999999997</c:v>
                </c:pt>
                <c:pt idx="203">
                  <c:v>0.26450000000000001</c:v>
                </c:pt>
                <c:pt idx="204">
                  <c:v>0.25890000000000002</c:v>
                </c:pt>
                <c:pt idx="205">
                  <c:v>0.25409999999999999</c:v>
                </c:pt>
                <c:pt idx="206">
                  <c:v>0.24990000000000001</c:v>
                </c:pt>
                <c:pt idx="207">
                  <c:v>0.2429</c:v>
                </c:pt>
                <c:pt idx="208">
                  <c:v>0.23760000000000001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srim22Na_C!$D$20:$D$228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srim22Na_C!$F$20:$F$228</c:f>
              <c:numCache>
                <c:formatCode>0.000E+00</c:formatCode>
                <c:ptCount val="209"/>
                <c:pt idx="0">
                  <c:v>0.9839</c:v>
                </c:pt>
                <c:pt idx="1">
                  <c:v>1.0229999999999999</c:v>
                </c:pt>
                <c:pt idx="2">
                  <c:v>1.0589999999999999</c:v>
                </c:pt>
                <c:pt idx="3">
                  <c:v>1.093</c:v>
                </c:pt>
                <c:pt idx="4">
                  <c:v>1.123</c:v>
                </c:pt>
                <c:pt idx="5">
                  <c:v>1.1519999999999999</c:v>
                </c:pt>
                <c:pt idx="6">
                  <c:v>1.179</c:v>
                </c:pt>
                <c:pt idx="7">
                  <c:v>1.2050000000000001</c:v>
                </c:pt>
                <c:pt idx="8">
                  <c:v>1.2509999999999999</c:v>
                </c:pt>
                <c:pt idx="9">
                  <c:v>1.2929999999999999</c:v>
                </c:pt>
                <c:pt idx="10">
                  <c:v>1.33</c:v>
                </c:pt>
                <c:pt idx="11">
                  <c:v>1.365</c:v>
                </c:pt>
                <c:pt idx="12">
                  <c:v>1.3959999999999999</c:v>
                </c:pt>
                <c:pt idx="13">
                  <c:v>1.425</c:v>
                </c:pt>
                <c:pt idx="14">
                  <c:v>1.4770000000000001</c:v>
                </c:pt>
                <c:pt idx="15">
                  <c:v>1.522</c:v>
                </c:pt>
                <c:pt idx="16">
                  <c:v>1.5609999999999999</c:v>
                </c:pt>
                <c:pt idx="17">
                  <c:v>1.5960000000000001</c:v>
                </c:pt>
                <c:pt idx="18">
                  <c:v>1.6279999999999999</c:v>
                </c:pt>
                <c:pt idx="19">
                  <c:v>1.6559999999999999</c:v>
                </c:pt>
                <c:pt idx="20">
                  <c:v>1.681</c:v>
                </c:pt>
                <c:pt idx="21">
                  <c:v>1.704</c:v>
                </c:pt>
                <c:pt idx="22">
                  <c:v>1.7250000000000001</c:v>
                </c:pt>
                <c:pt idx="23">
                  <c:v>1.744</c:v>
                </c:pt>
                <c:pt idx="24">
                  <c:v>1.762</c:v>
                </c:pt>
                <c:pt idx="25">
                  <c:v>1.7929999999999999</c:v>
                </c:pt>
                <c:pt idx="26">
                  <c:v>1.825</c:v>
                </c:pt>
                <c:pt idx="27">
                  <c:v>1.8520000000000001</c:v>
                </c:pt>
                <c:pt idx="28">
                  <c:v>1.8740000000000001</c:v>
                </c:pt>
                <c:pt idx="29">
                  <c:v>1.8919999999999999</c:v>
                </c:pt>
                <c:pt idx="30">
                  <c:v>1.9079999999999999</c:v>
                </c:pt>
                <c:pt idx="31">
                  <c:v>1.921</c:v>
                </c:pt>
                <c:pt idx="32">
                  <c:v>1.931</c:v>
                </c:pt>
                <c:pt idx="33">
                  <c:v>1.94</c:v>
                </c:pt>
                <c:pt idx="34">
                  <c:v>1.954</c:v>
                </c:pt>
                <c:pt idx="35">
                  <c:v>1.962</c:v>
                </c:pt>
                <c:pt idx="36">
                  <c:v>1.966</c:v>
                </c:pt>
                <c:pt idx="37">
                  <c:v>1.968</c:v>
                </c:pt>
                <c:pt idx="38">
                  <c:v>1.968</c:v>
                </c:pt>
                <c:pt idx="39">
                  <c:v>1.9650000000000001</c:v>
                </c:pt>
                <c:pt idx="40">
                  <c:v>1.956</c:v>
                </c:pt>
                <c:pt idx="41">
                  <c:v>1.9430000000000001</c:v>
                </c:pt>
                <c:pt idx="42">
                  <c:v>1.927</c:v>
                </c:pt>
                <c:pt idx="43">
                  <c:v>1.909</c:v>
                </c:pt>
                <c:pt idx="44">
                  <c:v>1.89</c:v>
                </c:pt>
                <c:pt idx="45">
                  <c:v>1.871</c:v>
                </c:pt>
                <c:pt idx="46">
                  <c:v>1.851</c:v>
                </c:pt>
                <c:pt idx="47">
                  <c:v>1.831</c:v>
                </c:pt>
                <c:pt idx="48">
                  <c:v>1.81</c:v>
                </c:pt>
                <c:pt idx="49">
                  <c:v>1.79</c:v>
                </c:pt>
                <c:pt idx="50">
                  <c:v>1.77</c:v>
                </c:pt>
                <c:pt idx="51">
                  <c:v>1.7310000000000001</c:v>
                </c:pt>
                <c:pt idx="52">
                  <c:v>1.6830000000000001</c:v>
                </c:pt>
                <c:pt idx="53">
                  <c:v>1.6379999999999999</c:v>
                </c:pt>
                <c:pt idx="54">
                  <c:v>1.595</c:v>
                </c:pt>
                <c:pt idx="55">
                  <c:v>1.554</c:v>
                </c:pt>
                <c:pt idx="56">
                  <c:v>1.516</c:v>
                </c:pt>
                <c:pt idx="57">
                  <c:v>1.4790000000000001</c:v>
                </c:pt>
                <c:pt idx="58">
                  <c:v>1.4450000000000001</c:v>
                </c:pt>
                <c:pt idx="59">
                  <c:v>1.4119999999999999</c:v>
                </c:pt>
                <c:pt idx="60">
                  <c:v>1.351</c:v>
                </c:pt>
                <c:pt idx="61">
                  <c:v>1.296</c:v>
                </c:pt>
                <c:pt idx="62">
                  <c:v>1.246</c:v>
                </c:pt>
                <c:pt idx="63">
                  <c:v>1.2</c:v>
                </c:pt>
                <c:pt idx="64">
                  <c:v>1.1579999999999999</c:v>
                </c:pt>
                <c:pt idx="65">
                  <c:v>1.1200000000000001</c:v>
                </c:pt>
                <c:pt idx="66">
                  <c:v>1.0509999999999999</c:v>
                </c:pt>
                <c:pt idx="67">
                  <c:v>0.99139999999999995</c:v>
                </c:pt>
                <c:pt idx="68">
                  <c:v>0.93930000000000002</c:v>
                </c:pt>
                <c:pt idx="69">
                  <c:v>0.89329999999999998</c:v>
                </c:pt>
                <c:pt idx="70">
                  <c:v>0.85219999999999996</c:v>
                </c:pt>
                <c:pt idx="71">
                  <c:v>0.81540000000000001</c:v>
                </c:pt>
                <c:pt idx="72">
                  <c:v>0.78200000000000003</c:v>
                </c:pt>
                <c:pt idx="73">
                  <c:v>0.75180000000000002</c:v>
                </c:pt>
                <c:pt idx="74">
                  <c:v>0.72409999999999997</c:v>
                </c:pt>
                <c:pt idx="75">
                  <c:v>0.69869999999999999</c:v>
                </c:pt>
                <c:pt idx="76">
                  <c:v>0.67530000000000001</c:v>
                </c:pt>
                <c:pt idx="77">
                  <c:v>0.63349999999999995</c:v>
                </c:pt>
                <c:pt idx="78">
                  <c:v>0.58899999999999997</c:v>
                </c:pt>
                <c:pt idx="79">
                  <c:v>0.55110000000000003</c:v>
                </c:pt>
                <c:pt idx="80">
                  <c:v>0.51839999999999997</c:v>
                </c:pt>
                <c:pt idx="81">
                  <c:v>0.48980000000000001</c:v>
                </c:pt>
                <c:pt idx="82">
                  <c:v>0.46460000000000001</c:v>
                </c:pt>
                <c:pt idx="83">
                  <c:v>0.44219999999999998</c:v>
                </c:pt>
                <c:pt idx="84">
                  <c:v>0.42220000000000002</c:v>
                </c:pt>
                <c:pt idx="85">
                  <c:v>0.40410000000000001</c:v>
                </c:pt>
                <c:pt idx="86">
                  <c:v>0.37269999999999998</c:v>
                </c:pt>
                <c:pt idx="87">
                  <c:v>0.3463</c:v>
                </c:pt>
                <c:pt idx="88">
                  <c:v>0.32379999999999998</c:v>
                </c:pt>
                <c:pt idx="89">
                  <c:v>0.3044</c:v>
                </c:pt>
                <c:pt idx="90">
                  <c:v>0.28739999999999999</c:v>
                </c:pt>
                <c:pt idx="91">
                  <c:v>0.27239999999999998</c:v>
                </c:pt>
                <c:pt idx="92">
                  <c:v>0.24709999999999999</c:v>
                </c:pt>
                <c:pt idx="93">
                  <c:v>0.2266</c:v>
                </c:pt>
                <c:pt idx="94">
                  <c:v>0.20949999999999999</c:v>
                </c:pt>
                <c:pt idx="95">
                  <c:v>0.19500000000000001</c:v>
                </c:pt>
                <c:pt idx="96">
                  <c:v>0.18260000000000001</c:v>
                </c:pt>
                <c:pt idx="97">
                  <c:v>0.17180000000000001</c:v>
                </c:pt>
                <c:pt idx="98">
                  <c:v>0.1623</c:v>
                </c:pt>
                <c:pt idx="99">
                  <c:v>0.15390000000000001</c:v>
                </c:pt>
                <c:pt idx="100">
                  <c:v>0.1464</c:v>
                </c:pt>
                <c:pt idx="101">
                  <c:v>0.13969999999999999</c:v>
                </c:pt>
                <c:pt idx="102">
                  <c:v>0.1336</c:v>
                </c:pt>
                <c:pt idx="103">
                  <c:v>0.1231</c:v>
                </c:pt>
                <c:pt idx="104">
                  <c:v>0.11219999999999999</c:v>
                </c:pt>
                <c:pt idx="105">
                  <c:v>0.1032</c:v>
                </c:pt>
                <c:pt idx="106">
                  <c:v>9.5659999999999995E-2</c:v>
                </c:pt>
                <c:pt idx="107">
                  <c:v>8.9230000000000004E-2</c:v>
                </c:pt>
                <c:pt idx="108">
                  <c:v>8.3669999999999994E-2</c:v>
                </c:pt>
                <c:pt idx="109">
                  <c:v>7.8820000000000001E-2</c:v>
                </c:pt>
                <c:pt idx="110">
                  <c:v>7.4539999999999995E-2</c:v>
                </c:pt>
                <c:pt idx="111">
                  <c:v>7.0739999999999997E-2</c:v>
                </c:pt>
                <c:pt idx="112">
                  <c:v>6.4269999999999994E-2</c:v>
                </c:pt>
                <c:pt idx="113">
                  <c:v>5.8959999999999999E-2</c:v>
                </c:pt>
                <c:pt idx="114">
                  <c:v>5.4519999999999999E-2</c:v>
                </c:pt>
                <c:pt idx="115">
                  <c:v>5.0750000000000003E-2</c:v>
                </c:pt>
                <c:pt idx="116">
                  <c:v>4.7500000000000001E-2</c:v>
                </c:pt>
                <c:pt idx="117">
                  <c:v>4.4670000000000001E-2</c:v>
                </c:pt>
                <c:pt idx="118">
                  <c:v>3.9969999999999999E-2</c:v>
                </c:pt>
                <c:pt idx="119">
                  <c:v>3.6220000000000002E-2</c:v>
                </c:pt>
                <c:pt idx="120">
                  <c:v>3.3160000000000002E-2</c:v>
                </c:pt>
                <c:pt idx="121">
                  <c:v>3.0609999999999998E-2</c:v>
                </c:pt>
                <c:pt idx="122">
                  <c:v>2.844E-2</c:v>
                </c:pt>
                <c:pt idx="123">
                  <c:v>2.6579999999999999E-2</c:v>
                </c:pt>
                <c:pt idx="124">
                  <c:v>2.496E-2</c:v>
                </c:pt>
                <c:pt idx="125">
                  <c:v>2.3539999999999998E-2</c:v>
                </c:pt>
                <c:pt idx="126">
                  <c:v>2.2280000000000001E-2</c:v>
                </c:pt>
                <c:pt idx="127">
                  <c:v>2.1160000000000002E-2</c:v>
                </c:pt>
                <c:pt idx="128">
                  <c:v>2.0150000000000001E-2</c:v>
                </c:pt>
                <c:pt idx="129">
                  <c:v>1.8419999999999999E-2</c:v>
                </c:pt>
                <c:pt idx="130">
                  <c:v>1.6650000000000002E-2</c:v>
                </c:pt>
                <c:pt idx="131">
                  <c:v>1.52E-2</c:v>
                </c:pt>
                <c:pt idx="132">
                  <c:v>1.401E-2</c:v>
                </c:pt>
                <c:pt idx="133">
                  <c:v>1.299E-2</c:v>
                </c:pt>
                <c:pt idx="134">
                  <c:v>1.2120000000000001E-2</c:v>
                </c:pt>
                <c:pt idx="135">
                  <c:v>1.137E-2</c:v>
                </c:pt>
                <c:pt idx="136">
                  <c:v>1.0710000000000001E-2</c:v>
                </c:pt>
                <c:pt idx="137">
                  <c:v>1.0120000000000001E-2</c:v>
                </c:pt>
                <c:pt idx="138">
                  <c:v>9.136E-3</c:v>
                </c:pt>
                <c:pt idx="139">
                  <c:v>8.3339999999999994E-3</c:v>
                </c:pt>
                <c:pt idx="140">
                  <c:v>7.6670000000000002E-3</c:v>
                </c:pt>
                <c:pt idx="141">
                  <c:v>7.1050000000000002E-3</c:v>
                </c:pt>
                <c:pt idx="142">
                  <c:v>6.6230000000000004E-3</c:v>
                </c:pt>
                <c:pt idx="143">
                  <c:v>6.2059999999999997E-3</c:v>
                </c:pt>
                <c:pt idx="144">
                  <c:v>5.5180000000000003E-3</c:v>
                </c:pt>
                <c:pt idx="145">
                  <c:v>4.9740000000000001E-3</c:v>
                </c:pt>
                <c:pt idx="146">
                  <c:v>4.5319999999999996E-3</c:v>
                </c:pt>
                <c:pt idx="147">
                  <c:v>4.1650000000000003E-3</c:v>
                </c:pt>
                <c:pt idx="148">
                  <c:v>3.8560000000000001E-3</c:v>
                </c:pt>
                <c:pt idx="149">
                  <c:v>3.5920000000000001E-3</c:v>
                </c:pt>
                <c:pt idx="150">
                  <c:v>3.3630000000000001E-3</c:v>
                </c:pt>
                <c:pt idx="151">
                  <c:v>3.163E-3</c:v>
                </c:pt>
                <c:pt idx="152">
                  <c:v>2.9870000000000001E-3</c:v>
                </c:pt>
                <c:pt idx="153">
                  <c:v>2.8300000000000001E-3</c:v>
                </c:pt>
                <c:pt idx="154">
                  <c:v>2.689E-3</c:v>
                </c:pt>
                <c:pt idx="155">
                  <c:v>2.4480000000000001E-3</c:v>
                </c:pt>
                <c:pt idx="156">
                  <c:v>2.2030000000000001E-3</c:v>
                </c:pt>
                <c:pt idx="157">
                  <c:v>2.0049999999999998E-3</c:v>
                </c:pt>
                <c:pt idx="158">
                  <c:v>1.841E-3</c:v>
                </c:pt>
                <c:pt idx="159">
                  <c:v>1.7030000000000001E-3</c:v>
                </c:pt>
                <c:pt idx="160">
                  <c:v>1.585E-3</c:v>
                </c:pt>
                <c:pt idx="161">
                  <c:v>1.4829999999999999E-3</c:v>
                </c:pt>
                <c:pt idx="162">
                  <c:v>1.3929999999999999E-3</c:v>
                </c:pt>
                <c:pt idx="163">
                  <c:v>1.315E-3</c:v>
                </c:pt>
                <c:pt idx="164">
                  <c:v>1.1820000000000001E-3</c:v>
                </c:pt>
                <c:pt idx="165">
                  <c:v>1.075E-3</c:v>
                </c:pt>
                <c:pt idx="166">
                  <c:v>9.8660000000000002E-4</c:v>
                </c:pt>
                <c:pt idx="167">
                  <c:v>9.1200000000000005E-4</c:v>
                </c:pt>
                <c:pt idx="168">
                  <c:v>8.4829999999999997E-4</c:v>
                </c:pt>
                <c:pt idx="169">
                  <c:v>7.9319999999999998E-4</c:v>
                </c:pt>
                <c:pt idx="170">
                  <c:v>7.0279999999999995E-4</c:v>
                </c:pt>
                <c:pt idx="171">
                  <c:v>6.3159999999999996E-4</c:v>
                </c:pt>
                <c:pt idx="172">
                  <c:v>5.7390000000000002E-4</c:v>
                </c:pt>
                <c:pt idx="173">
                  <c:v>5.2630000000000005E-4</c:v>
                </c:pt>
                <c:pt idx="174">
                  <c:v>4.862E-4</c:v>
                </c:pt>
                <c:pt idx="175">
                  <c:v>4.5199999999999998E-4</c:v>
                </c:pt>
                <c:pt idx="176">
                  <c:v>4.2250000000000002E-4</c:v>
                </c:pt>
                <c:pt idx="177">
                  <c:v>3.968E-4</c:v>
                </c:pt>
                <c:pt idx="178">
                  <c:v>3.7409999999999999E-4</c:v>
                </c:pt>
                <c:pt idx="179">
                  <c:v>3.5389999999999998E-4</c:v>
                </c:pt>
                <c:pt idx="180">
                  <c:v>3.3589999999999998E-4</c:v>
                </c:pt>
                <c:pt idx="181">
                  <c:v>3.0509999999999999E-4</c:v>
                </c:pt>
                <c:pt idx="182">
                  <c:v>2.7389999999999999E-4</c:v>
                </c:pt>
                <c:pt idx="183">
                  <c:v>2.4869999999999997E-4</c:v>
                </c:pt>
                <c:pt idx="184">
                  <c:v>2.2790000000000001E-4</c:v>
                </c:pt>
                <c:pt idx="185">
                  <c:v>2.1049999999999999E-4</c:v>
                </c:pt>
                <c:pt idx="186">
                  <c:v>1.9560000000000001E-4</c:v>
                </c:pt>
                <c:pt idx="187">
                  <c:v>1.827E-4</c:v>
                </c:pt>
                <c:pt idx="188">
                  <c:v>1.7149999999999999E-4</c:v>
                </c:pt>
                <c:pt idx="189">
                  <c:v>1.616E-4</c:v>
                </c:pt>
                <c:pt idx="190">
                  <c:v>1.45E-4</c:v>
                </c:pt>
                <c:pt idx="191">
                  <c:v>1.316E-4</c:v>
                </c:pt>
                <c:pt idx="192">
                  <c:v>1.206E-4</c:v>
                </c:pt>
                <c:pt idx="193">
                  <c:v>1.1129999999999999E-4</c:v>
                </c:pt>
                <c:pt idx="194">
                  <c:v>1.033E-4</c:v>
                </c:pt>
                <c:pt idx="195">
                  <c:v>9.6520000000000004E-5</c:v>
                </c:pt>
                <c:pt idx="196">
                  <c:v>8.5329999999999998E-5</c:v>
                </c:pt>
                <c:pt idx="197">
                  <c:v>7.6530000000000001E-5</c:v>
                </c:pt>
                <c:pt idx="198">
                  <c:v>6.9430000000000004E-5</c:v>
                </c:pt>
                <c:pt idx="199">
                  <c:v>6.3570000000000003E-5</c:v>
                </c:pt>
                <c:pt idx="200">
                  <c:v>5.8650000000000003E-5</c:v>
                </c:pt>
                <c:pt idx="201">
                  <c:v>5.4459999999999997E-5</c:v>
                </c:pt>
                <c:pt idx="202">
                  <c:v>5.0840000000000001E-5</c:v>
                </c:pt>
                <c:pt idx="203">
                  <c:v>4.7689999999999999E-5</c:v>
                </c:pt>
                <c:pt idx="204">
                  <c:v>4.4919999999999997E-5</c:v>
                </c:pt>
                <c:pt idx="205">
                  <c:v>4.2469999999999998E-5</c:v>
                </c:pt>
                <c:pt idx="206">
                  <c:v>4.0269999999999999E-5</c:v>
                </c:pt>
                <c:pt idx="207">
                  <c:v>3.6520000000000003E-5</c:v>
                </c:pt>
                <c:pt idx="208">
                  <c:v>3.3429999999999997E-5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srim22Na_C!$D$20:$D$228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srim22Na_C!$G$20:$G$228</c:f>
              <c:numCache>
                <c:formatCode>0.000E+00</c:formatCode>
                <c:ptCount val="209"/>
                <c:pt idx="0">
                  <c:v>1.06887</c:v>
                </c:pt>
                <c:pt idx="1">
                  <c:v>1.11256</c:v>
                </c:pt>
                <c:pt idx="2">
                  <c:v>1.15293</c:v>
                </c:pt>
                <c:pt idx="3">
                  <c:v>1.1911099999999999</c:v>
                </c:pt>
                <c:pt idx="4">
                  <c:v>1.2251000000000001</c:v>
                </c:pt>
                <c:pt idx="5">
                  <c:v>1.258</c:v>
                </c:pt>
                <c:pt idx="6">
                  <c:v>1.2887</c:v>
                </c:pt>
                <c:pt idx="7">
                  <c:v>1.3183</c:v>
                </c:pt>
                <c:pt idx="8">
                  <c:v>1.3712</c:v>
                </c:pt>
                <c:pt idx="9">
                  <c:v>1.4197</c:v>
                </c:pt>
                <c:pt idx="10">
                  <c:v>1.4628000000000001</c:v>
                </c:pt>
                <c:pt idx="11">
                  <c:v>1.5037</c:v>
                </c:pt>
                <c:pt idx="12">
                  <c:v>1.5404</c:v>
                </c:pt>
                <c:pt idx="13">
                  <c:v>1.5749</c:v>
                </c:pt>
                <c:pt idx="14">
                  <c:v>1.6372</c:v>
                </c:pt>
                <c:pt idx="15">
                  <c:v>1.6919</c:v>
                </c:pt>
                <c:pt idx="16">
                  <c:v>1.7401</c:v>
                </c:pt>
                <c:pt idx="17">
                  <c:v>1.7839</c:v>
                </c:pt>
                <c:pt idx="18">
                  <c:v>1.8241999999999998</c:v>
                </c:pt>
                <c:pt idx="19">
                  <c:v>1.8601999999999999</c:v>
                </c:pt>
                <c:pt idx="20">
                  <c:v>1.8929</c:v>
                </c:pt>
                <c:pt idx="21">
                  <c:v>1.9234</c:v>
                </c:pt>
                <c:pt idx="22">
                  <c:v>1.9516</c:v>
                </c:pt>
                <c:pt idx="23">
                  <c:v>1.9775</c:v>
                </c:pt>
                <c:pt idx="24">
                  <c:v>2.0023</c:v>
                </c:pt>
                <c:pt idx="25">
                  <c:v>2.0463</c:v>
                </c:pt>
                <c:pt idx="26">
                  <c:v>2.0937000000000001</c:v>
                </c:pt>
                <c:pt idx="27">
                  <c:v>2.1352000000000002</c:v>
                </c:pt>
                <c:pt idx="28">
                  <c:v>2.1710000000000003</c:v>
                </c:pt>
                <c:pt idx="29">
                  <c:v>2.2021999999999999</c:v>
                </c:pt>
                <c:pt idx="30">
                  <c:v>2.2309000000000001</c:v>
                </c:pt>
                <c:pt idx="31">
                  <c:v>2.2561</c:v>
                </c:pt>
                <c:pt idx="32">
                  <c:v>2.2778999999999998</c:v>
                </c:pt>
                <c:pt idx="33">
                  <c:v>2.2982</c:v>
                </c:pt>
                <c:pt idx="34">
                  <c:v>2.3340000000000001</c:v>
                </c:pt>
                <c:pt idx="35">
                  <c:v>2.3624999999999998</c:v>
                </c:pt>
                <c:pt idx="36">
                  <c:v>2.3860999999999999</c:v>
                </c:pt>
                <c:pt idx="37">
                  <c:v>2.4068000000000001</c:v>
                </c:pt>
                <c:pt idx="38">
                  <c:v>2.4247000000000001</c:v>
                </c:pt>
                <c:pt idx="39">
                  <c:v>2.4389000000000003</c:v>
                </c:pt>
                <c:pt idx="40">
                  <c:v>2.4626000000000001</c:v>
                </c:pt>
                <c:pt idx="41">
                  <c:v>2.4803999999999999</c:v>
                </c:pt>
                <c:pt idx="42">
                  <c:v>2.4934000000000003</c:v>
                </c:pt>
                <c:pt idx="43">
                  <c:v>2.5030999999999999</c:v>
                </c:pt>
                <c:pt idx="44">
                  <c:v>2.5105</c:v>
                </c:pt>
                <c:pt idx="45">
                  <c:v>2.5167999999999999</c:v>
                </c:pt>
                <c:pt idx="46">
                  <c:v>2.5211999999999999</c:v>
                </c:pt>
                <c:pt idx="47">
                  <c:v>2.5247000000000002</c:v>
                </c:pt>
                <c:pt idx="48">
                  <c:v>2.5265</c:v>
                </c:pt>
                <c:pt idx="49">
                  <c:v>2.5285000000000002</c:v>
                </c:pt>
                <c:pt idx="50">
                  <c:v>2.5300000000000002</c:v>
                </c:pt>
                <c:pt idx="51">
                  <c:v>2.5321000000000002</c:v>
                </c:pt>
                <c:pt idx="52">
                  <c:v>2.5327000000000002</c:v>
                </c:pt>
                <c:pt idx="53">
                  <c:v>2.5335999999999999</c:v>
                </c:pt>
                <c:pt idx="54">
                  <c:v>2.5343</c:v>
                </c:pt>
                <c:pt idx="55">
                  <c:v>2.5350999999999999</c:v>
                </c:pt>
                <c:pt idx="56">
                  <c:v>2.5369999999999999</c:v>
                </c:pt>
                <c:pt idx="57">
                  <c:v>2.5390000000000001</c:v>
                </c:pt>
                <c:pt idx="58">
                  <c:v>2.5419999999999998</c:v>
                </c:pt>
                <c:pt idx="59">
                  <c:v>2.5449999999999999</c:v>
                </c:pt>
                <c:pt idx="60">
                  <c:v>2.552</c:v>
                </c:pt>
                <c:pt idx="61">
                  <c:v>2.552</c:v>
                </c:pt>
                <c:pt idx="62">
                  <c:v>2.5510000000000002</c:v>
                </c:pt>
                <c:pt idx="63">
                  <c:v>2.5499999999999998</c:v>
                </c:pt>
                <c:pt idx="64">
                  <c:v>2.5499999999999998</c:v>
                </c:pt>
                <c:pt idx="65">
                  <c:v>2.5529999999999999</c:v>
                </c:pt>
                <c:pt idx="66">
                  <c:v>2.5619999999999998</c:v>
                </c:pt>
                <c:pt idx="67">
                  <c:v>2.5783999999999998</c:v>
                </c:pt>
                <c:pt idx="68">
                  <c:v>2.6002999999999998</c:v>
                </c:pt>
                <c:pt idx="69">
                  <c:v>2.6263000000000001</c:v>
                </c:pt>
                <c:pt idx="70">
                  <c:v>2.6562000000000001</c:v>
                </c:pt>
                <c:pt idx="71">
                  <c:v>2.6894</c:v>
                </c:pt>
                <c:pt idx="72">
                  <c:v>2.7250000000000001</c:v>
                </c:pt>
                <c:pt idx="73">
                  <c:v>2.7618</c:v>
                </c:pt>
                <c:pt idx="74">
                  <c:v>2.8001</c:v>
                </c:pt>
                <c:pt idx="75">
                  <c:v>2.8387000000000002</c:v>
                </c:pt>
                <c:pt idx="76">
                  <c:v>2.8782999999999999</c:v>
                </c:pt>
                <c:pt idx="77">
                  <c:v>2.9565000000000001</c:v>
                </c:pt>
                <c:pt idx="78">
                  <c:v>3.052</c:v>
                </c:pt>
                <c:pt idx="79">
                  <c:v>3.1440999999999999</c:v>
                </c:pt>
                <c:pt idx="80">
                  <c:v>3.2333999999999996</c:v>
                </c:pt>
                <c:pt idx="81">
                  <c:v>3.3197999999999999</c:v>
                </c:pt>
                <c:pt idx="82">
                  <c:v>3.4045999999999998</c:v>
                </c:pt>
                <c:pt idx="83">
                  <c:v>3.4892000000000003</c:v>
                </c:pt>
                <c:pt idx="84">
                  <c:v>3.5742000000000003</c:v>
                </c:pt>
                <c:pt idx="85">
                  <c:v>3.6591</c:v>
                </c:pt>
                <c:pt idx="86">
                  <c:v>3.8327</c:v>
                </c:pt>
                <c:pt idx="87">
                  <c:v>4.0103</c:v>
                </c:pt>
                <c:pt idx="88">
                  <c:v>4.1898</c:v>
                </c:pt>
                <c:pt idx="89">
                  <c:v>4.3714000000000004</c:v>
                </c:pt>
                <c:pt idx="90">
                  <c:v>4.5523999999999996</c:v>
                </c:pt>
                <c:pt idx="91">
                  <c:v>4.7324000000000002</c:v>
                </c:pt>
                <c:pt idx="92">
                  <c:v>5.0900999999999996</c:v>
                </c:pt>
                <c:pt idx="93">
                  <c:v>5.4416000000000002</c:v>
                </c:pt>
                <c:pt idx="94">
                  <c:v>5.7845000000000004</c:v>
                </c:pt>
                <c:pt idx="95">
                  <c:v>6.1190000000000007</c:v>
                </c:pt>
                <c:pt idx="96">
                  <c:v>6.4445999999999994</c:v>
                </c:pt>
                <c:pt idx="97">
                  <c:v>6.7618</c:v>
                </c:pt>
                <c:pt idx="98">
                  <c:v>7.0693000000000001</c:v>
                </c:pt>
                <c:pt idx="99">
                  <c:v>7.3689</c:v>
                </c:pt>
                <c:pt idx="100">
                  <c:v>7.6593999999999998</c:v>
                </c:pt>
                <c:pt idx="101">
                  <c:v>7.9417</c:v>
                </c:pt>
                <c:pt idx="102">
                  <c:v>8.2156000000000002</c:v>
                </c:pt>
                <c:pt idx="103">
                  <c:v>8.7371000000000016</c:v>
                </c:pt>
                <c:pt idx="104">
                  <c:v>9.3431999999999995</c:v>
                </c:pt>
                <c:pt idx="105">
                  <c:v>9.9001999999999999</c:v>
                </c:pt>
                <c:pt idx="106">
                  <c:v>10.415660000000001</c:v>
                </c:pt>
                <c:pt idx="107">
                  <c:v>10.87923</c:v>
                </c:pt>
                <c:pt idx="108">
                  <c:v>11.30367</c:v>
                </c:pt>
                <c:pt idx="109">
                  <c:v>11.69882</c:v>
                </c:pt>
                <c:pt idx="110">
                  <c:v>12.054540000000001</c:v>
                </c:pt>
                <c:pt idx="111">
                  <c:v>12.380740000000001</c:v>
                </c:pt>
                <c:pt idx="112">
                  <c:v>12.944270000000001</c:v>
                </c:pt>
                <c:pt idx="113">
                  <c:v>13.40896</c:v>
                </c:pt>
                <c:pt idx="114">
                  <c:v>13.784520000000001</c:v>
                </c:pt>
                <c:pt idx="115">
                  <c:v>14.100750000000001</c:v>
                </c:pt>
                <c:pt idx="116">
                  <c:v>14.3475</c:v>
                </c:pt>
                <c:pt idx="117">
                  <c:v>14.55467</c:v>
                </c:pt>
                <c:pt idx="118">
                  <c:v>14.839970000000001</c:v>
                </c:pt>
                <c:pt idx="119">
                  <c:v>14.996220000000001</c:v>
                </c:pt>
                <c:pt idx="120">
                  <c:v>15.07316</c:v>
                </c:pt>
                <c:pt idx="121">
                  <c:v>15.09061</c:v>
                </c:pt>
                <c:pt idx="122">
                  <c:v>15.058439999999999</c:v>
                </c:pt>
                <c:pt idx="123">
                  <c:v>14.99658</c:v>
                </c:pt>
                <c:pt idx="124">
                  <c:v>14.904960000000001</c:v>
                </c:pt>
                <c:pt idx="125">
                  <c:v>14.80354</c:v>
                </c:pt>
                <c:pt idx="126">
                  <c:v>14.68228</c:v>
                </c:pt>
                <c:pt idx="127">
                  <c:v>14.561159999999999</c:v>
                </c:pt>
                <c:pt idx="128">
                  <c:v>14.430149999999999</c:v>
                </c:pt>
                <c:pt idx="129">
                  <c:v>14.148420000000002</c:v>
                </c:pt>
                <c:pt idx="130">
                  <c:v>13.79665</c:v>
                </c:pt>
                <c:pt idx="131">
                  <c:v>13.4452</c:v>
                </c:pt>
                <c:pt idx="132">
                  <c:v>13.104010000000001</c:v>
                </c:pt>
                <c:pt idx="133">
                  <c:v>12.77299</c:v>
                </c:pt>
                <c:pt idx="134">
                  <c:v>12.462119999999999</c:v>
                </c:pt>
                <c:pt idx="135">
                  <c:v>12.15137</c:v>
                </c:pt>
                <c:pt idx="136">
                  <c:v>11.860709999999999</c:v>
                </c:pt>
                <c:pt idx="137">
                  <c:v>11.590120000000001</c:v>
                </c:pt>
                <c:pt idx="138">
                  <c:v>11.099136</c:v>
                </c:pt>
                <c:pt idx="139">
                  <c:v>10.688333999999999</c:v>
                </c:pt>
                <c:pt idx="140">
                  <c:v>10.227667</c:v>
                </c:pt>
                <c:pt idx="141">
                  <c:v>9.8491049999999998</c:v>
                </c:pt>
                <c:pt idx="142">
                  <c:v>9.4966229999999996</c:v>
                </c:pt>
                <c:pt idx="143">
                  <c:v>9.1682060000000014</c:v>
                </c:pt>
                <c:pt idx="144">
                  <c:v>8.5765180000000001</c:v>
                </c:pt>
                <c:pt idx="145">
                  <c:v>8.0559740000000009</c:v>
                </c:pt>
                <c:pt idx="146">
                  <c:v>7.5955320000000004</c:v>
                </c:pt>
                <c:pt idx="147">
                  <c:v>7.1851650000000005</c:v>
                </c:pt>
                <c:pt idx="148">
                  <c:v>6.8168559999999996</c:v>
                </c:pt>
                <c:pt idx="149">
                  <c:v>6.4855920000000005</c:v>
                </c:pt>
                <c:pt idx="150">
                  <c:v>6.1863630000000001</c:v>
                </c:pt>
                <c:pt idx="151">
                  <c:v>5.9151629999999997</c:v>
                </c:pt>
                <c:pt idx="152">
                  <c:v>5.6679870000000001</c:v>
                </c:pt>
                <c:pt idx="153">
                  <c:v>5.4428300000000007</c:v>
                </c:pt>
                <c:pt idx="154">
                  <c:v>5.2366890000000001</c:v>
                </c:pt>
                <c:pt idx="155">
                  <c:v>4.8724480000000003</c:v>
                </c:pt>
                <c:pt idx="156">
                  <c:v>4.4922029999999999</c:v>
                </c:pt>
                <c:pt idx="157">
                  <c:v>4.176005</c:v>
                </c:pt>
                <c:pt idx="158">
                  <c:v>3.9098410000000001</c:v>
                </c:pt>
                <c:pt idx="159">
                  <c:v>3.6827030000000001</c:v>
                </c:pt>
                <c:pt idx="160">
                  <c:v>3.4865849999999998</c:v>
                </c:pt>
                <c:pt idx="161">
                  <c:v>3.315483</c:v>
                </c:pt>
                <c:pt idx="162">
                  <c:v>3.1633930000000001</c:v>
                </c:pt>
                <c:pt idx="163">
                  <c:v>3.0273149999999998</c:v>
                </c:pt>
                <c:pt idx="164">
                  <c:v>2.7921819999999999</c:v>
                </c:pt>
                <c:pt idx="165">
                  <c:v>2.5920750000000004</c:v>
                </c:pt>
                <c:pt idx="166">
                  <c:v>2.4159866000000001</c:v>
                </c:pt>
                <c:pt idx="167">
                  <c:v>2.2559119999999999</c:v>
                </c:pt>
                <c:pt idx="168">
                  <c:v>2.1058482999999999</c:v>
                </c:pt>
                <c:pt idx="169">
                  <c:v>1.9797932</c:v>
                </c:pt>
                <c:pt idx="170">
                  <c:v>1.7787028</c:v>
                </c:pt>
                <c:pt idx="171">
                  <c:v>1.6176315999999999</c:v>
                </c:pt>
                <c:pt idx="172">
                  <c:v>1.4865739</c:v>
                </c:pt>
                <c:pt idx="173">
                  <c:v>1.3775263</c:v>
                </c:pt>
                <c:pt idx="174">
                  <c:v>1.2854862</c:v>
                </c:pt>
                <c:pt idx="175">
                  <c:v>1.2064519999999999</c:v>
                </c:pt>
                <c:pt idx="176">
                  <c:v>1.1384224999999999</c:v>
                </c:pt>
                <c:pt idx="177">
                  <c:v>1.0783968000000002</c:v>
                </c:pt>
                <c:pt idx="178">
                  <c:v>1.0253740999999998</c:v>
                </c:pt>
                <c:pt idx="179">
                  <c:v>0.97815390000000002</c:v>
                </c:pt>
                <c:pt idx="180">
                  <c:v>0.93603589999999992</c:v>
                </c:pt>
                <c:pt idx="181">
                  <c:v>0.86370509999999989</c:v>
                </c:pt>
                <c:pt idx="182">
                  <c:v>0.79027390000000008</c:v>
                </c:pt>
                <c:pt idx="183">
                  <c:v>0.73084870000000002</c:v>
                </c:pt>
                <c:pt idx="184">
                  <c:v>0.68172789999999994</c:v>
                </c:pt>
                <c:pt idx="185">
                  <c:v>0.6403105</c:v>
                </c:pt>
                <c:pt idx="186">
                  <c:v>0.60509559999999996</c:v>
                </c:pt>
                <c:pt idx="187">
                  <c:v>0.57468269999999999</c:v>
                </c:pt>
                <c:pt idx="188">
                  <c:v>0.54807150000000004</c:v>
                </c:pt>
                <c:pt idx="189">
                  <c:v>0.52476159999999994</c:v>
                </c:pt>
                <c:pt idx="190">
                  <c:v>0.48564499999999999</c:v>
                </c:pt>
                <c:pt idx="191">
                  <c:v>0.45413160000000002</c:v>
                </c:pt>
                <c:pt idx="192">
                  <c:v>0.42812060000000002</c:v>
                </c:pt>
                <c:pt idx="193">
                  <c:v>0.40651129999999996</c:v>
                </c:pt>
                <c:pt idx="194">
                  <c:v>0.38810329999999998</c:v>
                </c:pt>
                <c:pt idx="195">
                  <c:v>0.37229651999999996</c:v>
                </c:pt>
                <c:pt idx="196">
                  <c:v>0.34668533000000001</c:v>
                </c:pt>
                <c:pt idx="197">
                  <c:v>0.32677653000000001</c:v>
                </c:pt>
                <c:pt idx="198">
                  <c:v>0.31086943</c:v>
                </c:pt>
                <c:pt idx="199">
                  <c:v>0.29806357</c:v>
                </c:pt>
                <c:pt idx="200">
                  <c:v>0.28735864999999999</c:v>
                </c:pt>
                <c:pt idx="201">
                  <c:v>0.27845445999999996</c:v>
                </c:pt>
                <c:pt idx="202">
                  <c:v>0.27095083999999997</c:v>
                </c:pt>
                <c:pt idx="203">
                  <c:v>0.26454769</c:v>
                </c:pt>
                <c:pt idx="204">
                  <c:v>0.25894492000000002</c:v>
                </c:pt>
                <c:pt idx="205">
                  <c:v>0.25414247000000001</c:v>
                </c:pt>
                <c:pt idx="206">
                  <c:v>0.24994027000000002</c:v>
                </c:pt>
                <c:pt idx="207">
                  <c:v>0.24293652000000002</c:v>
                </c:pt>
                <c:pt idx="208">
                  <c:v>0.23763343000000001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615408"/>
        <c:axId val="550093744"/>
      </c:scatterChart>
      <c:valAx>
        <c:axId val="5116154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0093744"/>
        <c:crosses val="autoZero"/>
        <c:crossBetween val="midCat"/>
        <c:majorUnit val="10"/>
      </c:valAx>
      <c:valAx>
        <c:axId val="55009374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116154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52570155997"/>
          <c:y val="0.7077779645757877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srim22Na_C!$P$5</c:f>
          <c:strCache>
            <c:ptCount val="1"/>
            <c:pt idx="0">
              <c:v>srim22Na_C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srim22Na_C!$D$20:$D$228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srim22Na_C!$J$20:$J$228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2.3E-3</c:v>
                </c:pt>
                <c:pt idx="14">
                  <c:v>2.5000000000000001E-3</c:v>
                </c:pt>
                <c:pt idx="15">
                  <c:v>2.7000000000000001E-3</c:v>
                </c:pt>
                <c:pt idx="16">
                  <c:v>2.9000000000000002E-3</c:v>
                </c:pt>
                <c:pt idx="17">
                  <c:v>3.0999999999999999E-3</c:v>
                </c:pt>
                <c:pt idx="18">
                  <c:v>3.2000000000000002E-3</c:v>
                </c:pt>
                <c:pt idx="19">
                  <c:v>3.4000000000000002E-3</c:v>
                </c:pt>
                <c:pt idx="20">
                  <c:v>3.5999999999999999E-3</c:v>
                </c:pt>
                <c:pt idx="21">
                  <c:v>3.8E-3</c:v>
                </c:pt>
                <c:pt idx="22">
                  <c:v>4.0000000000000001E-3</c:v>
                </c:pt>
                <c:pt idx="23">
                  <c:v>4.1000000000000003E-3</c:v>
                </c:pt>
                <c:pt idx="24">
                  <c:v>4.3E-3</c:v>
                </c:pt>
                <c:pt idx="25">
                  <c:v>4.5999999999999999E-3</c:v>
                </c:pt>
                <c:pt idx="26">
                  <c:v>5.0000000000000001E-3</c:v>
                </c:pt>
                <c:pt idx="27">
                  <c:v>5.4000000000000003E-3</c:v>
                </c:pt>
                <c:pt idx="28">
                  <c:v>5.8000000000000005E-3</c:v>
                </c:pt>
                <c:pt idx="29">
                  <c:v>6.1999999999999998E-3</c:v>
                </c:pt>
                <c:pt idx="30">
                  <c:v>6.6E-3</c:v>
                </c:pt>
                <c:pt idx="31">
                  <c:v>7.000000000000001E-3</c:v>
                </c:pt>
                <c:pt idx="32">
                  <c:v>7.3999999999999995E-3</c:v>
                </c:pt>
                <c:pt idx="33">
                  <c:v>7.7999999999999996E-3</c:v>
                </c:pt>
                <c:pt idx="34">
                  <c:v>8.5000000000000006E-3</c:v>
                </c:pt>
                <c:pt idx="35">
                  <c:v>9.2999999999999992E-3</c:v>
                </c:pt>
                <c:pt idx="36">
                  <c:v>0.01</c:v>
                </c:pt>
                <c:pt idx="37">
                  <c:v>1.0800000000000001E-2</c:v>
                </c:pt>
                <c:pt idx="38">
                  <c:v>1.15E-2</c:v>
                </c:pt>
                <c:pt idx="39">
                  <c:v>1.2199999999999999E-2</c:v>
                </c:pt>
                <c:pt idx="40">
                  <c:v>1.37E-2</c:v>
                </c:pt>
                <c:pt idx="41">
                  <c:v>1.52E-2</c:v>
                </c:pt>
                <c:pt idx="42">
                  <c:v>1.67E-2</c:v>
                </c:pt>
                <c:pt idx="43">
                  <c:v>1.8099999999999998E-2</c:v>
                </c:pt>
                <c:pt idx="44">
                  <c:v>1.9599999999999999E-2</c:v>
                </c:pt>
                <c:pt idx="45">
                  <c:v>2.1100000000000001E-2</c:v>
                </c:pt>
                <c:pt idx="46">
                  <c:v>2.2499999999999999E-2</c:v>
                </c:pt>
                <c:pt idx="47">
                  <c:v>2.4E-2</c:v>
                </c:pt>
                <c:pt idx="48">
                  <c:v>2.5500000000000002E-2</c:v>
                </c:pt>
                <c:pt idx="49">
                  <c:v>2.7000000000000003E-2</c:v>
                </c:pt>
                <c:pt idx="50">
                  <c:v>2.8499999999999998E-2</c:v>
                </c:pt>
                <c:pt idx="51">
                  <c:v>3.15E-2</c:v>
                </c:pt>
                <c:pt idx="52">
                  <c:v>3.5199999999999995E-2</c:v>
                </c:pt>
                <c:pt idx="53">
                  <c:v>3.9E-2</c:v>
                </c:pt>
                <c:pt idx="54">
                  <c:v>4.2799999999999998E-2</c:v>
                </c:pt>
                <c:pt idx="55">
                  <c:v>4.6600000000000003E-2</c:v>
                </c:pt>
                <c:pt idx="56">
                  <c:v>5.04E-2</c:v>
                </c:pt>
                <c:pt idx="57">
                  <c:v>5.4200000000000005E-2</c:v>
                </c:pt>
                <c:pt idx="58">
                  <c:v>5.7999999999999996E-2</c:v>
                </c:pt>
                <c:pt idx="59">
                  <c:v>6.1899999999999997E-2</c:v>
                </c:pt>
                <c:pt idx="60">
                  <c:v>6.9599999999999995E-2</c:v>
                </c:pt>
                <c:pt idx="61">
                  <c:v>7.7300000000000008E-2</c:v>
                </c:pt>
                <c:pt idx="62">
                  <c:v>8.5099999999999995E-2</c:v>
                </c:pt>
                <c:pt idx="63">
                  <c:v>9.290000000000001E-2</c:v>
                </c:pt>
                <c:pt idx="64">
                  <c:v>0.10069999999999998</c:v>
                </c:pt>
                <c:pt idx="65">
                  <c:v>0.1086</c:v>
                </c:pt>
                <c:pt idx="66">
                  <c:v>0.12430000000000001</c:v>
                </c:pt>
                <c:pt idx="67">
                  <c:v>0.1401</c:v>
                </c:pt>
                <c:pt idx="68">
                  <c:v>0.15579999999999999</c:v>
                </c:pt>
                <c:pt idx="69">
                  <c:v>0.17150000000000001</c:v>
                </c:pt>
                <c:pt idx="70">
                  <c:v>0.187</c:v>
                </c:pt>
                <c:pt idx="71">
                  <c:v>0.2024</c:v>
                </c:pt>
                <c:pt idx="72">
                  <c:v>0.2177</c:v>
                </c:pt>
                <c:pt idx="73">
                  <c:v>0.23279999999999998</c:v>
                </c:pt>
                <c:pt idx="74">
                  <c:v>0.24769999999999998</c:v>
                </c:pt>
                <c:pt idx="75">
                  <c:v>0.26250000000000001</c:v>
                </c:pt>
                <c:pt idx="76">
                  <c:v>0.27700000000000002</c:v>
                </c:pt>
                <c:pt idx="77">
                  <c:v>0.30569999999999997</c:v>
                </c:pt>
                <c:pt idx="78">
                  <c:v>0.3407</c:v>
                </c:pt>
                <c:pt idx="79">
                  <c:v>0.37480000000000002</c:v>
                </c:pt>
                <c:pt idx="80">
                  <c:v>0.40800000000000003</c:v>
                </c:pt>
                <c:pt idx="81">
                  <c:v>0.44040000000000001</c:v>
                </c:pt>
                <c:pt idx="82">
                  <c:v>0.47199999999999998</c:v>
                </c:pt>
                <c:pt idx="83">
                  <c:v>0.503</c:v>
                </c:pt>
                <c:pt idx="84">
                  <c:v>0.5333</c:v>
                </c:pt>
                <c:pt idx="85">
                  <c:v>0.56289999999999996</c:v>
                </c:pt>
                <c:pt idx="86">
                  <c:v>0.62030000000000007</c:v>
                </c:pt>
                <c:pt idx="87">
                  <c:v>0.67520000000000002</c:v>
                </c:pt>
                <c:pt idx="88">
                  <c:v>0.72789999999999999</c:v>
                </c:pt>
                <c:pt idx="89">
                  <c:v>0.77839999999999998</c:v>
                </c:pt>
                <c:pt idx="90" formatCode="0.00">
                  <c:v>0.82710000000000006</c:v>
                </c:pt>
                <c:pt idx="91" formatCode="0.00">
                  <c:v>0.87379999999999991</c:v>
                </c:pt>
                <c:pt idx="92" formatCode="0.00">
                  <c:v>0.96250000000000002</c:v>
                </c:pt>
                <c:pt idx="93" formatCode="0.00">
                  <c:v>1.05</c:v>
                </c:pt>
                <c:pt idx="94" formatCode="0.00">
                  <c:v>1.1200000000000001</c:v>
                </c:pt>
                <c:pt idx="95" formatCode="0.00">
                  <c:v>1.2</c:v>
                </c:pt>
                <c:pt idx="96" formatCode="0.00">
                  <c:v>1.27</c:v>
                </c:pt>
                <c:pt idx="97" formatCode="0.00">
                  <c:v>1.33</c:v>
                </c:pt>
                <c:pt idx="98" formatCode="0.00">
                  <c:v>1.4</c:v>
                </c:pt>
                <c:pt idx="99" formatCode="0.00">
                  <c:v>1.46</c:v>
                </c:pt>
                <c:pt idx="100" formatCode="0.00">
                  <c:v>1.52</c:v>
                </c:pt>
                <c:pt idx="101" formatCode="0.00">
                  <c:v>1.57</c:v>
                </c:pt>
                <c:pt idx="102" formatCode="0.00">
                  <c:v>1.63</c:v>
                </c:pt>
                <c:pt idx="103" formatCode="0.00">
                  <c:v>1.73</c:v>
                </c:pt>
                <c:pt idx="104" formatCode="0.00">
                  <c:v>1.85</c:v>
                </c:pt>
                <c:pt idx="105" formatCode="0.00">
                  <c:v>1.97</c:v>
                </c:pt>
                <c:pt idx="106" formatCode="0.00">
                  <c:v>2.08</c:v>
                </c:pt>
                <c:pt idx="107" formatCode="0.00">
                  <c:v>2.1800000000000002</c:v>
                </c:pt>
                <c:pt idx="108" formatCode="0.00">
                  <c:v>2.2799999999999998</c:v>
                </c:pt>
                <c:pt idx="109" formatCode="0.00">
                  <c:v>2.38</c:v>
                </c:pt>
                <c:pt idx="110" formatCode="0.00">
                  <c:v>2.4700000000000002</c:v>
                </c:pt>
                <c:pt idx="111" formatCode="0.00">
                  <c:v>2.56</c:v>
                </c:pt>
                <c:pt idx="112" formatCode="0.00">
                  <c:v>2.73</c:v>
                </c:pt>
                <c:pt idx="113" formatCode="0.00">
                  <c:v>2.9</c:v>
                </c:pt>
                <c:pt idx="114" formatCode="0.00">
                  <c:v>3.06</c:v>
                </c:pt>
                <c:pt idx="115" formatCode="0.00">
                  <c:v>3.22</c:v>
                </c:pt>
                <c:pt idx="116" formatCode="0.00">
                  <c:v>3.38</c:v>
                </c:pt>
                <c:pt idx="117" formatCode="0.00">
                  <c:v>3.53</c:v>
                </c:pt>
                <c:pt idx="118" formatCode="0.00">
                  <c:v>3.83</c:v>
                </c:pt>
                <c:pt idx="119" formatCode="0.00">
                  <c:v>4.13</c:v>
                </c:pt>
                <c:pt idx="120" formatCode="0.00">
                  <c:v>4.43</c:v>
                </c:pt>
                <c:pt idx="121" formatCode="0.00">
                  <c:v>4.72</c:v>
                </c:pt>
                <c:pt idx="122" formatCode="0.00">
                  <c:v>5.01</c:v>
                </c:pt>
                <c:pt idx="123" formatCode="0.00">
                  <c:v>5.31</c:v>
                </c:pt>
                <c:pt idx="124" formatCode="0.00">
                  <c:v>5.61</c:v>
                </c:pt>
                <c:pt idx="125" formatCode="0.00">
                  <c:v>5.91</c:v>
                </c:pt>
                <c:pt idx="126" formatCode="0.00">
                  <c:v>6.21</c:v>
                </c:pt>
                <c:pt idx="127" formatCode="0.00">
                  <c:v>6.51</c:v>
                </c:pt>
                <c:pt idx="128" formatCode="0.00">
                  <c:v>6.82</c:v>
                </c:pt>
                <c:pt idx="129" formatCode="0.00">
                  <c:v>7.44</c:v>
                </c:pt>
                <c:pt idx="130" formatCode="0.00">
                  <c:v>8.23</c:v>
                </c:pt>
                <c:pt idx="131" formatCode="0.00">
                  <c:v>9.0500000000000007</c:v>
                </c:pt>
                <c:pt idx="132" formatCode="0.00">
                  <c:v>9.8800000000000008</c:v>
                </c:pt>
                <c:pt idx="133" formatCode="0.00">
                  <c:v>10.74</c:v>
                </c:pt>
                <c:pt idx="134" formatCode="0.00">
                  <c:v>11.62</c:v>
                </c:pt>
                <c:pt idx="135" formatCode="0.00">
                  <c:v>12.52</c:v>
                </c:pt>
                <c:pt idx="136" formatCode="0.00">
                  <c:v>13.44</c:v>
                </c:pt>
                <c:pt idx="137" formatCode="0.00">
                  <c:v>14.39</c:v>
                </c:pt>
                <c:pt idx="138" formatCode="0.00">
                  <c:v>16.350000000000001</c:v>
                </c:pt>
                <c:pt idx="139" formatCode="0.00">
                  <c:v>18.39</c:v>
                </c:pt>
                <c:pt idx="140" formatCode="0.00">
                  <c:v>20.51</c:v>
                </c:pt>
                <c:pt idx="141" formatCode="0.00">
                  <c:v>22.72</c:v>
                </c:pt>
                <c:pt idx="142" formatCode="0.00">
                  <c:v>25.01</c:v>
                </c:pt>
                <c:pt idx="143" formatCode="0.00">
                  <c:v>27.39</c:v>
                </c:pt>
                <c:pt idx="144" formatCode="0.00">
                  <c:v>32.4</c:v>
                </c:pt>
                <c:pt idx="145" formatCode="0.00">
                  <c:v>37.74</c:v>
                </c:pt>
                <c:pt idx="146" formatCode="0.00">
                  <c:v>43.42</c:v>
                </c:pt>
                <c:pt idx="147" formatCode="0.00">
                  <c:v>49.43</c:v>
                </c:pt>
                <c:pt idx="148" formatCode="0.00">
                  <c:v>55.77</c:v>
                </c:pt>
                <c:pt idx="149" formatCode="0.00">
                  <c:v>62.45</c:v>
                </c:pt>
                <c:pt idx="150" formatCode="0.00">
                  <c:v>69.459999999999994</c:v>
                </c:pt>
                <c:pt idx="151" formatCode="0.00">
                  <c:v>76.8</c:v>
                </c:pt>
                <c:pt idx="152" formatCode="0.00">
                  <c:v>84.46</c:v>
                </c:pt>
                <c:pt idx="153" formatCode="0.00">
                  <c:v>92.46</c:v>
                </c:pt>
                <c:pt idx="154" formatCode="0.00">
                  <c:v>100.77</c:v>
                </c:pt>
                <c:pt idx="155" formatCode="0.00">
                  <c:v>118.35</c:v>
                </c:pt>
                <c:pt idx="156" formatCode="0.00">
                  <c:v>142.08000000000001</c:v>
                </c:pt>
                <c:pt idx="157" formatCode="0.00">
                  <c:v>167.71</c:v>
                </c:pt>
                <c:pt idx="158" formatCode="0.00">
                  <c:v>195.18</c:v>
                </c:pt>
                <c:pt idx="159" formatCode="0.00">
                  <c:v>224.43</c:v>
                </c:pt>
                <c:pt idx="160" formatCode="0.00">
                  <c:v>255.41</c:v>
                </c:pt>
                <c:pt idx="161" formatCode="0.00">
                  <c:v>288.06</c:v>
                </c:pt>
                <c:pt idx="162" formatCode="0.00">
                  <c:v>322.33</c:v>
                </c:pt>
                <c:pt idx="163" formatCode="0.00">
                  <c:v>358.2</c:v>
                </c:pt>
                <c:pt idx="164" formatCode="0.00">
                  <c:v>434.56</c:v>
                </c:pt>
                <c:pt idx="165" formatCode="0.00">
                  <c:v>517.07000000000005</c:v>
                </c:pt>
                <c:pt idx="166" formatCode="0.00">
                  <c:v>605.78</c:v>
                </c:pt>
                <c:pt idx="167" formatCode="0.00">
                  <c:v>700.89</c:v>
                </c:pt>
                <c:pt idx="168" formatCode="0.00">
                  <c:v>802.77</c:v>
                </c:pt>
                <c:pt idx="169" formatCode="0.00">
                  <c:v>911.5</c:v>
                </c:pt>
                <c:pt idx="170" formatCode="0.00">
                  <c:v>1150</c:v>
                </c:pt>
                <c:pt idx="171" formatCode="0.00">
                  <c:v>1410</c:v>
                </c:pt>
                <c:pt idx="172" formatCode="0.0">
                  <c:v>1700</c:v>
                </c:pt>
                <c:pt idx="173" formatCode="0.0">
                  <c:v>2009.9999999999998</c:v>
                </c:pt>
                <c:pt idx="174" formatCode="0.0">
                  <c:v>2340</c:v>
                </c:pt>
                <c:pt idx="175" formatCode="0.0">
                  <c:v>2700</c:v>
                </c:pt>
                <c:pt idx="176" formatCode="0.0">
                  <c:v>3080</c:v>
                </c:pt>
                <c:pt idx="177" formatCode="0.0">
                  <c:v>3480</c:v>
                </c:pt>
                <c:pt idx="178" formatCode="0.0">
                  <c:v>3900</c:v>
                </c:pt>
                <c:pt idx="179" formatCode="0.0">
                  <c:v>4340</c:v>
                </c:pt>
                <c:pt idx="180" formatCode="0.0">
                  <c:v>4810</c:v>
                </c:pt>
                <c:pt idx="181" formatCode="0.0">
                  <c:v>5790</c:v>
                </c:pt>
                <c:pt idx="182" formatCode="0.0">
                  <c:v>7140</c:v>
                </c:pt>
                <c:pt idx="183" formatCode="0.0">
                  <c:v>8600</c:v>
                </c:pt>
                <c:pt idx="184" formatCode="0.0">
                  <c:v>10170</c:v>
                </c:pt>
                <c:pt idx="185" formatCode="0.0">
                  <c:v>11850</c:v>
                </c:pt>
                <c:pt idx="186" formatCode="0.0">
                  <c:v>13630</c:v>
                </c:pt>
                <c:pt idx="187" formatCode="0.0">
                  <c:v>15520</c:v>
                </c:pt>
                <c:pt idx="188" formatCode="0.0">
                  <c:v>17500</c:v>
                </c:pt>
                <c:pt idx="189" formatCode="0.0">
                  <c:v>19560</c:v>
                </c:pt>
                <c:pt idx="190" formatCode="0.0">
                  <c:v>23960</c:v>
                </c:pt>
                <c:pt idx="191" formatCode="0.0">
                  <c:v>28690</c:v>
                </c:pt>
                <c:pt idx="192" formatCode="0.0">
                  <c:v>33730</c:v>
                </c:pt>
                <c:pt idx="193" formatCode="0.0">
                  <c:v>39050</c:v>
                </c:pt>
                <c:pt idx="194" formatCode="0.0">
                  <c:v>44640</c:v>
                </c:pt>
                <c:pt idx="195" formatCode="0.0">
                  <c:v>50480</c:v>
                </c:pt>
                <c:pt idx="196" formatCode="0.0">
                  <c:v>62840</c:v>
                </c:pt>
                <c:pt idx="197" formatCode="0.0">
                  <c:v>76030</c:v>
                </c:pt>
                <c:pt idx="198" formatCode="0.0">
                  <c:v>89960</c:v>
                </c:pt>
                <c:pt idx="199" formatCode="0.0">
                  <c:v>104550</c:v>
                </c:pt>
                <c:pt idx="200" formatCode="0.0">
                  <c:v>119720</c:v>
                </c:pt>
                <c:pt idx="201" formatCode="0.0">
                  <c:v>135410</c:v>
                </c:pt>
                <c:pt idx="202" formatCode="0.0">
                  <c:v>151570</c:v>
                </c:pt>
                <c:pt idx="203" formatCode="0.0">
                  <c:v>168150</c:v>
                </c:pt>
                <c:pt idx="204" formatCode="0.0">
                  <c:v>185120</c:v>
                </c:pt>
                <c:pt idx="205" formatCode="0.0">
                  <c:v>202420</c:v>
                </c:pt>
                <c:pt idx="206" formatCode="0.0">
                  <c:v>220030</c:v>
                </c:pt>
                <c:pt idx="207" formatCode="0.0">
                  <c:v>256070</c:v>
                </c:pt>
                <c:pt idx="208" formatCode="0.0">
                  <c:v>293020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srim22Na_C!$D$20:$D$228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srim22Na_C!$M$20:$M$228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1.0999999999999998E-3</c:v>
                </c:pt>
                <c:pt idx="15">
                  <c:v>1.2000000000000001E-3</c:v>
                </c:pt>
                <c:pt idx="16">
                  <c:v>1.2999999999999999E-3</c:v>
                </c:pt>
                <c:pt idx="17">
                  <c:v>1.2999999999999999E-3</c:v>
                </c:pt>
                <c:pt idx="18">
                  <c:v>1.4E-3</c:v>
                </c:pt>
                <c:pt idx="19">
                  <c:v>1.5E-3</c:v>
                </c:pt>
                <c:pt idx="20">
                  <c:v>1.5E-3</c:v>
                </c:pt>
                <c:pt idx="21">
                  <c:v>1.6000000000000001E-3</c:v>
                </c:pt>
                <c:pt idx="22">
                  <c:v>1.7000000000000001E-3</c:v>
                </c:pt>
                <c:pt idx="23">
                  <c:v>1.7000000000000001E-3</c:v>
                </c:pt>
                <c:pt idx="24">
                  <c:v>1.8E-3</c:v>
                </c:pt>
                <c:pt idx="25">
                  <c:v>1.9E-3</c:v>
                </c:pt>
                <c:pt idx="26">
                  <c:v>2E-3</c:v>
                </c:pt>
                <c:pt idx="27">
                  <c:v>2.1999999999999997E-3</c:v>
                </c:pt>
                <c:pt idx="28">
                  <c:v>2.3E-3</c:v>
                </c:pt>
                <c:pt idx="29">
                  <c:v>2.5000000000000001E-3</c:v>
                </c:pt>
                <c:pt idx="30">
                  <c:v>2.5999999999999999E-3</c:v>
                </c:pt>
                <c:pt idx="31">
                  <c:v>2.7000000000000001E-3</c:v>
                </c:pt>
                <c:pt idx="32">
                  <c:v>2.8E-3</c:v>
                </c:pt>
                <c:pt idx="33">
                  <c:v>3.0000000000000001E-3</c:v>
                </c:pt>
                <c:pt idx="34">
                  <c:v>3.2000000000000002E-3</c:v>
                </c:pt>
                <c:pt idx="35">
                  <c:v>3.5000000000000005E-3</c:v>
                </c:pt>
                <c:pt idx="36">
                  <c:v>3.6999999999999997E-3</c:v>
                </c:pt>
                <c:pt idx="37">
                  <c:v>3.8999999999999998E-3</c:v>
                </c:pt>
                <c:pt idx="38">
                  <c:v>4.2000000000000006E-3</c:v>
                </c:pt>
                <c:pt idx="39">
                  <c:v>4.3999999999999994E-3</c:v>
                </c:pt>
                <c:pt idx="40">
                  <c:v>4.8999999999999998E-3</c:v>
                </c:pt>
                <c:pt idx="41">
                  <c:v>5.3E-3</c:v>
                </c:pt>
                <c:pt idx="42">
                  <c:v>5.7000000000000002E-3</c:v>
                </c:pt>
                <c:pt idx="43">
                  <c:v>6.1999999999999998E-3</c:v>
                </c:pt>
                <c:pt idx="44">
                  <c:v>6.6E-3</c:v>
                </c:pt>
                <c:pt idx="45">
                  <c:v>7.000000000000001E-3</c:v>
                </c:pt>
                <c:pt idx="46">
                  <c:v>7.3999999999999995E-3</c:v>
                </c:pt>
                <c:pt idx="47">
                  <c:v>7.9000000000000008E-3</c:v>
                </c:pt>
                <c:pt idx="48">
                  <c:v>8.3000000000000001E-3</c:v>
                </c:pt>
                <c:pt idx="49">
                  <c:v>8.6999999999999994E-3</c:v>
                </c:pt>
                <c:pt idx="50">
                  <c:v>9.1000000000000004E-3</c:v>
                </c:pt>
                <c:pt idx="51">
                  <c:v>9.9000000000000008E-3</c:v>
                </c:pt>
                <c:pt idx="52">
                  <c:v>1.0800000000000001E-2</c:v>
                </c:pt>
                <c:pt idx="53">
                  <c:v>1.18E-2</c:v>
                </c:pt>
                <c:pt idx="54">
                  <c:v>1.2699999999999999E-2</c:v>
                </c:pt>
                <c:pt idx="55">
                  <c:v>1.3600000000000001E-2</c:v>
                </c:pt>
                <c:pt idx="56">
                  <c:v>1.4499999999999999E-2</c:v>
                </c:pt>
                <c:pt idx="57">
                  <c:v>1.5299999999999999E-2</c:v>
                </c:pt>
                <c:pt idx="58">
                  <c:v>1.6199999999999999E-2</c:v>
                </c:pt>
                <c:pt idx="59">
                  <c:v>1.7000000000000001E-2</c:v>
                </c:pt>
                <c:pt idx="60">
                  <c:v>1.8599999999999998E-2</c:v>
                </c:pt>
                <c:pt idx="61">
                  <c:v>2.0200000000000003E-2</c:v>
                </c:pt>
                <c:pt idx="62">
                  <c:v>2.1700000000000001E-2</c:v>
                </c:pt>
                <c:pt idx="63">
                  <c:v>2.3200000000000002E-2</c:v>
                </c:pt>
                <c:pt idx="64">
                  <c:v>2.46E-2</c:v>
                </c:pt>
                <c:pt idx="65">
                  <c:v>2.6000000000000002E-2</c:v>
                </c:pt>
                <c:pt idx="66">
                  <c:v>2.8699999999999996E-2</c:v>
                </c:pt>
                <c:pt idx="67">
                  <c:v>3.1300000000000001E-2</c:v>
                </c:pt>
                <c:pt idx="68">
                  <c:v>3.3700000000000001E-2</c:v>
                </c:pt>
                <c:pt idx="69">
                  <c:v>3.5999999999999997E-2</c:v>
                </c:pt>
                <c:pt idx="70">
                  <c:v>3.8199999999999998E-2</c:v>
                </c:pt>
                <c:pt idx="71">
                  <c:v>4.0300000000000002E-2</c:v>
                </c:pt>
                <c:pt idx="72">
                  <c:v>4.2200000000000001E-2</c:v>
                </c:pt>
                <c:pt idx="73">
                  <c:v>4.41E-2</c:v>
                </c:pt>
                <c:pt idx="74">
                  <c:v>4.5900000000000003E-2</c:v>
                </c:pt>
                <c:pt idx="75">
                  <c:v>4.7500000000000001E-2</c:v>
                </c:pt>
                <c:pt idx="76">
                  <c:v>4.9099999999999998E-2</c:v>
                </c:pt>
                <c:pt idx="77">
                  <c:v>5.2200000000000003E-2</c:v>
                </c:pt>
                <c:pt idx="78">
                  <c:v>5.5700000000000006E-2</c:v>
                </c:pt>
                <c:pt idx="79">
                  <c:v>5.8899999999999994E-2</c:v>
                </c:pt>
                <c:pt idx="80">
                  <c:v>6.1699999999999998E-2</c:v>
                </c:pt>
                <c:pt idx="81">
                  <c:v>6.4399999999999999E-2</c:v>
                </c:pt>
                <c:pt idx="82">
                  <c:v>6.6799999999999998E-2</c:v>
                </c:pt>
                <c:pt idx="83">
                  <c:v>6.8999999999999992E-2</c:v>
                </c:pt>
                <c:pt idx="84">
                  <c:v>7.1099999999999997E-2</c:v>
                </c:pt>
                <c:pt idx="85">
                  <c:v>7.2999999999999995E-2</c:v>
                </c:pt>
                <c:pt idx="86">
                  <c:v>7.6700000000000004E-2</c:v>
                </c:pt>
                <c:pt idx="87">
                  <c:v>7.9899999999999999E-2</c:v>
                </c:pt>
                <c:pt idx="88">
                  <c:v>8.2699999999999996E-2</c:v>
                </c:pt>
                <c:pt idx="89">
                  <c:v>8.5199999999999998E-2</c:v>
                </c:pt>
                <c:pt idx="90">
                  <c:v>8.7499999999999994E-2</c:v>
                </c:pt>
                <c:pt idx="91">
                  <c:v>8.9499999999999996E-2</c:v>
                </c:pt>
                <c:pt idx="92">
                  <c:v>9.3300000000000008E-2</c:v>
                </c:pt>
                <c:pt idx="93">
                  <c:v>9.6500000000000002E-2</c:v>
                </c:pt>
                <c:pt idx="94">
                  <c:v>9.9199999999999997E-2</c:v>
                </c:pt>
                <c:pt idx="95">
                  <c:v>0.10149999999999999</c:v>
                </c:pt>
                <c:pt idx="96">
                  <c:v>0.10349999999999999</c:v>
                </c:pt>
                <c:pt idx="97">
                  <c:v>0.10529999999999999</c:v>
                </c:pt>
                <c:pt idx="98">
                  <c:v>0.1069</c:v>
                </c:pt>
                <c:pt idx="99">
                  <c:v>0.1082</c:v>
                </c:pt>
                <c:pt idx="100">
                  <c:v>0.1095</c:v>
                </c:pt>
                <c:pt idx="101">
                  <c:v>0.1106</c:v>
                </c:pt>
                <c:pt idx="102">
                  <c:v>0.11169999999999999</c:v>
                </c:pt>
                <c:pt idx="103">
                  <c:v>0.11399999999999999</c:v>
                </c:pt>
                <c:pt idx="104">
                  <c:v>0.1166</c:v>
                </c:pt>
                <c:pt idx="105">
                  <c:v>0.11890000000000001</c:v>
                </c:pt>
                <c:pt idx="106">
                  <c:v>0.12079999999999999</c:v>
                </c:pt>
                <c:pt idx="107">
                  <c:v>0.1226</c:v>
                </c:pt>
                <c:pt idx="108">
                  <c:v>0.12410000000000002</c:v>
                </c:pt>
                <c:pt idx="109">
                  <c:v>0.1255</c:v>
                </c:pt>
                <c:pt idx="110">
                  <c:v>0.1268</c:v>
                </c:pt>
                <c:pt idx="111">
                  <c:v>0.12789999999999999</c:v>
                </c:pt>
                <c:pt idx="112">
                  <c:v>0.13120000000000001</c:v>
                </c:pt>
                <c:pt idx="113">
                  <c:v>0.1341</c:v>
                </c:pt>
                <c:pt idx="114">
                  <c:v>0.1368</c:v>
                </c:pt>
                <c:pt idx="115">
                  <c:v>0.13919999999999999</c:v>
                </c:pt>
                <c:pt idx="116">
                  <c:v>0.14150000000000001</c:v>
                </c:pt>
                <c:pt idx="117">
                  <c:v>0.14369999999999999</c:v>
                </c:pt>
                <c:pt idx="118">
                  <c:v>0.1507</c:v>
                </c:pt>
                <c:pt idx="119">
                  <c:v>0.15720000000000001</c:v>
                </c:pt>
                <c:pt idx="120">
                  <c:v>0.1633</c:v>
                </c:pt>
                <c:pt idx="121">
                  <c:v>0.16919999999999999</c:v>
                </c:pt>
                <c:pt idx="122">
                  <c:v>0.17480000000000001</c:v>
                </c:pt>
                <c:pt idx="123">
                  <c:v>0.1802</c:v>
                </c:pt>
                <c:pt idx="124">
                  <c:v>0.18560000000000001</c:v>
                </c:pt>
                <c:pt idx="125">
                  <c:v>0.1908</c:v>
                </c:pt>
                <c:pt idx="126">
                  <c:v>0.19600000000000001</c:v>
                </c:pt>
                <c:pt idx="127">
                  <c:v>0.2011</c:v>
                </c:pt>
                <c:pt idx="128">
                  <c:v>0.20610000000000001</c:v>
                </c:pt>
                <c:pt idx="129">
                  <c:v>0.22480000000000003</c:v>
                </c:pt>
                <c:pt idx="130">
                  <c:v>0.25219999999999998</c:v>
                </c:pt>
                <c:pt idx="131">
                  <c:v>0.27810000000000001</c:v>
                </c:pt>
                <c:pt idx="132">
                  <c:v>0.30299999999999999</c:v>
                </c:pt>
                <c:pt idx="133">
                  <c:v>0.3271</c:v>
                </c:pt>
                <c:pt idx="134">
                  <c:v>0.35070000000000001</c:v>
                </c:pt>
                <c:pt idx="135">
                  <c:v>0.37380000000000002</c:v>
                </c:pt>
                <c:pt idx="136">
                  <c:v>0.3967</c:v>
                </c:pt>
                <c:pt idx="137">
                  <c:v>0.4194</c:v>
                </c:pt>
                <c:pt idx="138">
                  <c:v>0.50370000000000004</c:v>
                </c:pt>
                <c:pt idx="139">
                  <c:v>0.58150000000000002</c:v>
                </c:pt>
                <c:pt idx="140">
                  <c:v>0.65559999999999996</c:v>
                </c:pt>
                <c:pt idx="141">
                  <c:v>0.72740000000000005</c:v>
                </c:pt>
                <c:pt idx="142">
                  <c:v>0.79759999999999998</c:v>
                </c:pt>
                <c:pt idx="143">
                  <c:v>0.86670000000000003</c:v>
                </c:pt>
                <c:pt idx="144" formatCode="0.00">
                  <c:v>1.1200000000000001</c:v>
                </c:pt>
                <c:pt idx="145" formatCode="0.00">
                  <c:v>1.35</c:v>
                </c:pt>
                <c:pt idx="146" formatCode="0.00">
                  <c:v>1.58</c:v>
                </c:pt>
                <c:pt idx="147" formatCode="0.00">
                  <c:v>1.79</c:v>
                </c:pt>
                <c:pt idx="148" formatCode="0.00">
                  <c:v>2.0099999999999998</c:v>
                </c:pt>
                <c:pt idx="149" formatCode="0.00">
                  <c:v>2.2200000000000002</c:v>
                </c:pt>
                <c:pt idx="150" formatCode="0.00">
                  <c:v>2.4300000000000002</c:v>
                </c:pt>
                <c:pt idx="151" formatCode="0.00">
                  <c:v>2.65</c:v>
                </c:pt>
                <c:pt idx="152" formatCode="0.00">
                  <c:v>2.86</c:v>
                </c:pt>
                <c:pt idx="153" formatCode="0.00">
                  <c:v>3.08</c:v>
                </c:pt>
                <c:pt idx="154" formatCode="0.00">
                  <c:v>3.3</c:v>
                </c:pt>
                <c:pt idx="155" formatCode="0.00">
                  <c:v>4.1399999999999997</c:v>
                </c:pt>
                <c:pt idx="156" formatCode="0.00">
                  <c:v>5.33</c:v>
                </c:pt>
                <c:pt idx="157" formatCode="0.00">
                  <c:v>6.45</c:v>
                </c:pt>
                <c:pt idx="158" formatCode="0.00">
                  <c:v>7.54</c:v>
                </c:pt>
                <c:pt idx="159" formatCode="0.00">
                  <c:v>8.6</c:v>
                </c:pt>
                <c:pt idx="160" formatCode="0.00">
                  <c:v>9.66</c:v>
                </c:pt>
                <c:pt idx="161" formatCode="0.00">
                  <c:v>10.71</c:v>
                </c:pt>
                <c:pt idx="162" formatCode="0.00">
                  <c:v>11.77</c:v>
                </c:pt>
                <c:pt idx="163" formatCode="0.00">
                  <c:v>12.82</c:v>
                </c:pt>
                <c:pt idx="164" formatCode="0.00">
                  <c:v>16.78</c:v>
                </c:pt>
                <c:pt idx="165" formatCode="0.00">
                  <c:v>20.45</c:v>
                </c:pt>
                <c:pt idx="166" formatCode="0.00">
                  <c:v>24.01</c:v>
                </c:pt>
                <c:pt idx="167" formatCode="0.00">
                  <c:v>27.53</c:v>
                </c:pt>
                <c:pt idx="168" formatCode="0.00">
                  <c:v>31.09</c:v>
                </c:pt>
                <c:pt idx="169" formatCode="0.00">
                  <c:v>34.700000000000003</c:v>
                </c:pt>
                <c:pt idx="170" formatCode="0.00">
                  <c:v>48.25</c:v>
                </c:pt>
                <c:pt idx="171" formatCode="0.00">
                  <c:v>60.86</c:v>
                </c:pt>
                <c:pt idx="172" formatCode="0.00">
                  <c:v>73.150000000000006</c:v>
                </c:pt>
                <c:pt idx="173" formatCode="0.00">
                  <c:v>85.34</c:v>
                </c:pt>
                <c:pt idx="174" formatCode="0.00">
                  <c:v>97.57</c:v>
                </c:pt>
                <c:pt idx="175" formatCode="0.00">
                  <c:v>109.87</c:v>
                </c:pt>
                <c:pt idx="176" formatCode="0.00">
                  <c:v>122.3</c:v>
                </c:pt>
                <c:pt idx="177" formatCode="0.00">
                  <c:v>134.85</c:v>
                </c:pt>
                <c:pt idx="178" formatCode="0.00">
                  <c:v>147.54</c:v>
                </c:pt>
                <c:pt idx="179" formatCode="0.00">
                  <c:v>160.37</c:v>
                </c:pt>
                <c:pt idx="180" formatCode="0.00">
                  <c:v>173.34</c:v>
                </c:pt>
                <c:pt idx="181" formatCode="0.00">
                  <c:v>222.76</c:v>
                </c:pt>
                <c:pt idx="182" formatCode="0.00">
                  <c:v>292.98</c:v>
                </c:pt>
                <c:pt idx="183" formatCode="0.00">
                  <c:v>358.66</c:v>
                </c:pt>
                <c:pt idx="184" formatCode="0.00">
                  <c:v>422.21</c:v>
                </c:pt>
                <c:pt idx="185" formatCode="0.00">
                  <c:v>484.66</c:v>
                </c:pt>
                <c:pt idx="186" formatCode="0.00">
                  <c:v>546.54999999999995</c:v>
                </c:pt>
                <c:pt idx="187" formatCode="0.00">
                  <c:v>608.13</c:v>
                </c:pt>
                <c:pt idx="188" formatCode="0.00">
                  <c:v>669.58</c:v>
                </c:pt>
                <c:pt idx="189" formatCode="0.00">
                  <c:v>730.98</c:v>
                </c:pt>
                <c:pt idx="190" formatCode="0.00">
                  <c:v>960.28</c:v>
                </c:pt>
                <c:pt idx="191" formatCode="0.00">
                  <c:v>1170</c:v>
                </c:pt>
                <c:pt idx="192" formatCode="0.0">
                  <c:v>1370</c:v>
                </c:pt>
                <c:pt idx="193" formatCode="0.0">
                  <c:v>1560</c:v>
                </c:pt>
                <c:pt idx="194" formatCode="0.0">
                  <c:v>1750</c:v>
                </c:pt>
                <c:pt idx="195" formatCode="0.0">
                  <c:v>1940</c:v>
                </c:pt>
                <c:pt idx="196" formatCode="0.0">
                  <c:v>2610</c:v>
                </c:pt>
                <c:pt idx="197" formatCode="0.0">
                  <c:v>3210</c:v>
                </c:pt>
                <c:pt idx="198" formatCode="0.0">
                  <c:v>3770</c:v>
                </c:pt>
                <c:pt idx="199" formatCode="0.0">
                  <c:v>4300</c:v>
                </c:pt>
                <c:pt idx="200" formatCode="0.0">
                  <c:v>4800</c:v>
                </c:pt>
                <c:pt idx="201" formatCode="0.0">
                  <c:v>5290</c:v>
                </c:pt>
                <c:pt idx="202" formatCode="0.0">
                  <c:v>5770</c:v>
                </c:pt>
                <c:pt idx="203" formatCode="0.0">
                  <c:v>6230</c:v>
                </c:pt>
                <c:pt idx="204" formatCode="0.0">
                  <c:v>6670</c:v>
                </c:pt>
                <c:pt idx="205" formatCode="0.0">
                  <c:v>7110</c:v>
                </c:pt>
                <c:pt idx="206" formatCode="0.0">
                  <c:v>7530</c:v>
                </c:pt>
                <c:pt idx="207" formatCode="0.0">
                  <c:v>9100</c:v>
                </c:pt>
                <c:pt idx="208" formatCode="0.0">
                  <c:v>10490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srim22Na_C!$D$20:$D$228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srim22Na_C!$P$20:$P$228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4.0000000000000002E-4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6.0000000000000006E-4</c:v>
                </c:pt>
                <c:pt idx="8">
                  <c:v>6.0000000000000006E-4</c:v>
                </c:pt>
                <c:pt idx="9">
                  <c:v>6.0000000000000006E-4</c:v>
                </c:pt>
                <c:pt idx="10">
                  <c:v>6.9999999999999999E-4</c:v>
                </c:pt>
                <c:pt idx="11">
                  <c:v>6.9999999999999999E-4</c:v>
                </c:pt>
                <c:pt idx="12">
                  <c:v>6.9999999999999999E-4</c:v>
                </c:pt>
                <c:pt idx="13">
                  <c:v>8.0000000000000004E-4</c:v>
                </c:pt>
                <c:pt idx="14">
                  <c:v>8.0000000000000004E-4</c:v>
                </c:pt>
                <c:pt idx="15">
                  <c:v>8.9999999999999998E-4</c:v>
                </c:pt>
                <c:pt idx="16">
                  <c:v>8.9999999999999998E-4</c:v>
                </c:pt>
                <c:pt idx="17">
                  <c:v>1E-3</c:v>
                </c:pt>
                <c:pt idx="18">
                  <c:v>1E-3</c:v>
                </c:pt>
                <c:pt idx="19">
                  <c:v>1.0999999999999998E-3</c:v>
                </c:pt>
                <c:pt idx="20">
                  <c:v>1.0999999999999998E-3</c:v>
                </c:pt>
                <c:pt idx="21">
                  <c:v>1.2000000000000001E-3</c:v>
                </c:pt>
                <c:pt idx="22">
                  <c:v>1.2000000000000001E-3</c:v>
                </c:pt>
                <c:pt idx="23">
                  <c:v>1.2999999999999999E-3</c:v>
                </c:pt>
                <c:pt idx="24">
                  <c:v>1.2999999999999999E-3</c:v>
                </c:pt>
                <c:pt idx="25">
                  <c:v>1.4E-3</c:v>
                </c:pt>
                <c:pt idx="26">
                  <c:v>1.5E-3</c:v>
                </c:pt>
                <c:pt idx="27">
                  <c:v>1.6000000000000001E-3</c:v>
                </c:pt>
                <c:pt idx="28">
                  <c:v>1.7000000000000001E-3</c:v>
                </c:pt>
                <c:pt idx="29">
                  <c:v>1.8E-3</c:v>
                </c:pt>
                <c:pt idx="30">
                  <c:v>1.9E-3</c:v>
                </c:pt>
                <c:pt idx="31">
                  <c:v>2E-3</c:v>
                </c:pt>
                <c:pt idx="32">
                  <c:v>2.1000000000000003E-3</c:v>
                </c:pt>
                <c:pt idx="33">
                  <c:v>2.1999999999999997E-3</c:v>
                </c:pt>
                <c:pt idx="34">
                  <c:v>2.4000000000000002E-3</c:v>
                </c:pt>
                <c:pt idx="35">
                  <c:v>2.5999999999999999E-3</c:v>
                </c:pt>
                <c:pt idx="36">
                  <c:v>2.8E-3</c:v>
                </c:pt>
                <c:pt idx="37">
                  <c:v>3.0000000000000001E-3</c:v>
                </c:pt>
                <c:pt idx="38">
                  <c:v>3.0999999999999999E-3</c:v>
                </c:pt>
                <c:pt idx="39">
                  <c:v>3.3E-3</c:v>
                </c:pt>
                <c:pt idx="40">
                  <c:v>3.5999999999999999E-3</c:v>
                </c:pt>
                <c:pt idx="41">
                  <c:v>4.0000000000000001E-3</c:v>
                </c:pt>
                <c:pt idx="42">
                  <c:v>4.3E-3</c:v>
                </c:pt>
                <c:pt idx="43">
                  <c:v>4.5999999999999999E-3</c:v>
                </c:pt>
                <c:pt idx="44">
                  <c:v>4.8999999999999998E-3</c:v>
                </c:pt>
                <c:pt idx="45">
                  <c:v>5.1999999999999998E-3</c:v>
                </c:pt>
                <c:pt idx="46">
                  <c:v>5.4999999999999997E-3</c:v>
                </c:pt>
                <c:pt idx="47">
                  <c:v>5.8000000000000005E-3</c:v>
                </c:pt>
                <c:pt idx="48">
                  <c:v>6.0999999999999995E-3</c:v>
                </c:pt>
                <c:pt idx="49">
                  <c:v>6.4000000000000003E-3</c:v>
                </c:pt>
                <c:pt idx="50">
                  <c:v>6.7000000000000002E-3</c:v>
                </c:pt>
                <c:pt idx="51">
                  <c:v>7.2999999999999992E-3</c:v>
                </c:pt>
                <c:pt idx="52">
                  <c:v>8.0999999999999996E-3</c:v>
                </c:pt>
                <c:pt idx="53">
                  <c:v>8.7999999999999988E-3</c:v>
                </c:pt>
                <c:pt idx="54">
                  <c:v>9.4999999999999998E-3</c:v>
                </c:pt>
                <c:pt idx="55">
                  <c:v>1.0199999999999999E-2</c:v>
                </c:pt>
                <c:pt idx="56">
                  <c:v>1.09E-2</c:v>
                </c:pt>
                <c:pt idx="57">
                  <c:v>1.1600000000000001E-2</c:v>
                </c:pt>
                <c:pt idx="58">
                  <c:v>1.23E-2</c:v>
                </c:pt>
                <c:pt idx="59">
                  <c:v>1.3000000000000001E-2</c:v>
                </c:pt>
                <c:pt idx="60">
                  <c:v>1.44E-2</c:v>
                </c:pt>
                <c:pt idx="61">
                  <c:v>1.5800000000000002E-2</c:v>
                </c:pt>
                <c:pt idx="62">
                  <c:v>1.7100000000000001E-2</c:v>
                </c:pt>
                <c:pt idx="63">
                  <c:v>1.84E-2</c:v>
                </c:pt>
                <c:pt idx="64">
                  <c:v>1.9700000000000002E-2</c:v>
                </c:pt>
                <c:pt idx="65">
                  <c:v>2.0999999999999998E-2</c:v>
                </c:pt>
                <c:pt idx="66">
                  <c:v>2.3599999999999999E-2</c:v>
                </c:pt>
                <c:pt idx="67">
                  <c:v>2.6100000000000002E-2</c:v>
                </c:pt>
                <c:pt idx="68">
                  <c:v>2.8599999999999997E-2</c:v>
                </c:pt>
                <c:pt idx="69">
                  <c:v>3.09E-2</c:v>
                </c:pt>
                <c:pt idx="70">
                  <c:v>3.3300000000000003E-2</c:v>
                </c:pt>
                <c:pt idx="71">
                  <c:v>3.5499999999999997E-2</c:v>
                </c:pt>
                <c:pt idx="72">
                  <c:v>3.7699999999999997E-2</c:v>
                </c:pt>
                <c:pt idx="73">
                  <c:v>3.9900000000000005E-2</c:v>
                </c:pt>
                <c:pt idx="74">
                  <c:v>4.19E-2</c:v>
                </c:pt>
                <c:pt idx="75">
                  <c:v>4.3999999999999997E-2</c:v>
                </c:pt>
                <c:pt idx="76">
                  <c:v>4.5900000000000003E-2</c:v>
                </c:pt>
                <c:pt idx="77">
                  <c:v>4.9700000000000001E-2</c:v>
                </c:pt>
                <c:pt idx="78">
                  <c:v>5.4100000000000002E-2</c:v>
                </c:pt>
                <c:pt idx="79">
                  <c:v>5.8199999999999995E-2</c:v>
                </c:pt>
                <c:pt idx="80">
                  <c:v>6.2100000000000002E-2</c:v>
                </c:pt>
                <c:pt idx="81">
                  <c:v>6.5700000000000008E-2</c:v>
                </c:pt>
                <c:pt idx="82">
                  <c:v>6.9099999999999995E-2</c:v>
                </c:pt>
                <c:pt idx="83">
                  <c:v>7.2300000000000003E-2</c:v>
                </c:pt>
                <c:pt idx="84">
                  <c:v>7.5399999999999995E-2</c:v>
                </c:pt>
                <c:pt idx="85">
                  <c:v>7.8300000000000008E-2</c:v>
                </c:pt>
                <c:pt idx="86">
                  <c:v>8.3599999999999994E-2</c:v>
                </c:pt>
                <c:pt idx="87">
                  <c:v>8.8499999999999995E-2</c:v>
                </c:pt>
                <c:pt idx="88">
                  <c:v>9.290000000000001E-2</c:v>
                </c:pt>
                <c:pt idx="89">
                  <c:v>9.7000000000000003E-2</c:v>
                </c:pt>
                <c:pt idx="90">
                  <c:v>0.10069999999999998</c:v>
                </c:pt>
                <c:pt idx="91">
                  <c:v>0.1041</c:v>
                </c:pt>
                <c:pt idx="92">
                  <c:v>0.11020000000000001</c:v>
                </c:pt>
                <c:pt idx="93">
                  <c:v>0.11539999999999999</c:v>
                </c:pt>
                <c:pt idx="94">
                  <c:v>0.12</c:v>
                </c:pt>
                <c:pt idx="95">
                  <c:v>0.124</c:v>
                </c:pt>
                <c:pt idx="96">
                  <c:v>0.12759999999999999</c:v>
                </c:pt>
                <c:pt idx="97">
                  <c:v>0.1308</c:v>
                </c:pt>
                <c:pt idx="98">
                  <c:v>0.1338</c:v>
                </c:pt>
                <c:pt idx="99">
                  <c:v>0.13640000000000002</c:v>
                </c:pt>
                <c:pt idx="100">
                  <c:v>0.13879999999999998</c:v>
                </c:pt>
                <c:pt idx="101">
                  <c:v>0.14099999999999999</c:v>
                </c:pt>
                <c:pt idx="102">
                  <c:v>0.1431</c:v>
                </c:pt>
                <c:pt idx="103">
                  <c:v>0.14679999999999999</c:v>
                </c:pt>
                <c:pt idx="104">
                  <c:v>0.1507</c:v>
                </c:pt>
                <c:pt idx="105">
                  <c:v>0.15409999999999999</c:v>
                </c:pt>
                <c:pt idx="106">
                  <c:v>0.157</c:v>
                </c:pt>
                <c:pt idx="107">
                  <c:v>0.15960000000000002</c:v>
                </c:pt>
                <c:pt idx="108">
                  <c:v>0.16200000000000001</c:v>
                </c:pt>
                <c:pt idx="109">
                  <c:v>0.1641</c:v>
                </c:pt>
                <c:pt idx="110">
                  <c:v>0.16599999999999998</c:v>
                </c:pt>
                <c:pt idx="111">
                  <c:v>0.16770000000000002</c:v>
                </c:pt>
                <c:pt idx="112">
                  <c:v>0.1709</c:v>
                </c:pt>
                <c:pt idx="113">
                  <c:v>0.17370000000000002</c:v>
                </c:pt>
                <c:pt idx="114">
                  <c:v>0.17609999999999998</c:v>
                </c:pt>
                <c:pt idx="115">
                  <c:v>0.1784</c:v>
                </c:pt>
                <c:pt idx="116">
                  <c:v>0.1804</c:v>
                </c:pt>
                <c:pt idx="117">
                  <c:v>0.18229999999999999</c:v>
                </c:pt>
                <c:pt idx="118">
                  <c:v>0.18580000000000002</c:v>
                </c:pt>
                <c:pt idx="119">
                  <c:v>0.18890000000000001</c:v>
                </c:pt>
                <c:pt idx="120">
                  <c:v>0.1918</c:v>
                </c:pt>
                <c:pt idx="121">
                  <c:v>0.19439999999999999</c:v>
                </c:pt>
                <c:pt idx="122">
                  <c:v>0.19690000000000002</c:v>
                </c:pt>
                <c:pt idx="123">
                  <c:v>0.1993</c:v>
                </c:pt>
                <c:pt idx="124">
                  <c:v>0.2016</c:v>
                </c:pt>
                <c:pt idx="125">
                  <c:v>0.20390000000000003</c:v>
                </c:pt>
                <c:pt idx="126">
                  <c:v>0.20600000000000002</c:v>
                </c:pt>
                <c:pt idx="127">
                  <c:v>0.2082</c:v>
                </c:pt>
                <c:pt idx="128">
                  <c:v>0.21030000000000001</c:v>
                </c:pt>
                <c:pt idx="129">
                  <c:v>0.21440000000000001</c:v>
                </c:pt>
                <c:pt idx="130">
                  <c:v>0.21939999999999998</c:v>
                </c:pt>
                <c:pt idx="131">
                  <c:v>0.2243</c:v>
                </c:pt>
                <c:pt idx="132">
                  <c:v>0.2293</c:v>
                </c:pt>
                <c:pt idx="133">
                  <c:v>0.23430000000000001</c:v>
                </c:pt>
                <c:pt idx="134">
                  <c:v>0.23929999999999998</c:v>
                </c:pt>
                <c:pt idx="135">
                  <c:v>0.24430000000000002</c:v>
                </c:pt>
                <c:pt idx="136">
                  <c:v>0.2495</c:v>
                </c:pt>
                <c:pt idx="137">
                  <c:v>0.25470000000000004</c:v>
                </c:pt>
                <c:pt idx="138">
                  <c:v>0.26539999999999997</c:v>
                </c:pt>
                <c:pt idx="139">
                  <c:v>0.27650000000000002</c:v>
                </c:pt>
                <c:pt idx="140">
                  <c:v>0.28799999999999998</c:v>
                </c:pt>
                <c:pt idx="141">
                  <c:v>0.3</c:v>
                </c:pt>
                <c:pt idx="142">
                  <c:v>0.31240000000000001</c:v>
                </c:pt>
                <c:pt idx="143">
                  <c:v>0.32530000000000003</c:v>
                </c:pt>
                <c:pt idx="144">
                  <c:v>0.35239999999999999</c:v>
                </c:pt>
                <c:pt idx="145">
                  <c:v>0.38140000000000002</c:v>
                </c:pt>
                <c:pt idx="146">
                  <c:v>0.4123</c:v>
                </c:pt>
                <c:pt idx="147">
                  <c:v>0.44509999999999994</c:v>
                </c:pt>
                <c:pt idx="148">
                  <c:v>0.4798</c:v>
                </c:pt>
                <c:pt idx="149">
                  <c:v>0.51629999999999998</c:v>
                </c:pt>
                <c:pt idx="150">
                  <c:v>0.55459999999999998</c:v>
                </c:pt>
                <c:pt idx="151">
                  <c:v>0.59470000000000001</c:v>
                </c:pt>
                <c:pt idx="152">
                  <c:v>0.63659999999999994</c:v>
                </c:pt>
                <c:pt idx="153">
                  <c:v>0.68030000000000002</c:v>
                </c:pt>
                <c:pt idx="154">
                  <c:v>0.72560000000000002</c:v>
                </c:pt>
                <c:pt idx="155" formatCode="0.00">
                  <c:v>0.82140000000000002</c:v>
                </c:pt>
                <c:pt idx="156" formatCode="0.00">
                  <c:v>0.95039999999999991</c:v>
                </c:pt>
                <c:pt idx="157" formatCode="0.00">
                  <c:v>1.0900000000000001</c:v>
                </c:pt>
                <c:pt idx="158" formatCode="0.00">
                  <c:v>1.24</c:v>
                </c:pt>
                <c:pt idx="159" formatCode="0.00">
                  <c:v>1.39</c:v>
                </c:pt>
                <c:pt idx="160" formatCode="0.00">
                  <c:v>1.56</c:v>
                </c:pt>
                <c:pt idx="161" formatCode="0.00">
                  <c:v>1.73</c:v>
                </c:pt>
                <c:pt idx="162" formatCode="0.00">
                  <c:v>1.91</c:v>
                </c:pt>
                <c:pt idx="163" formatCode="0.00">
                  <c:v>2.1</c:v>
                </c:pt>
                <c:pt idx="164" formatCode="0.00">
                  <c:v>2.5</c:v>
                </c:pt>
                <c:pt idx="165" formatCode="0.00">
                  <c:v>2.93</c:v>
                </c:pt>
                <c:pt idx="166" formatCode="0.00">
                  <c:v>3.38</c:v>
                </c:pt>
                <c:pt idx="167" formatCode="0.00">
                  <c:v>3.86</c:v>
                </c:pt>
                <c:pt idx="168" formatCode="0.00">
                  <c:v>4.38</c:v>
                </c:pt>
                <c:pt idx="169" formatCode="0.00">
                  <c:v>4.92</c:v>
                </c:pt>
                <c:pt idx="170" formatCode="0.00">
                  <c:v>6.1</c:v>
                </c:pt>
                <c:pt idx="171" formatCode="0.00">
                  <c:v>7.4</c:v>
                </c:pt>
                <c:pt idx="172" formatCode="0.00">
                  <c:v>8.81</c:v>
                </c:pt>
                <c:pt idx="173" formatCode="0.00">
                  <c:v>10.34</c:v>
                </c:pt>
                <c:pt idx="174" formatCode="0.00">
                  <c:v>11.97</c:v>
                </c:pt>
                <c:pt idx="175" formatCode="0.00">
                  <c:v>13.7</c:v>
                </c:pt>
                <c:pt idx="176" formatCode="0.00">
                  <c:v>15.54</c:v>
                </c:pt>
                <c:pt idx="177" formatCode="0.00">
                  <c:v>17.47</c:v>
                </c:pt>
                <c:pt idx="178" formatCode="0.00">
                  <c:v>19.5</c:v>
                </c:pt>
                <c:pt idx="179" formatCode="0.00">
                  <c:v>21.63</c:v>
                </c:pt>
                <c:pt idx="180" formatCode="0.00">
                  <c:v>23.85</c:v>
                </c:pt>
                <c:pt idx="181" formatCode="0.00">
                  <c:v>28.55</c:v>
                </c:pt>
                <c:pt idx="182" formatCode="0.00">
                  <c:v>34.909999999999997</c:v>
                </c:pt>
                <c:pt idx="183" formatCode="0.00">
                  <c:v>41.77</c:v>
                </c:pt>
                <c:pt idx="184" formatCode="0.00">
                  <c:v>49.11</c:v>
                </c:pt>
                <c:pt idx="185" formatCode="0.00">
                  <c:v>56.89</c:v>
                </c:pt>
                <c:pt idx="186" formatCode="0.00">
                  <c:v>65.099999999999994</c:v>
                </c:pt>
                <c:pt idx="187" formatCode="0.00">
                  <c:v>73.709999999999994</c:v>
                </c:pt>
                <c:pt idx="188" formatCode="0.00">
                  <c:v>82.7</c:v>
                </c:pt>
                <c:pt idx="189" formatCode="0.00">
                  <c:v>92.04</c:v>
                </c:pt>
                <c:pt idx="190" formatCode="0.00">
                  <c:v>111.75</c:v>
                </c:pt>
                <c:pt idx="191" formatCode="0.00">
                  <c:v>132.66999999999999</c:v>
                </c:pt>
                <c:pt idx="192" formatCode="0.00">
                  <c:v>154.71</c:v>
                </c:pt>
                <c:pt idx="193" formatCode="0.00">
                  <c:v>177.73</c:v>
                </c:pt>
                <c:pt idx="194" formatCode="0.00">
                  <c:v>201.66</c:v>
                </c:pt>
                <c:pt idx="195" formatCode="0.00">
                  <c:v>226.38</c:v>
                </c:pt>
                <c:pt idx="196" formatCode="0.00">
                  <c:v>277.95999999999998</c:v>
                </c:pt>
                <c:pt idx="197" formatCode="0.00">
                  <c:v>331.89</c:v>
                </c:pt>
                <c:pt idx="198" formatCode="0.00">
                  <c:v>387.73</c:v>
                </c:pt>
                <c:pt idx="199" formatCode="0.00">
                  <c:v>445.09</c:v>
                </c:pt>
                <c:pt idx="200" formatCode="0.00">
                  <c:v>503.66</c:v>
                </c:pt>
                <c:pt idx="201" formatCode="0.00">
                  <c:v>563.16999999999996</c:v>
                </c:pt>
                <c:pt idx="202" formatCode="0.00">
                  <c:v>623.39</c:v>
                </c:pt>
                <c:pt idx="203" formatCode="0.00">
                  <c:v>684.15</c:v>
                </c:pt>
                <c:pt idx="204" formatCode="0.00">
                  <c:v>745.29</c:v>
                </c:pt>
                <c:pt idx="205" formatCode="0.00">
                  <c:v>806.67</c:v>
                </c:pt>
                <c:pt idx="206" formatCode="0.00">
                  <c:v>868.18</c:v>
                </c:pt>
                <c:pt idx="207" formatCode="0.00">
                  <c:v>991.25</c:v>
                </c:pt>
                <c:pt idx="208" formatCode="0.00">
                  <c:v>1110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92176"/>
        <c:axId val="550091000"/>
      </c:scatterChart>
      <c:valAx>
        <c:axId val="5500921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0091000"/>
        <c:crosses val="autoZero"/>
        <c:crossBetween val="midCat"/>
        <c:majorUnit val="10"/>
      </c:valAx>
      <c:valAx>
        <c:axId val="5500910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00921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srim22Na_Diamond!$P$5</c:f>
          <c:strCache>
            <c:ptCount val="1"/>
            <c:pt idx="0">
              <c:v>srim22Na_Diamond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srim22Na_Diamond!$D$20:$D$228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srim22Na_Diamond!$E$20:$E$228</c:f>
              <c:numCache>
                <c:formatCode>0.000E+00</c:formatCode>
                <c:ptCount val="209"/>
                <c:pt idx="0">
                  <c:v>8.4970000000000004E-2</c:v>
                </c:pt>
                <c:pt idx="1">
                  <c:v>8.9560000000000001E-2</c:v>
                </c:pt>
                <c:pt idx="2">
                  <c:v>9.393E-2</c:v>
                </c:pt>
                <c:pt idx="3">
                  <c:v>9.8110000000000003E-2</c:v>
                </c:pt>
                <c:pt idx="4">
                  <c:v>0.1021</c:v>
                </c:pt>
                <c:pt idx="5">
                  <c:v>0.106</c:v>
                </c:pt>
                <c:pt idx="6">
                  <c:v>0.10970000000000001</c:v>
                </c:pt>
                <c:pt idx="7">
                  <c:v>0.1133</c:v>
                </c:pt>
                <c:pt idx="8">
                  <c:v>0.1202</c:v>
                </c:pt>
                <c:pt idx="9">
                  <c:v>0.12670000000000001</c:v>
                </c:pt>
                <c:pt idx="10">
                  <c:v>0.1328</c:v>
                </c:pt>
                <c:pt idx="11">
                  <c:v>0.13869999999999999</c:v>
                </c:pt>
                <c:pt idx="12">
                  <c:v>0.1444</c:v>
                </c:pt>
                <c:pt idx="13">
                  <c:v>0.14990000000000001</c:v>
                </c:pt>
                <c:pt idx="14">
                  <c:v>0.16020000000000001</c:v>
                </c:pt>
                <c:pt idx="15">
                  <c:v>0.1699</c:v>
                </c:pt>
                <c:pt idx="16">
                  <c:v>0.17910000000000001</c:v>
                </c:pt>
                <c:pt idx="17">
                  <c:v>0.18790000000000001</c:v>
                </c:pt>
                <c:pt idx="18">
                  <c:v>0.19620000000000001</c:v>
                </c:pt>
                <c:pt idx="19">
                  <c:v>0.20419999999999999</c:v>
                </c:pt>
                <c:pt idx="20">
                  <c:v>0.21190000000000001</c:v>
                </c:pt>
                <c:pt idx="21">
                  <c:v>0.21940000000000001</c:v>
                </c:pt>
                <c:pt idx="22">
                  <c:v>0.2266</c:v>
                </c:pt>
                <c:pt idx="23">
                  <c:v>0.23350000000000001</c:v>
                </c:pt>
                <c:pt idx="24">
                  <c:v>0.24030000000000001</c:v>
                </c:pt>
                <c:pt idx="25">
                  <c:v>0.25330000000000003</c:v>
                </c:pt>
                <c:pt idx="26">
                  <c:v>0.26869999999999999</c:v>
                </c:pt>
                <c:pt idx="27">
                  <c:v>0.28320000000000001</c:v>
                </c:pt>
                <c:pt idx="28">
                  <c:v>0.29699999999999999</c:v>
                </c:pt>
                <c:pt idx="29">
                  <c:v>0.31019999999999998</c:v>
                </c:pt>
                <c:pt idx="30">
                  <c:v>0.32290000000000002</c:v>
                </c:pt>
                <c:pt idx="31">
                  <c:v>0.33510000000000001</c:v>
                </c:pt>
                <c:pt idx="32">
                  <c:v>0.34689999999999999</c:v>
                </c:pt>
                <c:pt idx="33">
                  <c:v>0.35820000000000002</c:v>
                </c:pt>
                <c:pt idx="34">
                  <c:v>0.38</c:v>
                </c:pt>
                <c:pt idx="35">
                  <c:v>0.40050000000000002</c:v>
                </c:pt>
                <c:pt idx="36">
                  <c:v>0.42009999999999997</c:v>
                </c:pt>
                <c:pt idx="37">
                  <c:v>0.43880000000000002</c:v>
                </c:pt>
                <c:pt idx="38">
                  <c:v>0.45669999999999999</c:v>
                </c:pt>
                <c:pt idx="39">
                  <c:v>0.47389999999999999</c:v>
                </c:pt>
                <c:pt idx="40">
                  <c:v>0.50660000000000005</c:v>
                </c:pt>
                <c:pt idx="41">
                  <c:v>0.53739999999999999</c:v>
                </c:pt>
                <c:pt idx="42">
                  <c:v>0.56640000000000001</c:v>
                </c:pt>
                <c:pt idx="43">
                  <c:v>0.59409999999999996</c:v>
                </c:pt>
                <c:pt idx="44">
                  <c:v>0.62050000000000005</c:v>
                </c:pt>
                <c:pt idx="45">
                  <c:v>0.64580000000000004</c:v>
                </c:pt>
                <c:pt idx="46">
                  <c:v>0.67020000000000002</c:v>
                </c:pt>
                <c:pt idx="47">
                  <c:v>0.69369999999999998</c:v>
                </c:pt>
                <c:pt idx="48">
                  <c:v>0.71650000000000003</c:v>
                </c:pt>
                <c:pt idx="49">
                  <c:v>0.73850000000000005</c:v>
                </c:pt>
                <c:pt idx="50">
                  <c:v>0.76</c:v>
                </c:pt>
                <c:pt idx="51">
                  <c:v>0.80110000000000003</c:v>
                </c:pt>
                <c:pt idx="52">
                  <c:v>0.84970000000000001</c:v>
                </c:pt>
                <c:pt idx="53">
                  <c:v>0.89559999999999995</c:v>
                </c:pt>
                <c:pt idx="54">
                  <c:v>0.93930000000000002</c:v>
                </c:pt>
                <c:pt idx="55">
                  <c:v>0.98109999999999997</c:v>
                </c:pt>
                <c:pt idx="56">
                  <c:v>1.0209999999999999</c:v>
                </c:pt>
                <c:pt idx="57">
                  <c:v>1.06</c:v>
                </c:pt>
                <c:pt idx="58">
                  <c:v>1.097</c:v>
                </c:pt>
                <c:pt idx="59">
                  <c:v>1.133</c:v>
                </c:pt>
                <c:pt idx="60">
                  <c:v>1.2010000000000001</c:v>
                </c:pt>
                <c:pt idx="61">
                  <c:v>1.256</c:v>
                </c:pt>
                <c:pt idx="62">
                  <c:v>1.3049999999999999</c:v>
                </c:pt>
                <c:pt idx="63">
                  <c:v>1.35</c:v>
                </c:pt>
                <c:pt idx="64">
                  <c:v>1.3919999999999999</c:v>
                </c:pt>
                <c:pt idx="65">
                  <c:v>1.4330000000000001</c:v>
                </c:pt>
                <c:pt idx="66">
                  <c:v>1.5109999999999999</c:v>
                </c:pt>
                <c:pt idx="67">
                  <c:v>1.587</c:v>
                </c:pt>
                <c:pt idx="68">
                  <c:v>1.661</c:v>
                </c:pt>
                <c:pt idx="69">
                  <c:v>1.7330000000000001</c:v>
                </c:pt>
                <c:pt idx="70">
                  <c:v>1.804</c:v>
                </c:pt>
                <c:pt idx="71">
                  <c:v>1.8740000000000001</c:v>
                </c:pt>
                <c:pt idx="72">
                  <c:v>1.9430000000000001</c:v>
                </c:pt>
                <c:pt idx="73">
                  <c:v>2.0099999999999998</c:v>
                </c:pt>
                <c:pt idx="74">
                  <c:v>2.0760000000000001</c:v>
                </c:pt>
                <c:pt idx="75">
                  <c:v>2.14</c:v>
                </c:pt>
                <c:pt idx="76">
                  <c:v>2.2029999999999998</c:v>
                </c:pt>
                <c:pt idx="77">
                  <c:v>2.323</c:v>
                </c:pt>
                <c:pt idx="78">
                  <c:v>2.4630000000000001</c:v>
                </c:pt>
                <c:pt idx="79">
                  <c:v>2.593</c:v>
                </c:pt>
                <c:pt idx="80">
                  <c:v>2.7149999999999999</c:v>
                </c:pt>
                <c:pt idx="81">
                  <c:v>2.83</c:v>
                </c:pt>
                <c:pt idx="82">
                  <c:v>2.94</c:v>
                </c:pt>
                <c:pt idx="83">
                  <c:v>3.0470000000000002</c:v>
                </c:pt>
                <c:pt idx="84">
                  <c:v>3.1520000000000001</c:v>
                </c:pt>
                <c:pt idx="85">
                  <c:v>3.2549999999999999</c:v>
                </c:pt>
                <c:pt idx="86">
                  <c:v>3.46</c:v>
                </c:pt>
                <c:pt idx="87">
                  <c:v>3.6640000000000001</c:v>
                </c:pt>
                <c:pt idx="88">
                  <c:v>3.8660000000000001</c:v>
                </c:pt>
                <c:pt idx="89">
                  <c:v>4.0670000000000002</c:v>
                </c:pt>
                <c:pt idx="90">
                  <c:v>4.2649999999999997</c:v>
                </c:pt>
                <c:pt idx="91">
                  <c:v>4.46</c:v>
                </c:pt>
                <c:pt idx="92">
                  <c:v>4.843</c:v>
                </c:pt>
                <c:pt idx="93">
                  <c:v>5.2149999999999999</c:v>
                </c:pt>
                <c:pt idx="94">
                  <c:v>5.5750000000000002</c:v>
                </c:pt>
                <c:pt idx="95">
                  <c:v>5.9240000000000004</c:v>
                </c:pt>
                <c:pt idx="96">
                  <c:v>6.2619999999999996</c:v>
                </c:pt>
                <c:pt idx="97">
                  <c:v>6.59</c:v>
                </c:pt>
                <c:pt idx="98">
                  <c:v>6.907</c:v>
                </c:pt>
                <c:pt idx="99">
                  <c:v>7.2149999999999999</c:v>
                </c:pt>
                <c:pt idx="100">
                  <c:v>7.5129999999999999</c:v>
                </c:pt>
                <c:pt idx="101">
                  <c:v>7.8019999999999996</c:v>
                </c:pt>
                <c:pt idx="102">
                  <c:v>8.0820000000000007</c:v>
                </c:pt>
                <c:pt idx="103">
                  <c:v>8.6140000000000008</c:v>
                </c:pt>
                <c:pt idx="104">
                  <c:v>9.2309999999999999</c:v>
                </c:pt>
                <c:pt idx="105">
                  <c:v>9.7970000000000006</c:v>
                </c:pt>
                <c:pt idx="106">
                  <c:v>10.32</c:v>
                </c:pt>
                <c:pt idx="107">
                  <c:v>10.79</c:v>
                </c:pt>
                <c:pt idx="108">
                  <c:v>11.22</c:v>
                </c:pt>
                <c:pt idx="109">
                  <c:v>11.62</c:v>
                </c:pt>
                <c:pt idx="110">
                  <c:v>11.98</c:v>
                </c:pt>
                <c:pt idx="111">
                  <c:v>12.31</c:v>
                </c:pt>
                <c:pt idx="112">
                  <c:v>12.88</c:v>
                </c:pt>
                <c:pt idx="113">
                  <c:v>13.35</c:v>
                </c:pt>
                <c:pt idx="114">
                  <c:v>13.73</c:v>
                </c:pt>
                <c:pt idx="115">
                  <c:v>14.05</c:v>
                </c:pt>
                <c:pt idx="116">
                  <c:v>14.3</c:v>
                </c:pt>
                <c:pt idx="117">
                  <c:v>14.51</c:v>
                </c:pt>
                <c:pt idx="118">
                  <c:v>14.8</c:v>
                </c:pt>
                <c:pt idx="119">
                  <c:v>14.96</c:v>
                </c:pt>
                <c:pt idx="120">
                  <c:v>15.04</c:v>
                </c:pt>
                <c:pt idx="121">
                  <c:v>15.06</c:v>
                </c:pt>
                <c:pt idx="122">
                  <c:v>15.03</c:v>
                </c:pt>
                <c:pt idx="123">
                  <c:v>14.97</c:v>
                </c:pt>
                <c:pt idx="124">
                  <c:v>14.88</c:v>
                </c:pt>
                <c:pt idx="125">
                  <c:v>14.78</c:v>
                </c:pt>
                <c:pt idx="126">
                  <c:v>14.66</c:v>
                </c:pt>
                <c:pt idx="127">
                  <c:v>14.54</c:v>
                </c:pt>
                <c:pt idx="128">
                  <c:v>14.41</c:v>
                </c:pt>
                <c:pt idx="129">
                  <c:v>14.13</c:v>
                </c:pt>
                <c:pt idx="130">
                  <c:v>13.78</c:v>
                </c:pt>
                <c:pt idx="131">
                  <c:v>13.43</c:v>
                </c:pt>
                <c:pt idx="132">
                  <c:v>13.09</c:v>
                </c:pt>
                <c:pt idx="133">
                  <c:v>12.76</c:v>
                </c:pt>
                <c:pt idx="134">
                  <c:v>12.45</c:v>
                </c:pt>
                <c:pt idx="135">
                  <c:v>12.14</c:v>
                </c:pt>
                <c:pt idx="136">
                  <c:v>11.85</c:v>
                </c:pt>
                <c:pt idx="137">
                  <c:v>11.58</c:v>
                </c:pt>
                <c:pt idx="138">
                  <c:v>11.09</c:v>
                </c:pt>
                <c:pt idx="139">
                  <c:v>10.68</c:v>
                </c:pt>
                <c:pt idx="140">
                  <c:v>10.220000000000001</c:v>
                </c:pt>
                <c:pt idx="141">
                  <c:v>9.8420000000000005</c:v>
                </c:pt>
                <c:pt idx="142">
                  <c:v>9.49</c:v>
                </c:pt>
                <c:pt idx="143">
                  <c:v>9.1620000000000008</c:v>
                </c:pt>
                <c:pt idx="144">
                  <c:v>8.5709999999999997</c:v>
                </c:pt>
                <c:pt idx="145">
                  <c:v>8.0510000000000002</c:v>
                </c:pt>
                <c:pt idx="146">
                  <c:v>7.5910000000000002</c:v>
                </c:pt>
                <c:pt idx="147">
                  <c:v>7.181</c:v>
                </c:pt>
                <c:pt idx="148">
                  <c:v>6.8129999999999997</c:v>
                </c:pt>
                <c:pt idx="149">
                  <c:v>6.4820000000000002</c:v>
                </c:pt>
                <c:pt idx="150">
                  <c:v>6.1829999999999998</c:v>
                </c:pt>
                <c:pt idx="151">
                  <c:v>5.9119999999999999</c:v>
                </c:pt>
                <c:pt idx="152">
                  <c:v>5.665</c:v>
                </c:pt>
                <c:pt idx="153">
                  <c:v>5.44</c:v>
                </c:pt>
                <c:pt idx="154">
                  <c:v>5.234</c:v>
                </c:pt>
                <c:pt idx="155">
                  <c:v>4.87</c:v>
                </c:pt>
                <c:pt idx="156">
                  <c:v>4.49</c:v>
                </c:pt>
                <c:pt idx="157">
                  <c:v>4.1740000000000004</c:v>
                </c:pt>
                <c:pt idx="158">
                  <c:v>3.9079999999999999</c:v>
                </c:pt>
                <c:pt idx="159">
                  <c:v>3.681</c:v>
                </c:pt>
                <c:pt idx="160">
                  <c:v>3.4849999999999999</c:v>
                </c:pt>
                <c:pt idx="161">
                  <c:v>3.3140000000000001</c:v>
                </c:pt>
                <c:pt idx="162">
                  <c:v>3.1619999999999999</c:v>
                </c:pt>
                <c:pt idx="163">
                  <c:v>3.0259999999999998</c:v>
                </c:pt>
                <c:pt idx="164">
                  <c:v>2.7909999999999999</c:v>
                </c:pt>
                <c:pt idx="165">
                  <c:v>2.5910000000000002</c:v>
                </c:pt>
                <c:pt idx="166">
                  <c:v>2.415</c:v>
                </c:pt>
                <c:pt idx="167">
                  <c:v>2.2549999999999999</c:v>
                </c:pt>
                <c:pt idx="168">
                  <c:v>2.105</c:v>
                </c:pt>
                <c:pt idx="169">
                  <c:v>1.9790000000000001</c:v>
                </c:pt>
                <c:pt idx="170">
                  <c:v>1.778</c:v>
                </c:pt>
                <c:pt idx="171">
                  <c:v>1.617</c:v>
                </c:pt>
                <c:pt idx="172">
                  <c:v>1.486</c:v>
                </c:pt>
                <c:pt idx="173">
                  <c:v>1.377</c:v>
                </c:pt>
                <c:pt idx="174">
                  <c:v>1.2849999999999999</c:v>
                </c:pt>
                <c:pt idx="175">
                  <c:v>1.206</c:v>
                </c:pt>
                <c:pt idx="176">
                  <c:v>1.1379999999999999</c:v>
                </c:pt>
                <c:pt idx="177">
                  <c:v>1.0780000000000001</c:v>
                </c:pt>
                <c:pt idx="178">
                  <c:v>1.0249999999999999</c:v>
                </c:pt>
                <c:pt idx="179">
                  <c:v>0.9778</c:v>
                </c:pt>
                <c:pt idx="180">
                  <c:v>0.93569999999999998</c:v>
                </c:pt>
                <c:pt idx="181">
                  <c:v>0.86339999999999995</c:v>
                </c:pt>
                <c:pt idx="182">
                  <c:v>0.79</c:v>
                </c:pt>
                <c:pt idx="183">
                  <c:v>0.73060000000000003</c:v>
                </c:pt>
                <c:pt idx="184">
                  <c:v>0.68149999999999999</c:v>
                </c:pt>
                <c:pt idx="185">
                  <c:v>0.6401</c:v>
                </c:pt>
                <c:pt idx="186">
                  <c:v>0.60489999999999999</c:v>
                </c:pt>
                <c:pt idx="187">
                  <c:v>0.57450000000000001</c:v>
                </c:pt>
                <c:pt idx="188">
                  <c:v>0.54790000000000005</c:v>
                </c:pt>
                <c:pt idx="189">
                  <c:v>0.52459999999999996</c:v>
                </c:pt>
                <c:pt idx="190">
                  <c:v>0.48549999999999999</c:v>
                </c:pt>
                <c:pt idx="191">
                  <c:v>0.45400000000000001</c:v>
                </c:pt>
                <c:pt idx="192">
                  <c:v>0.42799999999999999</c:v>
                </c:pt>
                <c:pt idx="193">
                  <c:v>0.40639999999999998</c:v>
                </c:pt>
                <c:pt idx="194">
                  <c:v>0.38800000000000001</c:v>
                </c:pt>
                <c:pt idx="195">
                  <c:v>0.37219999999999998</c:v>
                </c:pt>
                <c:pt idx="196">
                  <c:v>0.34660000000000002</c:v>
                </c:pt>
                <c:pt idx="197">
                  <c:v>0.32669999999999999</c:v>
                </c:pt>
                <c:pt idx="198">
                  <c:v>0.31080000000000002</c:v>
                </c:pt>
                <c:pt idx="199">
                  <c:v>0.29799999999999999</c:v>
                </c:pt>
                <c:pt idx="200">
                  <c:v>0.2873</c:v>
                </c:pt>
                <c:pt idx="201">
                  <c:v>0.27839999999999998</c:v>
                </c:pt>
                <c:pt idx="202">
                  <c:v>0.27089999999999997</c:v>
                </c:pt>
                <c:pt idx="203">
                  <c:v>0.26450000000000001</c:v>
                </c:pt>
                <c:pt idx="204">
                  <c:v>0.25890000000000002</c:v>
                </c:pt>
                <c:pt idx="205">
                  <c:v>0.25409999999999999</c:v>
                </c:pt>
                <c:pt idx="206">
                  <c:v>0.24990000000000001</c:v>
                </c:pt>
                <c:pt idx="207">
                  <c:v>0.2429</c:v>
                </c:pt>
                <c:pt idx="208">
                  <c:v>0.23760000000000001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srim22Na_Diamond!$D$20:$D$228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srim22Na_Diamond!$F$20:$F$228</c:f>
              <c:numCache>
                <c:formatCode>0.000E+00</c:formatCode>
                <c:ptCount val="209"/>
                <c:pt idx="0">
                  <c:v>0.9839</c:v>
                </c:pt>
                <c:pt idx="1">
                  <c:v>1.0229999999999999</c:v>
                </c:pt>
                <c:pt idx="2">
                  <c:v>1.0589999999999999</c:v>
                </c:pt>
                <c:pt idx="3">
                  <c:v>1.093</c:v>
                </c:pt>
                <c:pt idx="4">
                  <c:v>1.123</c:v>
                </c:pt>
                <c:pt idx="5">
                  <c:v>1.1519999999999999</c:v>
                </c:pt>
                <c:pt idx="6">
                  <c:v>1.179</c:v>
                </c:pt>
                <c:pt idx="7">
                  <c:v>1.2050000000000001</c:v>
                </c:pt>
                <c:pt idx="8">
                  <c:v>1.2509999999999999</c:v>
                </c:pt>
                <c:pt idx="9">
                  <c:v>1.2929999999999999</c:v>
                </c:pt>
                <c:pt idx="10">
                  <c:v>1.33</c:v>
                </c:pt>
                <c:pt idx="11">
                  <c:v>1.365</c:v>
                </c:pt>
                <c:pt idx="12">
                  <c:v>1.3959999999999999</c:v>
                </c:pt>
                <c:pt idx="13">
                  <c:v>1.425</c:v>
                </c:pt>
                <c:pt idx="14">
                  <c:v>1.4770000000000001</c:v>
                </c:pt>
                <c:pt idx="15">
                  <c:v>1.522</c:v>
                </c:pt>
                <c:pt idx="16">
                  <c:v>1.5609999999999999</c:v>
                </c:pt>
                <c:pt idx="17">
                  <c:v>1.5960000000000001</c:v>
                </c:pt>
                <c:pt idx="18">
                  <c:v>1.6279999999999999</c:v>
                </c:pt>
                <c:pt idx="19">
                  <c:v>1.6559999999999999</c:v>
                </c:pt>
                <c:pt idx="20">
                  <c:v>1.681</c:v>
                </c:pt>
                <c:pt idx="21">
                  <c:v>1.704</c:v>
                </c:pt>
                <c:pt idx="22">
                  <c:v>1.7250000000000001</c:v>
                </c:pt>
                <c:pt idx="23">
                  <c:v>1.744</c:v>
                </c:pt>
                <c:pt idx="24">
                  <c:v>1.762</c:v>
                </c:pt>
                <c:pt idx="25">
                  <c:v>1.7929999999999999</c:v>
                </c:pt>
                <c:pt idx="26">
                  <c:v>1.825</c:v>
                </c:pt>
                <c:pt idx="27">
                  <c:v>1.8520000000000001</c:v>
                </c:pt>
                <c:pt idx="28">
                  <c:v>1.8740000000000001</c:v>
                </c:pt>
                <c:pt idx="29">
                  <c:v>1.8919999999999999</c:v>
                </c:pt>
                <c:pt idx="30">
                  <c:v>1.9079999999999999</c:v>
                </c:pt>
                <c:pt idx="31">
                  <c:v>1.921</c:v>
                </c:pt>
                <c:pt idx="32">
                  <c:v>1.931</c:v>
                </c:pt>
                <c:pt idx="33">
                  <c:v>1.94</c:v>
                </c:pt>
                <c:pt idx="34">
                  <c:v>1.954</c:v>
                </c:pt>
                <c:pt idx="35">
                  <c:v>1.962</c:v>
                </c:pt>
                <c:pt idx="36">
                  <c:v>1.966</c:v>
                </c:pt>
                <c:pt idx="37">
                  <c:v>1.968</c:v>
                </c:pt>
                <c:pt idx="38">
                  <c:v>1.968</c:v>
                </c:pt>
                <c:pt idx="39">
                  <c:v>1.9650000000000001</c:v>
                </c:pt>
                <c:pt idx="40">
                  <c:v>1.956</c:v>
                </c:pt>
                <c:pt idx="41">
                  <c:v>1.9430000000000001</c:v>
                </c:pt>
                <c:pt idx="42">
                  <c:v>1.927</c:v>
                </c:pt>
                <c:pt idx="43">
                  <c:v>1.909</c:v>
                </c:pt>
                <c:pt idx="44">
                  <c:v>1.89</c:v>
                </c:pt>
                <c:pt idx="45">
                  <c:v>1.871</c:v>
                </c:pt>
                <c:pt idx="46">
                  <c:v>1.851</c:v>
                </c:pt>
                <c:pt idx="47">
                  <c:v>1.831</c:v>
                </c:pt>
                <c:pt idx="48">
                  <c:v>1.81</c:v>
                </c:pt>
                <c:pt idx="49">
                  <c:v>1.79</c:v>
                </c:pt>
                <c:pt idx="50">
                  <c:v>1.77</c:v>
                </c:pt>
                <c:pt idx="51">
                  <c:v>1.7310000000000001</c:v>
                </c:pt>
                <c:pt idx="52">
                  <c:v>1.6830000000000001</c:v>
                </c:pt>
                <c:pt idx="53">
                  <c:v>1.6379999999999999</c:v>
                </c:pt>
                <c:pt idx="54">
                  <c:v>1.595</c:v>
                </c:pt>
                <c:pt idx="55">
                  <c:v>1.554</c:v>
                </c:pt>
                <c:pt idx="56">
                  <c:v>1.516</c:v>
                </c:pt>
                <c:pt idx="57">
                  <c:v>1.4790000000000001</c:v>
                </c:pt>
                <c:pt idx="58">
                  <c:v>1.4450000000000001</c:v>
                </c:pt>
                <c:pt idx="59">
                  <c:v>1.4119999999999999</c:v>
                </c:pt>
                <c:pt idx="60">
                  <c:v>1.351</c:v>
                </c:pt>
                <c:pt idx="61">
                  <c:v>1.296</c:v>
                </c:pt>
                <c:pt idx="62">
                  <c:v>1.246</c:v>
                </c:pt>
                <c:pt idx="63">
                  <c:v>1.2</c:v>
                </c:pt>
                <c:pt idx="64">
                  <c:v>1.1579999999999999</c:v>
                </c:pt>
                <c:pt idx="65">
                  <c:v>1.1200000000000001</c:v>
                </c:pt>
                <c:pt idx="66">
                  <c:v>1.0509999999999999</c:v>
                </c:pt>
                <c:pt idx="67">
                  <c:v>0.99139999999999995</c:v>
                </c:pt>
                <c:pt idx="68">
                  <c:v>0.93930000000000002</c:v>
                </c:pt>
                <c:pt idx="69">
                  <c:v>0.89329999999999998</c:v>
                </c:pt>
                <c:pt idx="70">
                  <c:v>0.85219999999999996</c:v>
                </c:pt>
                <c:pt idx="71">
                  <c:v>0.81540000000000001</c:v>
                </c:pt>
                <c:pt idx="72">
                  <c:v>0.78200000000000003</c:v>
                </c:pt>
                <c:pt idx="73">
                  <c:v>0.75180000000000002</c:v>
                </c:pt>
                <c:pt idx="74">
                  <c:v>0.72409999999999997</c:v>
                </c:pt>
                <c:pt idx="75">
                  <c:v>0.69869999999999999</c:v>
                </c:pt>
                <c:pt idx="76">
                  <c:v>0.67530000000000001</c:v>
                </c:pt>
                <c:pt idx="77">
                  <c:v>0.63349999999999995</c:v>
                </c:pt>
                <c:pt idx="78">
                  <c:v>0.58899999999999997</c:v>
                </c:pt>
                <c:pt idx="79">
                  <c:v>0.55110000000000003</c:v>
                </c:pt>
                <c:pt idx="80">
                  <c:v>0.51839999999999997</c:v>
                </c:pt>
                <c:pt idx="81">
                  <c:v>0.48980000000000001</c:v>
                </c:pt>
                <c:pt idx="82">
                  <c:v>0.46460000000000001</c:v>
                </c:pt>
                <c:pt idx="83">
                  <c:v>0.44219999999999998</c:v>
                </c:pt>
                <c:pt idx="84">
                  <c:v>0.42220000000000002</c:v>
                </c:pt>
                <c:pt idx="85">
                  <c:v>0.40410000000000001</c:v>
                </c:pt>
                <c:pt idx="86">
                  <c:v>0.37269999999999998</c:v>
                </c:pt>
                <c:pt idx="87">
                  <c:v>0.3463</c:v>
                </c:pt>
                <c:pt idx="88">
                  <c:v>0.32379999999999998</c:v>
                </c:pt>
                <c:pt idx="89">
                  <c:v>0.3044</c:v>
                </c:pt>
                <c:pt idx="90">
                  <c:v>0.28739999999999999</c:v>
                </c:pt>
                <c:pt idx="91">
                  <c:v>0.27239999999999998</c:v>
                </c:pt>
                <c:pt idx="92">
                  <c:v>0.24709999999999999</c:v>
                </c:pt>
                <c:pt idx="93">
                  <c:v>0.2266</c:v>
                </c:pt>
                <c:pt idx="94">
                  <c:v>0.20949999999999999</c:v>
                </c:pt>
                <c:pt idx="95">
                  <c:v>0.19500000000000001</c:v>
                </c:pt>
                <c:pt idx="96">
                  <c:v>0.18260000000000001</c:v>
                </c:pt>
                <c:pt idx="97">
                  <c:v>0.17180000000000001</c:v>
                </c:pt>
                <c:pt idx="98">
                  <c:v>0.1623</c:v>
                </c:pt>
                <c:pt idx="99">
                  <c:v>0.15390000000000001</c:v>
                </c:pt>
                <c:pt idx="100">
                  <c:v>0.1464</c:v>
                </c:pt>
                <c:pt idx="101">
                  <c:v>0.13969999999999999</c:v>
                </c:pt>
                <c:pt idx="102">
                  <c:v>0.1336</c:v>
                </c:pt>
                <c:pt idx="103">
                  <c:v>0.1231</c:v>
                </c:pt>
                <c:pt idx="104">
                  <c:v>0.11219999999999999</c:v>
                </c:pt>
                <c:pt idx="105">
                  <c:v>0.1032</c:v>
                </c:pt>
                <c:pt idx="106">
                  <c:v>9.5659999999999995E-2</c:v>
                </c:pt>
                <c:pt idx="107">
                  <c:v>8.9230000000000004E-2</c:v>
                </c:pt>
                <c:pt idx="108">
                  <c:v>8.3669999999999994E-2</c:v>
                </c:pt>
                <c:pt idx="109">
                  <c:v>7.8820000000000001E-2</c:v>
                </c:pt>
                <c:pt idx="110">
                  <c:v>7.4539999999999995E-2</c:v>
                </c:pt>
                <c:pt idx="111">
                  <c:v>7.0739999999999997E-2</c:v>
                </c:pt>
                <c:pt idx="112">
                  <c:v>6.4269999999999994E-2</c:v>
                </c:pt>
                <c:pt idx="113">
                  <c:v>5.8959999999999999E-2</c:v>
                </c:pt>
                <c:pt idx="114">
                  <c:v>5.4519999999999999E-2</c:v>
                </c:pt>
                <c:pt idx="115">
                  <c:v>5.0750000000000003E-2</c:v>
                </c:pt>
                <c:pt idx="116">
                  <c:v>4.7500000000000001E-2</c:v>
                </c:pt>
                <c:pt idx="117">
                  <c:v>4.4670000000000001E-2</c:v>
                </c:pt>
                <c:pt idx="118">
                  <c:v>3.9969999999999999E-2</c:v>
                </c:pt>
                <c:pt idx="119">
                  <c:v>3.6220000000000002E-2</c:v>
                </c:pt>
                <c:pt idx="120">
                  <c:v>3.3160000000000002E-2</c:v>
                </c:pt>
                <c:pt idx="121">
                  <c:v>3.0609999999999998E-2</c:v>
                </c:pt>
                <c:pt idx="122">
                  <c:v>2.844E-2</c:v>
                </c:pt>
                <c:pt idx="123">
                  <c:v>2.6579999999999999E-2</c:v>
                </c:pt>
                <c:pt idx="124">
                  <c:v>2.496E-2</c:v>
                </c:pt>
                <c:pt idx="125">
                  <c:v>2.3539999999999998E-2</c:v>
                </c:pt>
                <c:pt idx="126">
                  <c:v>2.2280000000000001E-2</c:v>
                </c:pt>
                <c:pt idx="127">
                  <c:v>2.1160000000000002E-2</c:v>
                </c:pt>
                <c:pt idx="128">
                  <c:v>2.0150000000000001E-2</c:v>
                </c:pt>
                <c:pt idx="129">
                  <c:v>1.8419999999999999E-2</c:v>
                </c:pt>
                <c:pt idx="130">
                  <c:v>1.6650000000000002E-2</c:v>
                </c:pt>
                <c:pt idx="131">
                  <c:v>1.52E-2</c:v>
                </c:pt>
                <c:pt idx="132">
                  <c:v>1.401E-2</c:v>
                </c:pt>
                <c:pt idx="133">
                  <c:v>1.299E-2</c:v>
                </c:pt>
                <c:pt idx="134">
                  <c:v>1.2120000000000001E-2</c:v>
                </c:pt>
                <c:pt idx="135">
                  <c:v>1.137E-2</c:v>
                </c:pt>
                <c:pt idx="136">
                  <c:v>1.0710000000000001E-2</c:v>
                </c:pt>
                <c:pt idx="137">
                  <c:v>1.0120000000000001E-2</c:v>
                </c:pt>
                <c:pt idx="138">
                  <c:v>9.136E-3</c:v>
                </c:pt>
                <c:pt idx="139">
                  <c:v>8.3339999999999994E-3</c:v>
                </c:pt>
                <c:pt idx="140">
                  <c:v>7.6670000000000002E-3</c:v>
                </c:pt>
                <c:pt idx="141">
                  <c:v>7.1050000000000002E-3</c:v>
                </c:pt>
                <c:pt idx="142">
                  <c:v>6.6230000000000004E-3</c:v>
                </c:pt>
                <c:pt idx="143">
                  <c:v>6.2059999999999997E-3</c:v>
                </c:pt>
                <c:pt idx="144">
                  <c:v>5.5180000000000003E-3</c:v>
                </c:pt>
                <c:pt idx="145">
                  <c:v>4.9740000000000001E-3</c:v>
                </c:pt>
                <c:pt idx="146">
                  <c:v>4.5319999999999996E-3</c:v>
                </c:pt>
                <c:pt idx="147">
                  <c:v>4.1650000000000003E-3</c:v>
                </c:pt>
                <c:pt idx="148">
                  <c:v>3.8560000000000001E-3</c:v>
                </c:pt>
                <c:pt idx="149">
                  <c:v>3.5920000000000001E-3</c:v>
                </c:pt>
                <c:pt idx="150">
                  <c:v>3.3630000000000001E-3</c:v>
                </c:pt>
                <c:pt idx="151">
                  <c:v>3.163E-3</c:v>
                </c:pt>
                <c:pt idx="152">
                  <c:v>2.9870000000000001E-3</c:v>
                </c:pt>
                <c:pt idx="153">
                  <c:v>2.8300000000000001E-3</c:v>
                </c:pt>
                <c:pt idx="154">
                  <c:v>2.689E-3</c:v>
                </c:pt>
                <c:pt idx="155">
                  <c:v>2.4480000000000001E-3</c:v>
                </c:pt>
                <c:pt idx="156">
                  <c:v>2.2030000000000001E-3</c:v>
                </c:pt>
                <c:pt idx="157">
                  <c:v>2.0049999999999998E-3</c:v>
                </c:pt>
                <c:pt idx="158">
                  <c:v>1.841E-3</c:v>
                </c:pt>
                <c:pt idx="159">
                  <c:v>1.7030000000000001E-3</c:v>
                </c:pt>
                <c:pt idx="160">
                  <c:v>1.585E-3</c:v>
                </c:pt>
                <c:pt idx="161">
                  <c:v>1.4829999999999999E-3</c:v>
                </c:pt>
                <c:pt idx="162">
                  <c:v>1.3929999999999999E-3</c:v>
                </c:pt>
                <c:pt idx="163">
                  <c:v>1.315E-3</c:v>
                </c:pt>
                <c:pt idx="164">
                  <c:v>1.1820000000000001E-3</c:v>
                </c:pt>
                <c:pt idx="165">
                  <c:v>1.075E-3</c:v>
                </c:pt>
                <c:pt idx="166">
                  <c:v>9.8660000000000002E-4</c:v>
                </c:pt>
                <c:pt idx="167">
                  <c:v>9.1200000000000005E-4</c:v>
                </c:pt>
                <c:pt idx="168">
                  <c:v>8.4829999999999997E-4</c:v>
                </c:pt>
                <c:pt idx="169">
                  <c:v>7.9319999999999998E-4</c:v>
                </c:pt>
                <c:pt idx="170">
                  <c:v>7.0279999999999995E-4</c:v>
                </c:pt>
                <c:pt idx="171">
                  <c:v>6.3159999999999996E-4</c:v>
                </c:pt>
                <c:pt idx="172">
                  <c:v>5.7390000000000002E-4</c:v>
                </c:pt>
                <c:pt idx="173">
                  <c:v>5.2630000000000005E-4</c:v>
                </c:pt>
                <c:pt idx="174">
                  <c:v>4.862E-4</c:v>
                </c:pt>
                <c:pt idx="175">
                  <c:v>4.5199999999999998E-4</c:v>
                </c:pt>
                <c:pt idx="176">
                  <c:v>4.2250000000000002E-4</c:v>
                </c:pt>
                <c:pt idx="177">
                  <c:v>3.968E-4</c:v>
                </c:pt>
                <c:pt idx="178">
                  <c:v>3.7409999999999999E-4</c:v>
                </c:pt>
                <c:pt idx="179">
                  <c:v>3.5389999999999998E-4</c:v>
                </c:pt>
                <c:pt idx="180">
                  <c:v>3.3589999999999998E-4</c:v>
                </c:pt>
                <c:pt idx="181">
                  <c:v>3.0509999999999999E-4</c:v>
                </c:pt>
                <c:pt idx="182">
                  <c:v>2.7389999999999999E-4</c:v>
                </c:pt>
                <c:pt idx="183">
                  <c:v>2.4869999999999997E-4</c:v>
                </c:pt>
                <c:pt idx="184">
                  <c:v>2.2790000000000001E-4</c:v>
                </c:pt>
                <c:pt idx="185">
                  <c:v>2.1049999999999999E-4</c:v>
                </c:pt>
                <c:pt idx="186">
                  <c:v>1.9560000000000001E-4</c:v>
                </c:pt>
                <c:pt idx="187">
                  <c:v>1.827E-4</c:v>
                </c:pt>
                <c:pt idx="188">
                  <c:v>1.7149999999999999E-4</c:v>
                </c:pt>
                <c:pt idx="189">
                  <c:v>1.616E-4</c:v>
                </c:pt>
                <c:pt idx="190">
                  <c:v>1.45E-4</c:v>
                </c:pt>
                <c:pt idx="191">
                  <c:v>1.316E-4</c:v>
                </c:pt>
                <c:pt idx="192">
                  <c:v>1.206E-4</c:v>
                </c:pt>
                <c:pt idx="193">
                  <c:v>1.1129999999999999E-4</c:v>
                </c:pt>
                <c:pt idx="194">
                  <c:v>1.033E-4</c:v>
                </c:pt>
                <c:pt idx="195">
                  <c:v>9.6520000000000004E-5</c:v>
                </c:pt>
                <c:pt idx="196">
                  <c:v>8.5329999999999998E-5</c:v>
                </c:pt>
                <c:pt idx="197">
                  <c:v>7.6530000000000001E-5</c:v>
                </c:pt>
                <c:pt idx="198">
                  <c:v>6.9430000000000004E-5</c:v>
                </c:pt>
                <c:pt idx="199">
                  <c:v>6.3570000000000003E-5</c:v>
                </c:pt>
                <c:pt idx="200">
                  <c:v>5.8650000000000003E-5</c:v>
                </c:pt>
                <c:pt idx="201">
                  <c:v>5.4459999999999997E-5</c:v>
                </c:pt>
                <c:pt idx="202">
                  <c:v>5.0840000000000001E-5</c:v>
                </c:pt>
                <c:pt idx="203">
                  <c:v>4.7689999999999999E-5</c:v>
                </c:pt>
                <c:pt idx="204">
                  <c:v>4.4919999999999997E-5</c:v>
                </c:pt>
                <c:pt idx="205">
                  <c:v>4.2469999999999998E-5</c:v>
                </c:pt>
                <c:pt idx="206">
                  <c:v>4.0269999999999999E-5</c:v>
                </c:pt>
                <c:pt idx="207">
                  <c:v>3.6520000000000003E-5</c:v>
                </c:pt>
                <c:pt idx="208">
                  <c:v>3.3429999999999997E-5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srim22Na_Diamond!$D$20:$D$228</c:f>
              <c:numCache>
                <c:formatCode>0.000000</c:formatCode>
                <c:ptCount val="209"/>
                <c:pt idx="0">
                  <c:v>1.0227227272727273E-5</c:v>
                </c:pt>
                <c:pt idx="1">
                  <c:v>1.1363590909090909E-5</c:v>
                </c:pt>
                <c:pt idx="2">
                  <c:v>1.2499954545454545E-5</c:v>
                </c:pt>
                <c:pt idx="3">
                  <c:v>1.3636318181818183E-5</c:v>
                </c:pt>
                <c:pt idx="4">
                  <c:v>1.4772681818181819E-5</c:v>
                </c:pt>
                <c:pt idx="5">
                  <c:v>1.5909045454545455E-5</c:v>
                </c:pt>
                <c:pt idx="6">
                  <c:v>1.7045409090909094E-5</c:v>
                </c:pt>
                <c:pt idx="7">
                  <c:v>1.8181772727272727E-5</c:v>
                </c:pt>
                <c:pt idx="8">
                  <c:v>2.0454500000000002E-5</c:v>
                </c:pt>
                <c:pt idx="9">
                  <c:v>2.2727227272727274E-5</c:v>
                </c:pt>
                <c:pt idx="10" formatCode="0.00000">
                  <c:v>2.4999954545454546E-5</c:v>
                </c:pt>
                <c:pt idx="11" formatCode="0.00000">
                  <c:v>2.7272681818181821E-5</c:v>
                </c:pt>
                <c:pt idx="12" formatCode="0.00000">
                  <c:v>2.9545409090909093E-5</c:v>
                </c:pt>
                <c:pt idx="13" formatCode="0.00000">
                  <c:v>3.1818136363636365E-5</c:v>
                </c:pt>
                <c:pt idx="14" formatCode="0.00000">
                  <c:v>3.6363590909090909E-5</c:v>
                </c:pt>
                <c:pt idx="15" formatCode="0.00000">
                  <c:v>4.0909045454545459E-5</c:v>
                </c:pt>
                <c:pt idx="16" formatCode="0.00000">
                  <c:v>4.5454500000000003E-5</c:v>
                </c:pt>
                <c:pt idx="17" formatCode="0.00000">
                  <c:v>5.0000000000000002E-5</c:v>
                </c:pt>
                <c:pt idx="18" formatCode="0.00000">
                  <c:v>5.4545454545454539E-5</c:v>
                </c:pt>
                <c:pt idx="19" formatCode="0.00000">
                  <c:v>5.909090909090909E-5</c:v>
                </c:pt>
                <c:pt idx="20" formatCode="0.00000">
                  <c:v>6.3636363636363641E-5</c:v>
                </c:pt>
                <c:pt idx="21" formatCode="0.00000">
                  <c:v>6.8181818181818184E-5</c:v>
                </c:pt>
                <c:pt idx="22" formatCode="0.00000">
                  <c:v>7.2727272727272728E-5</c:v>
                </c:pt>
                <c:pt idx="23" formatCode="0.00000">
                  <c:v>7.7272727272727272E-5</c:v>
                </c:pt>
                <c:pt idx="24" formatCode="0.00000">
                  <c:v>8.1818181818181816E-5</c:v>
                </c:pt>
                <c:pt idx="25" formatCode="0.00000">
                  <c:v>9.0909090909090917E-5</c:v>
                </c:pt>
                <c:pt idx="26" formatCode="0.00000">
                  <c:v>1.0227272727272727E-4</c:v>
                </c:pt>
                <c:pt idx="27" formatCode="0.00000">
                  <c:v>1.1363636363636364E-4</c:v>
                </c:pt>
                <c:pt idx="28" formatCode="0.00000">
                  <c:v>1.25E-4</c:v>
                </c:pt>
                <c:pt idx="29" formatCode="0.00000">
                  <c:v>1.3636363636363637E-4</c:v>
                </c:pt>
                <c:pt idx="30" formatCode="0.00000">
                  <c:v>1.4772727272727271E-4</c:v>
                </c:pt>
                <c:pt idx="31" formatCode="0.00000">
                  <c:v>1.590909090909091E-4</c:v>
                </c:pt>
                <c:pt idx="32" formatCode="0.00000">
                  <c:v>1.7045454545454544E-4</c:v>
                </c:pt>
                <c:pt idx="33" formatCode="0.00000">
                  <c:v>1.8181818181818183E-4</c:v>
                </c:pt>
                <c:pt idx="34" formatCode="0.00000">
                  <c:v>2.0454545454545454E-4</c:v>
                </c:pt>
                <c:pt idx="35" formatCode="0.00000">
                  <c:v>2.2727272727272727E-4</c:v>
                </c:pt>
                <c:pt idx="36" formatCode="0.00000">
                  <c:v>2.5000000000000001E-4</c:v>
                </c:pt>
                <c:pt idx="37" formatCode="0.00000">
                  <c:v>2.7272727272727274E-4</c:v>
                </c:pt>
                <c:pt idx="38" formatCode="0.00000">
                  <c:v>2.9545454545454542E-4</c:v>
                </c:pt>
                <c:pt idx="39" formatCode="0.00000">
                  <c:v>3.181818181818182E-4</c:v>
                </c:pt>
                <c:pt idx="40" formatCode="0.00000">
                  <c:v>3.6363636363636367E-4</c:v>
                </c:pt>
                <c:pt idx="41" formatCode="0.00000">
                  <c:v>4.0909090909090908E-4</c:v>
                </c:pt>
                <c:pt idx="42" formatCode="0.00000">
                  <c:v>4.5454545454545455E-4</c:v>
                </c:pt>
                <c:pt idx="43" formatCode="0.00000">
                  <c:v>5.0000000000000001E-4</c:v>
                </c:pt>
                <c:pt idx="44" formatCode="0.00000">
                  <c:v>5.4545454545454548E-4</c:v>
                </c:pt>
                <c:pt idx="45" formatCode="0.00000">
                  <c:v>5.9090909090909083E-4</c:v>
                </c:pt>
                <c:pt idx="46" formatCode="0.00000">
                  <c:v>6.3636363636363641E-4</c:v>
                </c:pt>
                <c:pt idx="47" formatCode="0.00000">
                  <c:v>6.8181818181818176E-4</c:v>
                </c:pt>
                <c:pt idx="48" formatCode="0.00000">
                  <c:v>7.2727272727272734E-4</c:v>
                </c:pt>
                <c:pt idx="49" formatCode="0.00000">
                  <c:v>7.727272727272728E-4</c:v>
                </c:pt>
                <c:pt idx="50" formatCode="0.00000">
                  <c:v>8.1818181818181816E-4</c:v>
                </c:pt>
                <c:pt idx="51" formatCode="0.00000">
                  <c:v>9.0909090909090909E-4</c:v>
                </c:pt>
                <c:pt idx="52" formatCode="0.00000">
                  <c:v>1.0227272727272726E-3</c:v>
                </c:pt>
                <c:pt idx="53" formatCode="0.00000">
                  <c:v>1.1363636363636365E-3</c:v>
                </c:pt>
                <c:pt idx="54" formatCode="0.00000">
                  <c:v>1.25E-3</c:v>
                </c:pt>
                <c:pt idx="55" formatCode="0.00000">
                  <c:v>1.3636363636363635E-3</c:v>
                </c:pt>
                <c:pt idx="56" formatCode="0.00000">
                  <c:v>1.4772727272727272E-3</c:v>
                </c:pt>
                <c:pt idx="57" formatCode="0.00000">
                  <c:v>1.590909090909091E-3</c:v>
                </c:pt>
                <c:pt idx="58" formatCode="0.00000">
                  <c:v>1.7045454545454545E-3</c:v>
                </c:pt>
                <c:pt idx="59" formatCode="0.00000">
                  <c:v>1.8181818181818182E-3</c:v>
                </c:pt>
                <c:pt idx="60" formatCode="0.00000">
                  <c:v>2.0454545454545452E-3</c:v>
                </c:pt>
                <c:pt idx="61" formatCode="0.00000">
                  <c:v>2.2727272727272731E-3</c:v>
                </c:pt>
                <c:pt idx="62" formatCode="0.00000">
                  <c:v>2.5000000000000001E-3</c:v>
                </c:pt>
                <c:pt idx="63" formatCode="0.00000">
                  <c:v>2.7272727272727271E-3</c:v>
                </c:pt>
                <c:pt idx="64" formatCode="0.00000">
                  <c:v>2.9545454545454545E-3</c:v>
                </c:pt>
                <c:pt idx="65" formatCode="0.00000">
                  <c:v>3.1818181818181819E-3</c:v>
                </c:pt>
                <c:pt idx="66" formatCode="0.00000">
                  <c:v>3.6363636363636364E-3</c:v>
                </c:pt>
                <c:pt idx="67" formatCode="0.00000">
                  <c:v>4.0909090909090904E-3</c:v>
                </c:pt>
                <c:pt idx="68" formatCode="0.00000">
                  <c:v>4.5454545454545461E-3</c:v>
                </c:pt>
                <c:pt idx="69" formatCode="0.00000">
                  <c:v>5.0000000000000001E-3</c:v>
                </c:pt>
                <c:pt idx="70" formatCode="0.00000">
                  <c:v>5.4545454545454541E-3</c:v>
                </c:pt>
                <c:pt idx="71" formatCode="0.00000">
                  <c:v>5.909090909090909E-3</c:v>
                </c:pt>
                <c:pt idx="72" formatCode="0.00000">
                  <c:v>6.3636363636363638E-3</c:v>
                </c:pt>
                <c:pt idx="73" formatCode="0.00000">
                  <c:v>6.8181818181818179E-3</c:v>
                </c:pt>
                <c:pt idx="74" formatCode="0.00000">
                  <c:v>7.2727272727272727E-3</c:v>
                </c:pt>
                <c:pt idx="75" formatCode="0.00000">
                  <c:v>7.7272727272727276E-3</c:v>
                </c:pt>
                <c:pt idx="76" formatCode="0.00000">
                  <c:v>8.1818181818181807E-3</c:v>
                </c:pt>
                <c:pt idx="77" formatCode="0.00000">
                  <c:v>9.0909090909090922E-3</c:v>
                </c:pt>
                <c:pt idx="78" formatCode="0.00000">
                  <c:v>1.0227272727272727E-2</c:v>
                </c:pt>
                <c:pt idx="79" formatCode="0.00000">
                  <c:v>1.1363636363636364E-2</c:v>
                </c:pt>
                <c:pt idx="80" formatCode="0.00000">
                  <c:v>1.2500000000000001E-2</c:v>
                </c:pt>
                <c:pt idx="81" formatCode="0.00000">
                  <c:v>1.3636363636363636E-2</c:v>
                </c:pt>
                <c:pt idx="82" formatCode="0.00000">
                  <c:v>1.4772727272727272E-2</c:v>
                </c:pt>
                <c:pt idx="83" formatCode="0.00000">
                  <c:v>1.5909090909090907E-2</c:v>
                </c:pt>
                <c:pt idx="84" formatCode="0.00000">
                  <c:v>1.7045454545454544E-2</c:v>
                </c:pt>
                <c:pt idx="85" formatCode="0.00000">
                  <c:v>1.8181818181818184E-2</c:v>
                </c:pt>
                <c:pt idx="86" formatCode="0.00000">
                  <c:v>2.0454545454545454E-2</c:v>
                </c:pt>
                <c:pt idx="87" formatCode="0.000">
                  <c:v>2.2727272727272728E-2</c:v>
                </c:pt>
                <c:pt idx="88" formatCode="0.000">
                  <c:v>2.5000000000000001E-2</c:v>
                </c:pt>
                <c:pt idx="89" formatCode="0.000">
                  <c:v>2.7272727272727271E-2</c:v>
                </c:pt>
                <c:pt idx="90" formatCode="0.000">
                  <c:v>2.9545454545454545E-2</c:v>
                </c:pt>
                <c:pt idx="91" formatCode="0.000">
                  <c:v>3.1818181818181815E-2</c:v>
                </c:pt>
                <c:pt idx="92" formatCode="0.000">
                  <c:v>3.6363636363636369E-2</c:v>
                </c:pt>
                <c:pt idx="93" formatCode="0.000">
                  <c:v>4.0909090909090909E-2</c:v>
                </c:pt>
                <c:pt idx="94" formatCode="0.000">
                  <c:v>4.5454545454545456E-2</c:v>
                </c:pt>
                <c:pt idx="95" formatCode="0.000">
                  <c:v>0.05</c:v>
                </c:pt>
                <c:pt idx="96" formatCode="0.000">
                  <c:v>5.4545454545454543E-2</c:v>
                </c:pt>
                <c:pt idx="97" formatCode="0.000">
                  <c:v>5.909090909090909E-2</c:v>
                </c:pt>
                <c:pt idx="98" formatCode="0.000">
                  <c:v>6.363636363636363E-2</c:v>
                </c:pt>
                <c:pt idx="99" formatCode="0.000">
                  <c:v>6.8181818181818177E-2</c:v>
                </c:pt>
                <c:pt idx="100" formatCode="0.000">
                  <c:v>7.2727272727272738E-2</c:v>
                </c:pt>
                <c:pt idx="101" formatCode="0.000">
                  <c:v>7.7272727272727271E-2</c:v>
                </c:pt>
                <c:pt idx="102" formatCode="0.000">
                  <c:v>8.1818181818181818E-2</c:v>
                </c:pt>
                <c:pt idx="103" formatCode="0.000">
                  <c:v>9.0909090909090912E-2</c:v>
                </c:pt>
                <c:pt idx="104" formatCode="0.000">
                  <c:v>0.10227272727272728</c:v>
                </c:pt>
                <c:pt idx="105" formatCode="0.000">
                  <c:v>0.11363636363636363</c:v>
                </c:pt>
                <c:pt idx="106" formatCode="0.000">
                  <c:v>0.125</c:v>
                </c:pt>
                <c:pt idx="107" formatCode="0.000">
                  <c:v>0.13636363636363635</c:v>
                </c:pt>
                <c:pt idx="108" formatCode="0.000">
                  <c:v>0.14772727272727273</c:v>
                </c:pt>
                <c:pt idx="109" formatCode="0.000">
                  <c:v>0.15909090909090909</c:v>
                </c:pt>
                <c:pt idx="110" formatCode="0.000">
                  <c:v>0.17045454545454544</c:v>
                </c:pt>
                <c:pt idx="111" formatCode="0.000">
                  <c:v>0.18181818181818182</c:v>
                </c:pt>
                <c:pt idx="112" formatCode="0.000">
                  <c:v>0.20454545454545456</c:v>
                </c:pt>
                <c:pt idx="113" formatCode="0.000">
                  <c:v>0.22727272727272727</c:v>
                </c:pt>
                <c:pt idx="114" formatCode="0.000">
                  <c:v>0.25</c:v>
                </c:pt>
                <c:pt idx="115" formatCode="0.000">
                  <c:v>0.27272727272727271</c:v>
                </c:pt>
                <c:pt idx="116" formatCode="0.000">
                  <c:v>0.29545454545454547</c:v>
                </c:pt>
                <c:pt idx="117" formatCode="0.000">
                  <c:v>0.31818181818181818</c:v>
                </c:pt>
                <c:pt idx="118" formatCode="0.000">
                  <c:v>0.36363636363636365</c:v>
                </c:pt>
                <c:pt idx="119" formatCode="0.000">
                  <c:v>0.40909090909090912</c:v>
                </c:pt>
                <c:pt idx="120" formatCode="0.000">
                  <c:v>0.45454545454545453</c:v>
                </c:pt>
                <c:pt idx="121" formatCode="0.000">
                  <c:v>0.5</c:v>
                </c:pt>
                <c:pt idx="122" formatCode="0.000">
                  <c:v>0.54545454545454541</c:v>
                </c:pt>
                <c:pt idx="123" formatCode="0.000">
                  <c:v>0.59090909090909094</c:v>
                </c:pt>
                <c:pt idx="124" formatCode="0.000">
                  <c:v>0.63636363636363635</c:v>
                </c:pt>
                <c:pt idx="125" formatCode="0.000">
                  <c:v>0.68181818181818177</c:v>
                </c:pt>
                <c:pt idx="126" formatCode="0.000">
                  <c:v>0.72727272727272729</c:v>
                </c:pt>
                <c:pt idx="127" formatCode="0.000">
                  <c:v>0.77272727272727271</c:v>
                </c:pt>
                <c:pt idx="128" formatCode="0.000">
                  <c:v>0.81818181818181823</c:v>
                </c:pt>
                <c:pt idx="129" formatCode="0.000">
                  <c:v>0.90909090909090906</c:v>
                </c:pt>
                <c:pt idx="130" formatCode="0.000">
                  <c:v>1.0227272727272727</c:v>
                </c:pt>
                <c:pt idx="131" formatCode="0.000">
                  <c:v>1.1363636363636365</c:v>
                </c:pt>
                <c:pt idx="132" formatCode="0.000">
                  <c:v>1.25</c:v>
                </c:pt>
                <c:pt idx="133" formatCode="0.000">
                  <c:v>1.3636363636363635</c:v>
                </c:pt>
                <c:pt idx="134" formatCode="0.000">
                  <c:v>1.4772727272727273</c:v>
                </c:pt>
                <c:pt idx="135" formatCode="0.000">
                  <c:v>1.5909090909090908</c:v>
                </c:pt>
                <c:pt idx="136" formatCode="0.000">
                  <c:v>1.7045454545454546</c:v>
                </c:pt>
                <c:pt idx="137" formatCode="0.000">
                  <c:v>1.8181818181818181</c:v>
                </c:pt>
                <c:pt idx="138" formatCode="0.000">
                  <c:v>2.0454545454545454</c:v>
                </c:pt>
                <c:pt idx="139" formatCode="0.000">
                  <c:v>2.2727272727272729</c:v>
                </c:pt>
                <c:pt idx="140" formatCode="0.000">
                  <c:v>2.5</c:v>
                </c:pt>
                <c:pt idx="141" formatCode="0.000">
                  <c:v>2.7272727272727271</c:v>
                </c:pt>
                <c:pt idx="142" formatCode="0.000">
                  <c:v>2.9545454545454546</c:v>
                </c:pt>
                <c:pt idx="143" formatCode="0.000">
                  <c:v>3.1818181818181817</c:v>
                </c:pt>
                <c:pt idx="144" formatCode="0.000">
                  <c:v>3.6363636363636362</c:v>
                </c:pt>
                <c:pt idx="145" formatCode="0.000">
                  <c:v>4.0909090909090908</c:v>
                </c:pt>
                <c:pt idx="146" formatCode="0.000">
                  <c:v>4.5454545454545459</c:v>
                </c:pt>
                <c:pt idx="147" formatCode="0.000">
                  <c:v>5</c:v>
                </c:pt>
                <c:pt idx="148" formatCode="0.000">
                  <c:v>5.4545454545454541</c:v>
                </c:pt>
                <c:pt idx="149" formatCode="0.000">
                  <c:v>5.9090909090909092</c:v>
                </c:pt>
                <c:pt idx="150" formatCode="0.000">
                  <c:v>6.3636363636363633</c:v>
                </c:pt>
                <c:pt idx="151" formatCode="0.000">
                  <c:v>6.8181818181818183</c:v>
                </c:pt>
                <c:pt idx="152" formatCode="0.000">
                  <c:v>7.2727272727272725</c:v>
                </c:pt>
                <c:pt idx="153" formatCode="0.000">
                  <c:v>7.7272727272727275</c:v>
                </c:pt>
                <c:pt idx="154" formatCode="0.000">
                  <c:v>8.1818181818181817</c:v>
                </c:pt>
                <c:pt idx="155" formatCode="0.000">
                  <c:v>9.0909090909090917</c:v>
                </c:pt>
                <c:pt idx="156" formatCode="0.000">
                  <c:v>10.227272727272727</c:v>
                </c:pt>
                <c:pt idx="157" formatCode="0.000">
                  <c:v>11.363636363636363</c:v>
                </c:pt>
                <c:pt idx="158" formatCode="0.000">
                  <c:v>12.5</c:v>
                </c:pt>
                <c:pt idx="159" formatCode="0.000">
                  <c:v>13.636363636363637</c:v>
                </c:pt>
                <c:pt idx="160" formatCode="0.000">
                  <c:v>14.772727272727273</c:v>
                </c:pt>
                <c:pt idx="161" formatCode="0.000">
                  <c:v>15.909090909090908</c:v>
                </c:pt>
                <c:pt idx="162" formatCode="0.000">
                  <c:v>17.045454545454547</c:v>
                </c:pt>
                <c:pt idx="163" formatCode="0.000">
                  <c:v>18.181818181818183</c:v>
                </c:pt>
                <c:pt idx="164" formatCode="0.000">
                  <c:v>20.454545454545453</c:v>
                </c:pt>
                <c:pt idx="165" formatCode="0.000">
                  <c:v>22.727272727272727</c:v>
                </c:pt>
                <c:pt idx="166" formatCode="0.000">
                  <c:v>25</c:v>
                </c:pt>
                <c:pt idx="167" formatCode="0.000">
                  <c:v>27.272727272727273</c:v>
                </c:pt>
                <c:pt idx="168" formatCode="0.000">
                  <c:v>29.545454545454547</c:v>
                </c:pt>
                <c:pt idx="169" formatCode="0.000">
                  <c:v>31.818181818181817</c:v>
                </c:pt>
                <c:pt idx="170" formatCode="0.000">
                  <c:v>36.363636363636367</c:v>
                </c:pt>
                <c:pt idx="171" formatCode="0.000">
                  <c:v>40.909090909090907</c:v>
                </c:pt>
                <c:pt idx="172" formatCode="0.000">
                  <c:v>45.454545454545453</c:v>
                </c:pt>
                <c:pt idx="173" formatCode="0.000">
                  <c:v>50</c:v>
                </c:pt>
                <c:pt idx="174" formatCode="0.000">
                  <c:v>54.545454545454547</c:v>
                </c:pt>
                <c:pt idx="175" formatCode="0.000">
                  <c:v>59.090909090909093</c:v>
                </c:pt>
                <c:pt idx="176" formatCode="0.000">
                  <c:v>63.636363636363633</c:v>
                </c:pt>
                <c:pt idx="177" formatCode="0.000">
                  <c:v>68.181818181818187</c:v>
                </c:pt>
                <c:pt idx="178" formatCode="0.000">
                  <c:v>72.727272727272734</c:v>
                </c:pt>
                <c:pt idx="179" formatCode="0.000">
                  <c:v>77.272727272727266</c:v>
                </c:pt>
                <c:pt idx="180" formatCode="0.000">
                  <c:v>81.818181818181813</c:v>
                </c:pt>
                <c:pt idx="181" formatCode="0.000">
                  <c:v>90.909090909090907</c:v>
                </c:pt>
                <c:pt idx="182" formatCode="0.000">
                  <c:v>102.27272727272727</c:v>
                </c:pt>
                <c:pt idx="183" formatCode="0.000">
                  <c:v>113.63636363636364</c:v>
                </c:pt>
                <c:pt idx="184" formatCode="0.000">
                  <c:v>125</c:v>
                </c:pt>
                <c:pt idx="185" formatCode="0.000">
                  <c:v>136.36363636363637</c:v>
                </c:pt>
                <c:pt idx="186" formatCode="0.000">
                  <c:v>147.72727272727272</c:v>
                </c:pt>
                <c:pt idx="187" formatCode="0.000">
                  <c:v>159.09090909090909</c:v>
                </c:pt>
                <c:pt idx="188" formatCode="0.000">
                  <c:v>170.45454545454547</c:v>
                </c:pt>
                <c:pt idx="189" formatCode="0.000">
                  <c:v>181.81818181818181</c:v>
                </c:pt>
                <c:pt idx="190" formatCode="0.000">
                  <c:v>204.54545454545453</c:v>
                </c:pt>
                <c:pt idx="191" formatCode="0.000">
                  <c:v>227.27272727272728</c:v>
                </c:pt>
                <c:pt idx="192" formatCode="0.000">
                  <c:v>250</c:v>
                </c:pt>
                <c:pt idx="193" formatCode="0.000">
                  <c:v>272.72727272727275</c:v>
                </c:pt>
                <c:pt idx="194" formatCode="0.000">
                  <c:v>295.45454545454544</c:v>
                </c:pt>
                <c:pt idx="195" formatCode="0.000">
                  <c:v>318.18181818181819</c:v>
                </c:pt>
                <c:pt idx="196" formatCode="0.000">
                  <c:v>363.63636363636363</c:v>
                </c:pt>
                <c:pt idx="197" formatCode="0.000">
                  <c:v>409.09090909090907</c:v>
                </c:pt>
                <c:pt idx="198" formatCode="0.000">
                  <c:v>454.54545454545456</c:v>
                </c:pt>
                <c:pt idx="199" formatCode="0.000">
                  <c:v>500</c:v>
                </c:pt>
                <c:pt idx="200" formatCode="0.000">
                  <c:v>545.4545454545455</c:v>
                </c:pt>
                <c:pt idx="201" formatCode="0.000">
                  <c:v>590.90909090909088</c:v>
                </c:pt>
                <c:pt idx="202" formatCode="0.000">
                  <c:v>636.36363636363637</c:v>
                </c:pt>
                <c:pt idx="203" formatCode="0.000">
                  <c:v>681.81818181818187</c:v>
                </c:pt>
                <c:pt idx="204" formatCode="0.000">
                  <c:v>727.27272727272725</c:v>
                </c:pt>
                <c:pt idx="205" formatCode="0.000">
                  <c:v>772.72727272727275</c:v>
                </c:pt>
                <c:pt idx="206" formatCode="0.000">
                  <c:v>818.18181818181813</c:v>
                </c:pt>
                <c:pt idx="207" formatCode="0.000">
                  <c:v>909.09090909090912</c:v>
                </c:pt>
                <c:pt idx="208" formatCode="0.000">
                  <c:v>1000</c:v>
                </c:pt>
              </c:numCache>
            </c:numRef>
          </c:xVal>
          <c:yVal>
            <c:numRef>
              <c:f>srim22Na_Diamond!$G$20:$G$228</c:f>
              <c:numCache>
                <c:formatCode>0.000E+00</c:formatCode>
                <c:ptCount val="209"/>
                <c:pt idx="0">
                  <c:v>1.06887</c:v>
                </c:pt>
                <c:pt idx="1">
                  <c:v>1.11256</c:v>
                </c:pt>
                <c:pt idx="2">
                  <c:v>1.15293</c:v>
                </c:pt>
                <c:pt idx="3">
                  <c:v>1.1911099999999999</c:v>
                </c:pt>
                <c:pt idx="4">
                  <c:v>1.2251000000000001</c:v>
                </c:pt>
                <c:pt idx="5">
                  <c:v>1.258</c:v>
                </c:pt>
                <c:pt idx="6">
                  <c:v>1.2887</c:v>
                </c:pt>
                <c:pt idx="7">
                  <c:v>1.3183</c:v>
                </c:pt>
                <c:pt idx="8">
                  <c:v>1.3712</c:v>
                </c:pt>
                <c:pt idx="9">
                  <c:v>1.4197</c:v>
                </c:pt>
                <c:pt idx="10">
                  <c:v>1.4628000000000001</c:v>
                </c:pt>
                <c:pt idx="11">
                  <c:v>1.5037</c:v>
                </c:pt>
                <c:pt idx="12">
                  <c:v>1.5404</c:v>
                </c:pt>
                <c:pt idx="13">
                  <c:v>1.5749</c:v>
                </c:pt>
                <c:pt idx="14">
                  <c:v>1.6372</c:v>
                </c:pt>
                <c:pt idx="15">
                  <c:v>1.6919</c:v>
                </c:pt>
                <c:pt idx="16">
                  <c:v>1.7401</c:v>
                </c:pt>
                <c:pt idx="17">
                  <c:v>1.7839</c:v>
                </c:pt>
                <c:pt idx="18">
                  <c:v>1.8241999999999998</c:v>
                </c:pt>
                <c:pt idx="19">
                  <c:v>1.8601999999999999</c:v>
                </c:pt>
                <c:pt idx="20">
                  <c:v>1.8929</c:v>
                </c:pt>
                <c:pt idx="21">
                  <c:v>1.9234</c:v>
                </c:pt>
                <c:pt idx="22">
                  <c:v>1.9516</c:v>
                </c:pt>
                <c:pt idx="23">
                  <c:v>1.9775</c:v>
                </c:pt>
                <c:pt idx="24">
                  <c:v>2.0023</c:v>
                </c:pt>
                <c:pt idx="25">
                  <c:v>2.0463</c:v>
                </c:pt>
                <c:pt idx="26">
                  <c:v>2.0937000000000001</c:v>
                </c:pt>
                <c:pt idx="27">
                  <c:v>2.1352000000000002</c:v>
                </c:pt>
                <c:pt idx="28">
                  <c:v>2.1710000000000003</c:v>
                </c:pt>
                <c:pt idx="29">
                  <c:v>2.2021999999999999</c:v>
                </c:pt>
                <c:pt idx="30">
                  <c:v>2.2309000000000001</c:v>
                </c:pt>
                <c:pt idx="31">
                  <c:v>2.2561</c:v>
                </c:pt>
                <c:pt idx="32">
                  <c:v>2.2778999999999998</c:v>
                </c:pt>
                <c:pt idx="33">
                  <c:v>2.2982</c:v>
                </c:pt>
                <c:pt idx="34">
                  <c:v>2.3340000000000001</c:v>
                </c:pt>
                <c:pt idx="35">
                  <c:v>2.3624999999999998</c:v>
                </c:pt>
                <c:pt idx="36">
                  <c:v>2.3860999999999999</c:v>
                </c:pt>
                <c:pt idx="37">
                  <c:v>2.4068000000000001</c:v>
                </c:pt>
                <c:pt idx="38">
                  <c:v>2.4247000000000001</c:v>
                </c:pt>
                <c:pt idx="39">
                  <c:v>2.4389000000000003</c:v>
                </c:pt>
                <c:pt idx="40">
                  <c:v>2.4626000000000001</c:v>
                </c:pt>
                <c:pt idx="41">
                  <c:v>2.4803999999999999</c:v>
                </c:pt>
                <c:pt idx="42">
                  <c:v>2.4934000000000003</c:v>
                </c:pt>
                <c:pt idx="43">
                  <c:v>2.5030999999999999</c:v>
                </c:pt>
                <c:pt idx="44">
                  <c:v>2.5105</c:v>
                </c:pt>
                <c:pt idx="45">
                  <c:v>2.5167999999999999</c:v>
                </c:pt>
                <c:pt idx="46">
                  <c:v>2.5211999999999999</c:v>
                </c:pt>
                <c:pt idx="47">
                  <c:v>2.5247000000000002</c:v>
                </c:pt>
                <c:pt idx="48">
                  <c:v>2.5265</c:v>
                </c:pt>
                <c:pt idx="49">
                  <c:v>2.5285000000000002</c:v>
                </c:pt>
                <c:pt idx="50">
                  <c:v>2.5300000000000002</c:v>
                </c:pt>
                <c:pt idx="51">
                  <c:v>2.5321000000000002</c:v>
                </c:pt>
                <c:pt idx="52">
                  <c:v>2.5327000000000002</c:v>
                </c:pt>
                <c:pt idx="53">
                  <c:v>2.5335999999999999</c:v>
                </c:pt>
                <c:pt idx="54">
                  <c:v>2.5343</c:v>
                </c:pt>
                <c:pt idx="55">
                  <c:v>2.5350999999999999</c:v>
                </c:pt>
                <c:pt idx="56">
                  <c:v>2.5369999999999999</c:v>
                </c:pt>
                <c:pt idx="57">
                  <c:v>2.5390000000000001</c:v>
                </c:pt>
                <c:pt idx="58">
                  <c:v>2.5419999999999998</c:v>
                </c:pt>
                <c:pt idx="59">
                  <c:v>2.5449999999999999</c:v>
                </c:pt>
                <c:pt idx="60">
                  <c:v>2.552</c:v>
                </c:pt>
                <c:pt idx="61">
                  <c:v>2.552</c:v>
                </c:pt>
                <c:pt idx="62">
                  <c:v>2.5510000000000002</c:v>
                </c:pt>
                <c:pt idx="63">
                  <c:v>2.5499999999999998</c:v>
                </c:pt>
                <c:pt idx="64">
                  <c:v>2.5499999999999998</c:v>
                </c:pt>
                <c:pt idx="65">
                  <c:v>2.5529999999999999</c:v>
                </c:pt>
                <c:pt idx="66">
                  <c:v>2.5619999999999998</c:v>
                </c:pt>
                <c:pt idx="67">
                  <c:v>2.5783999999999998</c:v>
                </c:pt>
                <c:pt idx="68">
                  <c:v>2.6002999999999998</c:v>
                </c:pt>
                <c:pt idx="69">
                  <c:v>2.6263000000000001</c:v>
                </c:pt>
                <c:pt idx="70">
                  <c:v>2.6562000000000001</c:v>
                </c:pt>
                <c:pt idx="71">
                  <c:v>2.6894</c:v>
                </c:pt>
                <c:pt idx="72">
                  <c:v>2.7250000000000001</c:v>
                </c:pt>
                <c:pt idx="73">
                  <c:v>2.7618</c:v>
                </c:pt>
                <c:pt idx="74">
                  <c:v>2.8001</c:v>
                </c:pt>
                <c:pt idx="75">
                  <c:v>2.8387000000000002</c:v>
                </c:pt>
                <c:pt idx="76">
                  <c:v>2.8782999999999999</c:v>
                </c:pt>
                <c:pt idx="77">
                  <c:v>2.9565000000000001</c:v>
                </c:pt>
                <c:pt idx="78">
                  <c:v>3.052</c:v>
                </c:pt>
                <c:pt idx="79">
                  <c:v>3.1440999999999999</c:v>
                </c:pt>
                <c:pt idx="80">
                  <c:v>3.2333999999999996</c:v>
                </c:pt>
                <c:pt idx="81">
                  <c:v>3.3197999999999999</c:v>
                </c:pt>
                <c:pt idx="82">
                  <c:v>3.4045999999999998</c:v>
                </c:pt>
                <c:pt idx="83">
                  <c:v>3.4892000000000003</c:v>
                </c:pt>
                <c:pt idx="84">
                  <c:v>3.5742000000000003</c:v>
                </c:pt>
                <c:pt idx="85">
                  <c:v>3.6591</c:v>
                </c:pt>
                <c:pt idx="86">
                  <c:v>3.8327</c:v>
                </c:pt>
                <c:pt idx="87">
                  <c:v>4.0103</c:v>
                </c:pt>
                <c:pt idx="88">
                  <c:v>4.1898</c:v>
                </c:pt>
                <c:pt idx="89">
                  <c:v>4.3714000000000004</c:v>
                </c:pt>
                <c:pt idx="90">
                  <c:v>4.5523999999999996</c:v>
                </c:pt>
                <c:pt idx="91">
                  <c:v>4.7324000000000002</c:v>
                </c:pt>
                <c:pt idx="92">
                  <c:v>5.0900999999999996</c:v>
                </c:pt>
                <c:pt idx="93">
                  <c:v>5.4416000000000002</c:v>
                </c:pt>
                <c:pt idx="94">
                  <c:v>5.7845000000000004</c:v>
                </c:pt>
                <c:pt idx="95">
                  <c:v>6.1190000000000007</c:v>
                </c:pt>
                <c:pt idx="96">
                  <c:v>6.4445999999999994</c:v>
                </c:pt>
                <c:pt idx="97">
                  <c:v>6.7618</c:v>
                </c:pt>
                <c:pt idx="98">
                  <c:v>7.0693000000000001</c:v>
                </c:pt>
                <c:pt idx="99">
                  <c:v>7.3689</c:v>
                </c:pt>
                <c:pt idx="100">
                  <c:v>7.6593999999999998</c:v>
                </c:pt>
                <c:pt idx="101">
                  <c:v>7.9417</c:v>
                </c:pt>
                <c:pt idx="102">
                  <c:v>8.2156000000000002</c:v>
                </c:pt>
                <c:pt idx="103">
                  <c:v>8.7371000000000016</c:v>
                </c:pt>
                <c:pt idx="104">
                  <c:v>9.3431999999999995</c:v>
                </c:pt>
                <c:pt idx="105">
                  <c:v>9.9001999999999999</c:v>
                </c:pt>
                <c:pt idx="106">
                  <c:v>10.415660000000001</c:v>
                </c:pt>
                <c:pt idx="107">
                  <c:v>10.87923</c:v>
                </c:pt>
                <c:pt idx="108">
                  <c:v>11.30367</c:v>
                </c:pt>
                <c:pt idx="109">
                  <c:v>11.69882</c:v>
                </c:pt>
                <c:pt idx="110">
                  <c:v>12.054540000000001</c:v>
                </c:pt>
                <c:pt idx="111">
                  <c:v>12.380740000000001</c:v>
                </c:pt>
                <c:pt idx="112">
                  <c:v>12.944270000000001</c:v>
                </c:pt>
                <c:pt idx="113">
                  <c:v>13.40896</c:v>
                </c:pt>
                <c:pt idx="114">
                  <c:v>13.784520000000001</c:v>
                </c:pt>
                <c:pt idx="115">
                  <c:v>14.100750000000001</c:v>
                </c:pt>
                <c:pt idx="116">
                  <c:v>14.3475</c:v>
                </c:pt>
                <c:pt idx="117">
                  <c:v>14.55467</c:v>
                </c:pt>
                <c:pt idx="118">
                  <c:v>14.839970000000001</c:v>
                </c:pt>
                <c:pt idx="119">
                  <c:v>14.996220000000001</c:v>
                </c:pt>
                <c:pt idx="120">
                  <c:v>15.07316</c:v>
                </c:pt>
                <c:pt idx="121">
                  <c:v>15.09061</c:v>
                </c:pt>
                <c:pt idx="122">
                  <c:v>15.058439999999999</c:v>
                </c:pt>
                <c:pt idx="123">
                  <c:v>14.99658</c:v>
                </c:pt>
                <c:pt idx="124">
                  <c:v>14.904960000000001</c:v>
                </c:pt>
                <c:pt idx="125">
                  <c:v>14.80354</c:v>
                </c:pt>
                <c:pt idx="126">
                  <c:v>14.68228</c:v>
                </c:pt>
                <c:pt idx="127">
                  <c:v>14.561159999999999</c:v>
                </c:pt>
                <c:pt idx="128">
                  <c:v>14.430149999999999</c:v>
                </c:pt>
                <c:pt idx="129">
                  <c:v>14.148420000000002</c:v>
                </c:pt>
                <c:pt idx="130">
                  <c:v>13.79665</c:v>
                </c:pt>
                <c:pt idx="131">
                  <c:v>13.4452</c:v>
                </c:pt>
                <c:pt idx="132">
                  <c:v>13.104010000000001</c:v>
                </c:pt>
                <c:pt idx="133">
                  <c:v>12.77299</c:v>
                </c:pt>
                <c:pt idx="134">
                  <c:v>12.462119999999999</c:v>
                </c:pt>
                <c:pt idx="135">
                  <c:v>12.15137</c:v>
                </c:pt>
                <c:pt idx="136">
                  <c:v>11.860709999999999</c:v>
                </c:pt>
                <c:pt idx="137">
                  <c:v>11.590120000000001</c:v>
                </c:pt>
                <c:pt idx="138">
                  <c:v>11.099136</c:v>
                </c:pt>
                <c:pt idx="139">
                  <c:v>10.688333999999999</c:v>
                </c:pt>
                <c:pt idx="140">
                  <c:v>10.227667</c:v>
                </c:pt>
                <c:pt idx="141">
                  <c:v>9.8491049999999998</c:v>
                </c:pt>
                <c:pt idx="142">
                  <c:v>9.4966229999999996</c:v>
                </c:pt>
                <c:pt idx="143">
                  <c:v>9.1682060000000014</c:v>
                </c:pt>
                <c:pt idx="144">
                  <c:v>8.5765180000000001</c:v>
                </c:pt>
                <c:pt idx="145">
                  <c:v>8.0559740000000009</c:v>
                </c:pt>
                <c:pt idx="146">
                  <c:v>7.5955320000000004</c:v>
                </c:pt>
                <c:pt idx="147">
                  <c:v>7.1851650000000005</c:v>
                </c:pt>
                <c:pt idx="148">
                  <c:v>6.8168559999999996</c:v>
                </c:pt>
                <c:pt idx="149">
                  <c:v>6.4855920000000005</c:v>
                </c:pt>
                <c:pt idx="150">
                  <c:v>6.1863630000000001</c:v>
                </c:pt>
                <c:pt idx="151">
                  <c:v>5.9151629999999997</c:v>
                </c:pt>
                <c:pt idx="152">
                  <c:v>5.6679870000000001</c:v>
                </c:pt>
                <c:pt idx="153">
                  <c:v>5.4428300000000007</c:v>
                </c:pt>
                <c:pt idx="154">
                  <c:v>5.2366890000000001</c:v>
                </c:pt>
                <c:pt idx="155">
                  <c:v>4.8724480000000003</c:v>
                </c:pt>
                <c:pt idx="156">
                  <c:v>4.4922029999999999</c:v>
                </c:pt>
                <c:pt idx="157">
                  <c:v>4.176005</c:v>
                </c:pt>
                <c:pt idx="158">
                  <c:v>3.9098410000000001</c:v>
                </c:pt>
                <c:pt idx="159">
                  <c:v>3.6827030000000001</c:v>
                </c:pt>
                <c:pt idx="160">
                  <c:v>3.4865849999999998</c:v>
                </c:pt>
                <c:pt idx="161">
                  <c:v>3.315483</c:v>
                </c:pt>
                <c:pt idx="162">
                  <c:v>3.1633930000000001</c:v>
                </c:pt>
                <c:pt idx="163">
                  <c:v>3.0273149999999998</c:v>
                </c:pt>
                <c:pt idx="164">
                  <c:v>2.7921819999999999</c:v>
                </c:pt>
                <c:pt idx="165">
                  <c:v>2.5920750000000004</c:v>
                </c:pt>
                <c:pt idx="166">
                  <c:v>2.4159866000000001</c:v>
                </c:pt>
                <c:pt idx="167">
                  <c:v>2.2559119999999999</c:v>
                </c:pt>
                <c:pt idx="168">
                  <c:v>2.1058482999999999</c:v>
                </c:pt>
                <c:pt idx="169">
                  <c:v>1.9797932</c:v>
                </c:pt>
                <c:pt idx="170">
                  <c:v>1.7787028</c:v>
                </c:pt>
                <c:pt idx="171">
                  <c:v>1.6176315999999999</c:v>
                </c:pt>
                <c:pt idx="172">
                  <c:v>1.4865739</c:v>
                </c:pt>
                <c:pt idx="173">
                  <c:v>1.3775263</c:v>
                </c:pt>
                <c:pt idx="174">
                  <c:v>1.2854862</c:v>
                </c:pt>
                <c:pt idx="175">
                  <c:v>1.2064519999999999</c:v>
                </c:pt>
                <c:pt idx="176">
                  <c:v>1.1384224999999999</c:v>
                </c:pt>
                <c:pt idx="177">
                  <c:v>1.0783968000000002</c:v>
                </c:pt>
                <c:pt idx="178">
                  <c:v>1.0253740999999998</c:v>
                </c:pt>
                <c:pt idx="179">
                  <c:v>0.97815390000000002</c:v>
                </c:pt>
                <c:pt idx="180">
                  <c:v>0.93603589999999992</c:v>
                </c:pt>
                <c:pt idx="181">
                  <c:v>0.86370509999999989</c:v>
                </c:pt>
                <c:pt idx="182">
                  <c:v>0.79027390000000008</c:v>
                </c:pt>
                <c:pt idx="183">
                  <c:v>0.73084870000000002</c:v>
                </c:pt>
                <c:pt idx="184">
                  <c:v>0.68172789999999994</c:v>
                </c:pt>
                <c:pt idx="185">
                  <c:v>0.6403105</c:v>
                </c:pt>
                <c:pt idx="186">
                  <c:v>0.60509559999999996</c:v>
                </c:pt>
                <c:pt idx="187">
                  <c:v>0.57468269999999999</c:v>
                </c:pt>
                <c:pt idx="188">
                  <c:v>0.54807150000000004</c:v>
                </c:pt>
                <c:pt idx="189">
                  <c:v>0.52476159999999994</c:v>
                </c:pt>
                <c:pt idx="190">
                  <c:v>0.48564499999999999</c:v>
                </c:pt>
                <c:pt idx="191">
                  <c:v>0.45413160000000002</c:v>
                </c:pt>
                <c:pt idx="192">
                  <c:v>0.42812060000000002</c:v>
                </c:pt>
                <c:pt idx="193">
                  <c:v>0.40651129999999996</c:v>
                </c:pt>
                <c:pt idx="194">
                  <c:v>0.38810329999999998</c:v>
                </c:pt>
                <c:pt idx="195">
                  <c:v>0.37229651999999996</c:v>
                </c:pt>
                <c:pt idx="196">
                  <c:v>0.34668533000000001</c:v>
                </c:pt>
                <c:pt idx="197">
                  <c:v>0.32677653000000001</c:v>
                </c:pt>
                <c:pt idx="198">
                  <c:v>0.31086943</c:v>
                </c:pt>
                <c:pt idx="199">
                  <c:v>0.29806357</c:v>
                </c:pt>
                <c:pt idx="200">
                  <c:v>0.28735864999999999</c:v>
                </c:pt>
                <c:pt idx="201">
                  <c:v>0.27845445999999996</c:v>
                </c:pt>
                <c:pt idx="202">
                  <c:v>0.27095083999999997</c:v>
                </c:pt>
                <c:pt idx="203">
                  <c:v>0.26454769</c:v>
                </c:pt>
                <c:pt idx="204">
                  <c:v>0.25894492000000002</c:v>
                </c:pt>
                <c:pt idx="205">
                  <c:v>0.25414247000000001</c:v>
                </c:pt>
                <c:pt idx="206">
                  <c:v>0.24994027000000002</c:v>
                </c:pt>
                <c:pt idx="207">
                  <c:v>0.24293652000000002</c:v>
                </c:pt>
                <c:pt idx="208">
                  <c:v>0.23763343000000001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91392"/>
        <c:axId val="550094136"/>
      </c:scatterChart>
      <c:valAx>
        <c:axId val="5500913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50094136"/>
        <c:crosses val="autoZero"/>
        <c:crossBetween val="midCat"/>
        <c:majorUnit val="10"/>
      </c:valAx>
      <c:valAx>
        <c:axId val="55009413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500913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52570155997"/>
          <c:y val="0.7077779645757877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228"/>
  <sheetViews>
    <sheetView zoomScale="70" zoomScaleNormal="70" workbookViewId="0">
      <selection activeCell="W4" sqref="W4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68</v>
      </c>
      <c r="M2" s="8"/>
      <c r="N2" s="9" t="s">
        <v>15</v>
      </c>
      <c r="R2" s="46"/>
      <c r="S2" s="132"/>
      <c r="T2" s="25"/>
      <c r="U2" s="46"/>
      <c r="V2" s="124"/>
      <c r="W2" s="25"/>
      <c r="X2" s="25"/>
      <c r="Y2" s="25"/>
    </row>
    <row r="3" spans="1:25">
      <c r="A3" s="4">
        <v>3</v>
      </c>
      <c r="B3" s="12" t="s">
        <v>69</v>
      </c>
      <c r="C3" s="13" t="s">
        <v>17</v>
      </c>
      <c r="E3" s="12" t="s">
        <v>113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 t="s">
        <v>205</v>
      </c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10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22</v>
      </c>
      <c r="D5" s="21" t="s">
        <v>70</v>
      </c>
      <c r="F5" s="14" t="s">
        <v>0</v>
      </c>
      <c r="G5" s="14" t="s">
        <v>26</v>
      </c>
      <c r="H5" s="14" t="s">
        <v>71</v>
      </c>
      <c r="I5" s="14" t="s">
        <v>71</v>
      </c>
      <c r="J5" s="24" t="s">
        <v>28</v>
      </c>
      <c r="K5" s="5" t="s">
        <v>72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srim22Na_Si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73</v>
      </c>
      <c r="C6" s="26" t="s">
        <v>74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111</v>
      </c>
      <c r="P6" s="136" t="s">
        <v>229</v>
      </c>
      <c r="Q6" s="135"/>
      <c r="R6" s="134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75</v>
      </c>
      <c r="F7" s="32"/>
      <c r="G7" s="33"/>
      <c r="H7" s="33"/>
      <c r="I7" s="34"/>
      <c r="J7" s="4">
        <v>2</v>
      </c>
      <c r="K7" s="35">
        <v>232.11</v>
      </c>
      <c r="L7" s="22" t="s">
        <v>35</v>
      </c>
      <c r="M7" s="9"/>
      <c r="N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76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77</v>
      </c>
      <c r="D11" s="7" t="s">
        <v>78</v>
      </c>
      <c r="F11" s="32"/>
      <c r="G11" s="33"/>
      <c r="H11" s="33"/>
      <c r="I11" s="34"/>
      <c r="J11" s="4">
        <v>6</v>
      </c>
      <c r="K11" s="35">
        <v>1000</v>
      </c>
      <c r="L11" s="22" t="s">
        <v>79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80</v>
      </c>
      <c r="C12" s="44">
        <v>20</v>
      </c>
      <c r="D12" s="45">
        <f>$C$5/100</f>
        <v>0.22</v>
      </c>
      <c r="E12" s="21" t="s">
        <v>109</v>
      </c>
      <c r="F12" s="32"/>
      <c r="G12" s="33"/>
      <c r="H12" s="33"/>
      <c r="I12" s="34"/>
      <c r="J12" s="4">
        <v>7</v>
      </c>
      <c r="K12" s="35">
        <v>46.637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81</v>
      </c>
      <c r="C13" s="48">
        <v>228</v>
      </c>
      <c r="D13" s="45">
        <f>$C$5*1000000</f>
        <v>22000000</v>
      </c>
      <c r="E13" s="21" t="s">
        <v>82</v>
      </c>
      <c r="F13" s="49"/>
      <c r="G13" s="50"/>
      <c r="H13" s="50"/>
      <c r="I13" s="51"/>
      <c r="J13" s="4">
        <v>8</v>
      </c>
      <c r="K13" s="52">
        <v>0.26721</v>
      </c>
      <c r="L13" s="22" t="s">
        <v>83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173</v>
      </c>
      <c r="C14" s="102"/>
      <c r="D14" s="21" t="s">
        <v>206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207</v>
      </c>
      <c r="C15" s="103"/>
      <c r="D15" s="101" t="s">
        <v>208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84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25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85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R17" s="46"/>
      <c r="S17" s="47"/>
      <c r="T17" s="25"/>
      <c r="U17" s="25"/>
      <c r="V17" s="25"/>
      <c r="W17" s="25"/>
      <c r="X17" s="25"/>
      <c r="Y17" s="25"/>
    </row>
    <row r="18" spans="1:25">
      <c r="A18" s="1">
        <v>18</v>
      </c>
      <c r="B18" s="71" t="s">
        <v>57</v>
      </c>
      <c r="C18" s="25"/>
      <c r="D18" s="117" t="s">
        <v>58</v>
      </c>
      <c r="E18" s="189" t="s">
        <v>59</v>
      </c>
      <c r="F18" s="190"/>
      <c r="G18" s="191"/>
      <c r="H18" s="71" t="s">
        <v>60</v>
      </c>
      <c r="I18" s="25"/>
      <c r="J18" s="117" t="s">
        <v>61</v>
      </c>
      <c r="K18" s="71" t="s">
        <v>62</v>
      </c>
      <c r="L18" s="73"/>
      <c r="M18" s="117" t="s">
        <v>61</v>
      </c>
      <c r="N18" s="71" t="s">
        <v>62</v>
      </c>
      <c r="O18" s="25"/>
      <c r="P18" s="117" t="s">
        <v>61</v>
      </c>
    </row>
    <row r="19" spans="1:25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25">
      <c r="A20" s="4">
        <v>20</v>
      </c>
      <c r="B20" s="84">
        <v>224.999</v>
      </c>
      <c r="C20" s="85" t="s">
        <v>107</v>
      </c>
      <c r="D20" s="119">
        <f>B20/1000000/$C$5</f>
        <v>1.0227227272727273E-5</v>
      </c>
      <c r="E20" s="86">
        <v>4.4420000000000001E-2</v>
      </c>
      <c r="F20" s="87">
        <v>0.50129999999999997</v>
      </c>
      <c r="G20" s="88">
        <f>E20+F20</f>
        <v>0.54571999999999998</v>
      </c>
      <c r="H20" s="84">
        <v>16</v>
      </c>
      <c r="I20" s="85" t="s">
        <v>64</v>
      </c>
      <c r="J20" s="97">
        <f>H20/1000/10</f>
        <v>1.6000000000000001E-3</v>
      </c>
      <c r="K20" s="84">
        <v>12</v>
      </c>
      <c r="L20" s="85" t="s">
        <v>64</v>
      </c>
      <c r="M20" s="97">
        <f t="shared" ref="M20:M83" si="0">K20/1000/10</f>
        <v>1.2000000000000001E-3</v>
      </c>
      <c r="N20" s="84">
        <v>9</v>
      </c>
      <c r="O20" s="85" t="s">
        <v>64</v>
      </c>
      <c r="P20" s="97">
        <f t="shared" ref="P20:P83" si="1">N20/1000/10</f>
        <v>8.9999999999999998E-4</v>
      </c>
    </row>
    <row r="21" spans="1:25">
      <c r="B21" s="89">
        <v>249.999</v>
      </c>
      <c r="C21" s="90" t="s">
        <v>107</v>
      </c>
      <c r="D21" s="120">
        <f t="shared" ref="D21:D36" si="2">B21/1000000/$C$5</f>
        <v>1.1363590909090909E-5</v>
      </c>
      <c r="E21" s="91">
        <v>4.6829999999999997E-2</v>
      </c>
      <c r="F21" s="92">
        <v>0.52339999999999998</v>
      </c>
      <c r="G21" s="88">
        <f t="shared" ref="G21:G84" si="3">E21+F21</f>
        <v>0.57023000000000001</v>
      </c>
      <c r="H21" s="89">
        <v>17</v>
      </c>
      <c r="I21" s="90" t="s">
        <v>64</v>
      </c>
      <c r="J21" s="74">
        <f t="shared" ref="J21:J84" si="4">H21/1000/10</f>
        <v>1.7000000000000001E-3</v>
      </c>
      <c r="K21" s="89">
        <v>13</v>
      </c>
      <c r="L21" s="90" t="s">
        <v>64</v>
      </c>
      <c r="M21" s="74">
        <f t="shared" si="0"/>
        <v>1.2999999999999999E-3</v>
      </c>
      <c r="N21" s="89">
        <v>9</v>
      </c>
      <c r="O21" s="90" t="s">
        <v>64</v>
      </c>
      <c r="P21" s="74">
        <f t="shared" si="1"/>
        <v>8.9999999999999998E-4</v>
      </c>
    </row>
    <row r="22" spans="1:25">
      <c r="B22" s="89">
        <v>274.99900000000002</v>
      </c>
      <c r="C22" s="90" t="s">
        <v>107</v>
      </c>
      <c r="D22" s="120">
        <f t="shared" si="2"/>
        <v>1.2499954545454545E-5</v>
      </c>
      <c r="E22" s="91">
        <v>4.9110000000000001E-2</v>
      </c>
      <c r="F22" s="92">
        <v>0.54390000000000005</v>
      </c>
      <c r="G22" s="88">
        <f t="shared" si="3"/>
        <v>0.59301000000000004</v>
      </c>
      <c r="H22" s="89">
        <v>18</v>
      </c>
      <c r="I22" s="90" t="s">
        <v>64</v>
      </c>
      <c r="J22" s="74">
        <f t="shared" si="4"/>
        <v>1.8E-3</v>
      </c>
      <c r="K22" s="89">
        <v>13</v>
      </c>
      <c r="L22" s="90" t="s">
        <v>64</v>
      </c>
      <c r="M22" s="74">
        <f t="shared" si="0"/>
        <v>1.2999999999999999E-3</v>
      </c>
      <c r="N22" s="89">
        <v>10</v>
      </c>
      <c r="O22" s="90" t="s">
        <v>64</v>
      </c>
      <c r="P22" s="74">
        <f t="shared" si="1"/>
        <v>1E-3</v>
      </c>
    </row>
    <row r="23" spans="1:25">
      <c r="B23" s="89">
        <v>299.99900000000002</v>
      </c>
      <c r="C23" s="90" t="s">
        <v>107</v>
      </c>
      <c r="D23" s="120">
        <f t="shared" si="2"/>
        <v>1.3636318181818183E-5</v>
      </c>
      <c r="E23" s="91">
        <v>5.1299999999999998E-2</v>
      </c>
      <c r="F23" s="92">
        <v>0.56289999999999996</v>
      </c>
      <c r="G23" s="88">
        <f t="shared" si="3"/>
        <v>0.61419999999999997</v>
      </c>
      <c r="H23" s="89">
        <v>19</v>
      </c>
      <c r="I23" s="90" t="s">
        <v>64</v>
      </c>
      <c r="J23" s="74">
        <f t="shared" si="4"/>
        <v>1.9E-3</v>
      </c>
      <c r="K23" s="89">
        <v>14</v>
      </c>
      <c r="L23" s="90" t="s">
        <v>64</v>
      </c>
      <c r="M23" s="74">
        <f t="shared" si="0"/>
        <v>1.4E-3</v>
      </c>
      <c r="N23" s="89">
        <v>10</v>
      </c>
      <c r="O23" s="90" t="s">
        <v>64</v>
      </c>
      <c r="P23" s="74">
        <f t="shared" si="1"/>
        <v>1E-3</v>
      </c>
    </row>
    <row r="24" spans="1:25">
      <c r="B24" s="89">
        <v>324.99900000000002</v>
      </c>
      <c r="C24" s="90" t="s">
        <v>107</v>
      </c>
      <c r="D24" s="120">
        <f t="shared" si="2"/>
        <v>1.4772681818181819E-5</v>
      </c>
      <c r="E24" s="91">
        <v>5.339E-2</v>
      </c>
      <c r="F24" s="92">
        <v>0.5806</v>
      </c>
      <c r="G24" s="88">
        <f t="shared" si="3"/>
        <v>0.63399000000000005</v>
      </c>
      <c r="H24" s="89">
        <v>20</v>
      </c>
      <c r="I24" s="90" t="s">
        <v>64</v>
      </c>
      <c r="J24" s="74">
        <f t="shared" si="4"/>
        <v>2E-3</v>
      </c>
      <c r="K24" s="89">
        <v>15</v>
      </c>
      <c r="L24" s="90" t="s">
        <v>64</v>
      </c>
      <c r="M24" s="74">
        <f t="shared" si="0"/>
        <v>1.5E-3</v>
      </c>
      <c r="N24" s="89">
        <v>11</v>
      </c>
      <c r="O24" s="90" t="s">
        <v>64</v>
      </c>
      <c r="P24" s="74">
        <f t="shared" si="1"/>
        <v>1.0999999999999998E-3</v>
      </c>
    </row>
    <row r="25" spans="1:25">
      <c r="B25" s="89">
        <v>349.99900000000002</v>
      </c>
      <c r="C25" s="90" t="s">
        <v>107</v>
      </c>
      <c r="D25" s="120">
        <f t="shared" si="2"/>
        <v>1.5909045454545455E-5</v>
      </c>
      <c r="E25" s="91">
        <v>5.5410000000000001E-2</v>
      </c>
      <c r="F25" s="92">
        <v>0.59730000000000005</v>
      </c>
      <c r="G25" s="88">
        <f t="shared" si="3"/>
        <v>0.65271000000000001</v>
      </c>
      <c r="H25" s="89">
        <v>20</v>
      </c>
      <c r="I25" s="90" t="s">
        <v>64</v>
      </c>
      <c r="J25" s="74">
        <f t="shared" si="4"/>
        <v>2E-3</v>
      </c>
      <c r="K25" s="89">
        <v>15</v>
      </c>
      <c r="L25" s="90" t="s">
        <v>64</v>
      </c>
      <c r="M25" s="74">
        <f t="shared" si="0"/>
        <v>1.5E-3</v>
      </c>
      <c r="N25" s="89">
        <v>11</v>
      </c>
      <c r="O25" s="90" t="s">
        <v>64</v>
      </c>
      <c r="P25" s="74">
        <f t="shared" si="1"/>
        <v>1.0999999999999998E-3</v>
      </c>
    </row>
    <row r="26" spans="1:25">
      <c r="B26" s="89">
        <v>374.99900000000002</v>
      </c>
      <c r="C26" s="90" t="s">
        <v>107</v>
      </c>
      <c r="D26" s="120">
        <f t="shared" si="2"/>
        <v>1.7045409090909094E-5</v>
      </c>
      <c r="E26" s="91">
        <v>5.7349999999999998E-2</v>
      </c>
      <c r="F26" s="92">
        <v>0.61299999999999999</v>
      </c>
      <c r="G26" s="88">
        <f t="shared" si="3"/>
        <v>0.67035</v>
      </c>
      <c r="H26" s="89">
        <v>21</v>
      </c>
      <c r="I26" s="90" t="s">
        <v>64</v>
      </c>
      <c r="J26" s="74">
        <f t="shared" si="4"/>
        <v>2.1000000000000003E-3</v>
      </c>
      <c r="K26" s="89">
        <v>16</v>
      </c>
      <c r="L26" s="90" t="s">
        <v>64</v>
      </c>
      <c r="M26" s="74">
        <f t="shared" si="0"/>
        <v>1.6000000000000001E-3</v>
      </c>
      <c r="N26" s="89">
        <v>11</v>
      </c>
      <c r="O26" s="90" t="s">
        <v>64</v>
      </c>
      <c r="P26" s="74">
        <f t="shared" si="1"/>
        <v>1.0999999999999998E-3</v>
      </c>
    </row>
    <row r="27" spans="1:25">
      <c r="B27" s="89">
        <v>399.99900000000002</v>
      </c>
      <c r="C27" s="90" t="s">
        <v>107</v>
      </c>
      <c r="D27" s="120">
        <f t="shared" si="2"/>
        <v>1.8181772727272727E-5</v>
      </c>
      <c r="E27" s="91">
        <v>5.9229999999999998E-2</v>
      </c>
      <c r="F27" s="92">
        <v>0.62790000000000001</v>
      </c>
      <c r="G27" s="88">
        <f t="shared" si="3"/>
        <v>0.68713000000000002</v>
      </c>
      <c r="H27" s="89">
        <v>22</v>
      </c>
      <c r="I27" s="90" t="s">
        <v>64</v>
      </c>
      <c r="J27" s="74">
        <f t="shared" si="4"/>
        <v>2.1999999999999997E-3</v>
      </c>
      <c r="K27" s="89">
        <v>16</v>
      </c>
      <c r="L27" s="90" t="s">
        <v>64</v>
      </c>
      <c r="M27" s="74">
        <f t="shared" si="0"/>
        <v>1.6000000000000001E-3</v>
      </c>
      <c r="N27" s="89">
        <v>12</v>
      </c>
      <c r="O27" s="90" t="s">
        <v>64</v>
      </c>
      <c r="P27" s="74">
        <f t="shared" si="1"/>
        <v>1.2000000000000001E-3</v>
      </c>
    </row>
    <row r="28" spans="1:25">
      <c r="B28" s="89">
        <v>449.99900000000002</v>
      </c>
      <c r="C28" s="90" t="s">
        <v>107</v>
      </c>
      <c r="D28" s="120">
        <f t="shared" si="2"/>
        <v>2.0454500000000002E-5</v>
      </c>
      <c r="E28" s="91">
        <v>6.2820000000000001E-2</v>
      </c>
      <c r="F28" s="92">
        <v>0.65529999999999999</v>
      </c>
      <c r="G28" s="88">
        <f t="shared" si="3"/>
        <v>0.71811999999999998</v>
      </c>
      <c r="H28" s="89">
        <v>24</v>
      </c>
      <c r="I28" s="90" t="s">
        <v>64</v>
      </c>
      <c r="J28" s="74">
        <f t="shared" si="4"/>
        <v>2.4000000000000002E-3</v>
      </c>
      <c r="K28" s="89">
        <v>17</v>
      </c>
      <c r="L28" s="90" t="s">
        <v>64</v>
      </c>
      <c r="M28" s="74">
        <f t="shared" si="0"/>
        <v>1.7000000000000001E-3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25">
      <c r="B29" s="89">
        <v>499.99900000000002</v>
      </c>
      <c r="C29" s="90" t="s">
        <v>107</v>
      </c>
      <c r="D29" s="120">
        <f t="shared" si="2"/>
        <v>2.2727227272727274E-5</v>
      </c>
      <c r="E29" s="91">
        <v>6.6220000000000001E-2</v>
      </c>
      <c r="F29" s="92">
        <v>0.68020000000000003</v>
      </c>
      <c r="G29" s="88">
        <f t="shared" si="3"/>
        <v>0.74642000000000008</v>
      </c>
      <c r="H29" s="89">
        <v>25</v>
      </c>
      <c r="I29" s="90" t="s">
        <v>64</v>
      </c>
      <c r="J29" s="74">
        <f t="shared" si="4"/>
        <v>2.5000000000000001E-3</v>
      </c>
      <c r="K29" s="89">
        <v>18</v>
      </c>
      <c r="L29" s="90" t="s">
        <v>64</v>
      </c>
      <c r="M29" s="74">
        <f t="shared" si="0"/>
        <v>1.8E-3</v>
      </c>
      <c r="N29" s="89">
        <v>13</v>
      </c>
      <c r="O29" s="90" t="s">
        <v>64</v>
      </c>
      <c r="P29" s="74">
        <f t="shared" si="1"/>
        <v>1.2999999999999999E-3</v>
      </c>
    </row>
    <row r="30" spans="1:25">
      <c r="B30" s="89">
        <v>549.99900000000002</v>
      </c>
      <c r="C30" s="90" t="s">
        <v>107</v>
      </c>
      <c r="D30" s="118">
        <f t="shared" si="2"/>
        <v>2.4999954545454546E-5</v>
      </c>
      <c r="E30" s="91">
        <v>6.9449999999999998E-2</v>
      </c>
      <c r="F30" s="92">
        <v>0.70289999999999997</v>
      </c>
      <c r="G30" s="88">
        <f t="shared" si="3"/>
        <v>0.77234999999999998</v>
      </c>
      <c r="H30" s="89">
        <v>27</v>
      </c>
      <c r="I30" s="90" t="s">
        <v>64</v>
      </c>
      <c r="J30" s="74">
        <f t="shared" si="4"/>
        <v>2.7000000000000001E-3</v>
      </c>
      <c r="K30" s="89">
        <v>19</v>
      </c>
      <c r="L30" s="90" t="s">
        <v>64</v>
      </c>
      <c r="M30" s="74">
        <f t="shared" si="0"/>
        <v>1.9E-3</v>
      </c>
      <c r="N30" s="89">
        <v>14</v>
      </c>
      <c r="O30" s="90" t="s">
        <v>64</v>
      </c>
      <c r="P30" s="74">
        <f t="shared" si="1"/>
        <v>1.4E-3</v>
      </c>
    </row>
    <row r="31" spans="1:25">
      <c r="B31" s="89">
        <v>599.99900000000002</v>
      </c>
      <c r="C31" s="90" t="s">
        <v>107</v>
      </c>
      <c r="D31" s="118">
        <f t="shared" si="2"/>
        <v>2.7272681818181821E-5</v>
      </c>
      <c r="E31" s="91">
        <v>7.2539999999999993E-2</v>
      </c>
      <c r="F31" s="92">
        <v>0.7238</v>
      </c>
      <c r="G31" s="88">
        <f t="shared" si="3"/>
        <v>0.79634000000000005</v>
      </c>
      <c r="H31" s="89">
        <v>28</v>
      </c>
      <c r="I31" s="90" t="s">
        <v>64</v>
      </c>
      <c r="J31" s="74">
        <f t="shared" si="4"/>
        <v>2.8E-3</v>
      </c>
      <c r="K31" s="89">
        <v>20</v>
      </c>
      <c r="L31" s="90" t="s">
        <v>64</v>
      </c>
      <c r="M31" s="74">
        <f t="shared" si="0"/>
        <v>2E-3</v>
      </c>
      <c r="N31" s="89">
        <v>14</v>
      </c>
      <c r="O31" s="90" t="s">
        <v>64</v>
      </c>
      <c r="P31" s="74">
        <f t="shared" si="1"/>
        <v>1.4E-3</v>
      </c>
    </row>
    <row r="32" spans="1:25">
      <c r="B32" s="89">
        <v>649.99900000000002</v>
      </c>
      <c r="C32" s="90" t="s">
        <v>107</v>
      </c>
      <c r="D32" s="118">
        <f t="shared" si="2"/>
        <v>2.9545409090909093E-5</v>
      </c>
      <c r="E32" s="91">
        <v>7.5509999999999994E-2</v>
      </c>
      <c r="F32" s="92">
        <v>0.74319999999999997</v>
      </c>
      <c r="G32" s="88">
        <f t="shared" si="3"/>
        <v>0.81870999999999994</v>
      </c>
      <c r="H32" s="89">
        <v>29</v>
      </c>
      <c r="I32" s="90" t="s">
        <v>64</v>
      </c>
      <c r="J32" s="74">
        <f t="shared" si="4"/>
        <v>2.9000000000000002E-3</v>
      </c>
      <c r="K32" s="89">
        <v>21</v>
      </c>
      <c r="L32" s="90" t="s">
        <v>64</v>
      </c>
      <c r="M32" s="74">
        <f t="shared" si="0"/>
        <v>2.1000000000000003E-3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699.99900000000002</v>
      </c>
      <c r="C33" s="90" t="s">
        <v>107</v>
      </c>
      <c r="D33" s="118">
        <f t="shared" si="2"/>
        <v>3.1818136363636365E-5</v>
      </c>
      <c r="E33" s="91">
        <v>7.8359999999999999E-2</v>
      </c>
      <c r="F33" s="92">
        <v>0.76119999999999999</v>
      </c>
      <c r="G33" s="88">
        <f t="shared" si="3"/>
        <v>0.83955999999999997</v>
      </c>
      <c r="H33" s="89">
        <v>31</v>
      </c>
      <c r="I33" s="90" t="s">
        <v>64</v>
      </c>
      <c r="J33" s="74">
        <f t="shared" si="4"/>
        <v>3.0999999999999999E-3</v>
      </c>
      <c r="K33" s="89">
        <v>22</v>
      </c>
      <c r="L33" s="90" t="s">
        <v>64</v>
      </c>
      <c r="M33" s="74">
        <f t="shared" si="0"/>
        <v>2.1999999999999997E-3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799.99900000000002</v>
      </c>
      <c r="C34" s="90" t="s">
        <v>107</v>
      </c>
      <c r="D34" s="118">
        <f t="shared" si="2"/>
        <v>3.6363590909090909E-5</v>
      </c>
      <c r="E34" s="91">
        <v>8.3769999999999997E-2</v>
      </c>
      <c r="F34" s="92">
        <v>0.79369999999999996</v>
      </c>
      <c r="G34" s="88">
        <f t="shared" si="3"/>
        <v>0.87746999999999997</v>
      </c>
      <c r="H34" s="89">
        <v>33</v>
      </c>
      <c r="I34" s="90" t="s">
        <v>64</v>
      </c>
      <c r="J34" s="74">
        <f t="shared" si="4"/>
        <v>3.3E-3</v>
      </c>
      <c r="K34" s="89">
        <v>23</v>
      </c>
      <c r="L34" s="90" t="s">
        <v>64</v>
      </c>
      <c r="M34" s="74">
        <f t="shared" si="0"/>
        <v>2.3E-3</v>
      </c>
      <c r="N34" s="89">
        <v>17</v>
      </c>
      <c r="O34" s="90" t="s">
        <v>64</v>
      </c>
      <c r="P34" s="74">
        <f t="shared" si="1"/>
        <v>1.7000000000000001E-3</v>
      </c>
    </row>
    <row r="35" spans="2:16">
      <c r="B35" s="89">
        <v>899.99900000000002</v>
      </c>
      <c r="C35" s="90" t="s">
        <v>107</v>
      </c>
      <c r="D35" s="118">
        <f t="shared" si="2"/>
        <v>4.0909045454545459E-5</v>
      </c>
      <c r="E35" s="91">
        <v>8.8849999999999998E-2</v>
      </c>
      <c r="F35" s="92">
        <v>0.82240000000000002</v>
      </c>
      <c r="G35" s="88">
        <f t="shared" si="3"/>
        <v>0.91125</v>
      </c>
      <c r="H35" s="89">
        <v>36</v>
      </c>
      <c r="I35" s="90" t="s">
        <v>64</v>
      </c>
      <c r="J35" s="74">
        <f t="shared" si="4"/>
        <v>3.5999999999999999E-3</v>
      </c>
      <c r="K35" s="89">
        <v>25</v>
      </c>
      <c r="L35" s="90" t="s">
        <v>64</v>
      </c>
      <c r="M35" s="74">
        <f t="shared" si="0"/>
        <v>2.5000000000000001E-3</v>
      </c>
      <c r="N35" s="89">
        <v>18</v>
      </c>
      <c r="O35" s="90" t="s">
        <v>64</v>
      </c>
      <c r="P35" s="74">
        <f t="shared" si="1"/>
        <v>1.8E-3</v>
      </c>
    </row>
    <row r="36" spans="2:16">
      <c r="B36" s="89">
        <v>999.99900000000002</v>
      </c>
      <c r="C36" s="90" t="s">
        <v>107</v>
      </c>
      <c r="D36" s="118">
        <f t="shared" si="2"/>
        <v>4.5454500000000003E-5</v>
      </c>
      <c r="E36" s="91">
        <v>9.3649999999999997E-2</v>
      </c>
      <c r="F36" s="92">
        <v>0.84799999999999998</v>
      </c>
      <c r="G36" s="88">
        <f t="shared" si="3"/>
        <v>0.94164999999999999</v>
      </c>
      <c r="H36" s="89">
        <v>39</v>
      </c>
      <c r="I36" s="90" t="s">
        <v>64</v>
      </c>
      <c r="J36" s="74">
        <f t="shared" si="4"/>
        <v>3.8999999999999998E-3</v>
      </c>
      <c r="K36" s="89">
        <v>26</v>
      </c>
      <c r="L36" s="90" t="s">
        <v>64</v>
      </c>
      <c r="M36" s="74">
        <f t="shared" si="0"/>
        <v>2.5999999999999999E-3</v>
      </c>
      <c r="N36" s="89">
        <v>19</v>
      </c>
      <c r="O36" s="90" t="s">
        <v>64</v>
      </c>
      <c r="P36" s="74">
        <f t="shared" si="1"/>
        <v>1.9E-3</v>
      </c>
    </row>
    <row r="37" spans="2:16">
      <c r="B37" s="89">
        <v>1.1000000000000001</v>
      </c>
      <c r="C37" s="93" t="s">
        <v>63</v>
      </c>
      <c r="D37" s="118">
        <f t="shared" ref="D37:D83" si="5">B37/1000/$C$5</f>
        <v>5.0000000000000002E-5</v>
      </c>
      <c r="E37" s="91">
        <v>9.8220000000000002E-2</v>
      </c>
      <c r="F37" s="92">
        <v>0.871</v>
      </c>
      <c r="G37" s="88">
        <f t="shared" si="3"/>
        <v>0.96921999999999997</v>
      </c>
      <c r="H37" s="89">
        <v>41</v>
      </c>
      <c r="I37" s="90" t="s">
        <v>64</v>
      </c>
      <c r="J37" s="74">
        <f t="shared" si="4"/>
        <v>4.1000000000000003E-3</v>
      </c>
      <c r="K37" s="89">
        <v>28</v>
      </c>
      <c r="L37" s="90" t="s">
        <v>64</v>
      </c>
      <c r="M37" s="74">
        <f t="shared" si="0"/>
        <v>2.8E-3</v>
      </c>
      <c r="N37" s="89">
        <v>20</v>
      </c>
      <c r="O37" s="90" t="s">
        <v>64</v>
      </c>
      <c r="P37" s="74">
        <f t="shared" si="1"/>
        <v>2E-3</v>
      </c>
    </row>
    <row r="38" spans="2:16">
      <c r="B38" s="89">
        <v>1.2</v>
      </c>
      <c r="C38" s="90" t="s">
        <v>63</v>
      </c>
      <c r="D38" s="118">
        <f t="shared" si="5"/>
        <v>5.4545454545454539E-5</v>
      </c>
      <c r="E38" s="91">
        <v>0.1026</v>
      </c>
      <c r="F38" s="92">
        <v>0.89190000000000003</v>
      </c>
      <c r="G38" s="88">
        <f t="shared" si="3"/>
        <v>0.99450000000000005</v>
      </c>
      <c r="H38" s="89">
        <v>43</v>
      </c>
      <c r="I38" s="90" t="s">
        <v>64</v>
      </c>
      <c r="J38" s="74">
        <f t="shared" si="4"/>
        <v>4.3E-3</v>
      </c>
      <c r="K38" s="89">
        <v>29</v>
      </c>
      <c r="L38" s="90" t="s">
        <v>64</v>
      </c>
      <c r="M38" s="74">
        <f t="shared" si="0"/>
        <v>2.9000000000000002E-3</v>
      </c>
      <c r="N38" s="89">
        <v>21</v>
      </c>
      <c r="O38" s="90" t="s">
        <v>64</v>
      </c>
      <c r="P38" s="74">
        <f t="shared" si="1"/>
        <v>2.1000000000000003E-3</v>
      </c>
    </row>
    <row r="39" spans="2:16">
      <c r="B39" s="89">
        <v>1.3</v>
      </c>
      <c r="C39" s="90" t="s">
        <v>63</v>
      </c>
      <c r="D39" s="118">
        <f t="shared" si="5"/>
        <v>5.909090909090909E-5</v>
      </c>
      <c r="E39" s="91">
        <v>0.10680000000000001</v>
      </c>
      <c r="F39" s="92">
        <v>0.91090000000000004</v>
      </c>
      <c r="G39" s="88">
        <f t="shared" si="3"/>
        <v>1.0177</v>
      </c>
      <c r="H39" s="89">
        <v>46</v>
      </c>
      <c r="I39" s="90" t="s">
        <v>64</v>
      </c>
      <c r="J39" s="74">
        <f t="shared" si="4"/>
        <v>4.5999999999999999E-3</v>
      </c>
      <c r="K39" s="89">
        <v>31</v>
      </c>
      <c r="L39" s="90" t="s">
        <v>64</v>
      </c>
      <c r="M39" s="74">
        <f t="shared" si="0"/>
        <v>3.0999999999999999E-3</v>
      </c>
      <c r="N39" s="89">
        <v>22</v>
      </c>
      <c r="O39" s="90" t="s">
        <v>64</v>
      </c>
      <c r="P39" s="74">
        <f t="shared" si="1"/>
        <v>2.1999999999999997E-3</v>
      </c>
    </row>
    <row r="40" spans="2:16">
      <c r="B40" s="89">
        <v>1.4</v>
      </c>
      <c r="C40" s="90" t="s">
        <v>63</v>
      </c>
      <c r="D40" s="118">
        <f t="shared" si="5"/>
        <v>6.3636363636363641E-5</v>
      </c>
      <c r="E40" s="91">
        <v>0.1108</v>
      </c>
      <c r="F40" s="92">
        <v>0.9284</v>
      </c>
      <c r="G40" s="88">
        <f t="shared" si="3"/>
        <v>1.0391999999999999</v>
      </c>
      <c r="H40" s="89">
        <v>48</v>
      </c>
      <c r="I40" s="90" t="s">
        <v>64</v>
      </c>
      <c r="J40" s="74">
        <f t="shared" si="4"/>
        <v>4.8000000000000004E-3</v>
      </c>
      <c r="K40" s="89">
        <v>32</v>
      </c>
      <c r="L40" s="90" t="s">
        <v>64</v>
      </c>
      <c r="M40" s="74">
        <f t="shared" si="0"/>
        <v>3.2000000000000002E-3</v>
      </c>
      <c r="N40" s="89">
        <v>23</v>
      </c>
      <c r="O40" s="90" t="s">
        <v>64</v>
      </c>
      <c r="P40" s="74">
        <f t="shared" si="1"/>
        <v>2.3E-3</v>
      </c>
    </row>
    <row r="41" spans="2:16">
      <c r="B41" s="89">
        <v>1.5</v>
      </c>
      <c r="C41" s="90" t="s">
        <v>63</v>
      </c>
      <c r="D41" s="118">
        <f t="shared" si="5"/>
        <v>6.8181818181818184E-5</v>
      </c>
      <c r="E41" s="91">
        <v>0.1147</v>
      </c>
      <c r="F41" s="92">
        <v>0.94450000000000001</v>
      </c>
      <c r="G41" s="88">
        <f t="shared" si="3"/>
        <v>1.0591999999999999</v>
      </c>
      <c r="H41" s="89">
        <v>50</v>
      </c>
      <c r="I41" s="90" t="s">
        <v>64</v>
      </c>
      <c r="J41" s="74">
        <f t="shared" si="4"/>
        <v>5.0000000000000001E-3</v>
      </c>
      <c r="K41" s="89">
        <v>33</v>
      </c>
      <c r="L41" s="90" t="s">
        <v>64</v>
      </c>
      <c r="M41" s="74">
        <f t="shared" si="0"/>
        <v>3.3E-3</v>
      </c>
      <c r="N41" s="89">
        <v>24</v>
      </c>
      <c r="O41" s="90" t="s">
        <v>64</v>
      </c>
      <c r="P41" s="74">
        <f t="shared" si="1"/>
        <v>2.4000000000000002E-3</v>
      </c>
    </row>
    <row r="42" spans="2:16">
      <c r="B42" s="89">
        <v>1.6</v>
      </c>
      <c r="C42" s="90" t="s">
        <v>63</v>
      </c>
      <c r="D42" s="118">
        <f t="shared" si="5"/>
        <v>7.2727272727272728E-5</v>
      </c>
      <c r="E42" s="91">
        <v>0.11849999999999999</v>
      </c>
      <c r="F42" s="92">
        <v>0.95930000000000004</v>
      </c>
      <c r="G42" s="88">
        <f t="shared" si="3"/>
        <v>1.0778000000000001</v>
      </c>
      <c r="H42" s="89">
        <v>53</v>
      </c>
      <c r="I42" s="90" t="s">
        <v>64</v>
      </c>
      <c r="J42" s="74">
        <f t="shared" si="4"/>
        <v>5.3E-3</v>
      </c>
      <c r="K42" s="89">
        <v>35</v>
      </c>
      <c r="L42" s="90" t="s">
        <v>64</v>
      </c>
      <c r="M42" s="74">
        <f t="shared" si="0"/>
        <v>3.5000000000000005E-3</v>
      </c>
      <c r="N42" s="89">
        <v>25</v>
      </c>
      <c r="O42" s="90" t="s">
        <v>64</v>
      </c>
      <c r="P42" s="74">
        <f t="shared" si="1"/>
        <v>2.5000000000000001E-3</v>
      </c>
    </row>
    <row r="43" spans="2:16">
      <c r="B43" s="89">
        <v>1.7</v>
      </c>
      <c r="C43" s="90" t="s">
        <v>63</v>
      </c>
      <c r="D43" s="118">
        <f t="shared" si="5"/>
        <v>7.7272727272727272E-5</v>
      </c>
      <c r="E43" s="91">
        <v>0.1221</v>
      </c>
      <c r="F43" s="92">
        <v>0.97309999999999997</v>
      </c>
      <c r="G43" s="88">
        <f t="shared" si="3"/>
        <v>1.0952</v>
      </c>
      <c r="H43" s="89">
        <v>55</v>
      </c>
      <c r="I43" s="90" t="s">
        <v>64</v>
      </c>
      <c r="J43" s="74">
        <f t="shared" si="4"/>
        <v>5.4999999999999997E-3</v>
      </c>
      <c r="K43" s="89">
        <v>36</v>
      </c>
      <c r="L43" s="90" t="s">
        <v>64</v>
      </c>
      <c r="M43" s="74">
        <f t="shared" si="0"/>
        <v>3.5999999999999999E-3</v>
      </c>
      <c r="N43" s="89">
        <v>26</v>
      </c>
      <c r="O43" s="90" t="s">
        <v>64</v>
      </c>
      <c r="P43" s="74">
        <f t="shared" si="1"/>
        <v>2.5999999999999999E-3</v>
      </c>
    </row>
    <row r="44" spans="2:16">
      <c r="B44" s="89">
        <v>1.8</v>
      </c>
      <c r="C44" s="90" t="s">
        <v>63</v>
      </c>
      <c r="D44" s="118">
        <f t="shared" si="5"/>
        <v>8.1818181818181816E-5</v>
      </c>
      <c r="E44" s="91">
        <v>0.12559999999999999</v>
      </c>
      <c r="F44" s="92">
        <v>0.98599999999999999</v>
      </c>
      <c r="G44" s="88">
        <f t="shared" si="3"/>
        <v>1.1115999999999999</v>
      </c>
      <c r="H44" s="89">
        <v>57</v>
      </c>
      <c r="I44" s="90" t="s">
        <v>64</v>
      </c>
      <c r="J44" s="74">
        <f t="shared" si="4"/>
        <v>5.7000000000000002E-3</v>
      </c>
      <c r="K44" s="89">
        <v>37</v>
      </c>
      <c r="L44" s="90" t="s">
        <v>64</v>
      </c>
      <c r="M44" s="74">
        <f t="shared" si="0"/>
        <v>3.6999999999999997E-3</v>
      </c>
      <c r="N44" s="89">
        <v>27</v>
      </c>
      <c r="O44" s="90" t="s">
        <v>64</v>
      </c>
      <c r="P44" s="74">
        <f t="shared" si="1"/>
        <v>2.7000000000000001E-3</v>
      </c>
    </row>
    <row r="45" spans="2:16">
      <c r="B45" s="89">
        <v>2</v>
      </c>
      <c r="C45" s="90" t="s">
        <v>63</v>
      </c>
      <c r="D45" s="118">
        <f t="shared" si="5"/>
        <v>9.0909090909090917E-5</v>
      </c>
      <c r="E45" s="91">
        <v>0.13239999999999999</v>
      </c>
      <c r="F45" s="92">
        <v>1.0089999999999999</v>
      </c>
      <c r="G45" s="88">
        <f t="shared" si="3"/>
        <v>1.1414</v>
      </c>
      <c r="H45" s="89">
        <v>62</v>
      </c>
      <c r="I45" s="90" t="s">
        <v>64</v>
      </c>
      <c r="J45" s="74">
        <f t="shared" si="4"/>
        <v>6.1999999999999998E-3</v>
      </c>
      <c r="K45" s="89">
        <v>40</v>
      </c>
      <c r="L45" s="90" t="s">
        <v>64</v>
      </c>
      <c r="M45" s="74">
        <f t="shared" si="0"/>
        <v>4.0000000000000001E-3</v>
      </c>
      <c r="N45" s="89">
        <v>29</v>
      </c>
      <c r="O45" s="90" t="s">
        <v>64</v>
      </c>
      <c r="P45" s="74">
        <f t="shared" si="1"/>
        <v>2.9000000000000002E-3</v>
      </c>
    </row>
    <row r="46" spans="2:16">
      <c r="B46" s="89">
        <v>2.25</v>
      </c>
      <c r="C46" s="90" t="s">
        <v>63</v>
      </c>
      <c r="D46" s="118">
        <f t="shared" si="5"/>
        <v>1.0227272727272727E-4</v>
      </c>
      <c r="E46" s="91">
        <v>0.14050000000000001</v>
      </c>
      <c r="F46" s="92">
        <v>1.034</v>
      </c>
      <c r="G46" s="88">
        <f t="shared" si="3"/>
        <v>1.1745000000000001</v>
      </c>
      <c r="H46" s="89">
        <v>67</v>
      </c>
      <c r="I46" s="90" t="s">
        <v>64</v>
      </c>
      <c r="J46" s="74">
        <f t="shared" si="4"/>
        <v>6.7000000000000002E-3</v>
      </c>
      <c r="K46" s="89">
        <v>43</v>
      </c>
      <c r="L46" s="90" t="s">
        <v>64</v>
      </c>
      <c r="M46" s="74">
        <f t="shared" si="0"/>
        <v>4.3E-3</v>
      </c>
      <c r="N46" s="89">
        <v>31</v>
      </c>
      <c r="O46" s="90" t="s">
        <v>64</v>
      </c>
      <c r="P46" s="74">
        <f t="shared" si="1"/>
        <v>3.0999999999999999E-3</v>
      </c>
    </row>
    <row r="47" spans="2:16">
      <c r="B47" s="89">
        <v>2.5</v>
      </c>
      <c r="C47" s="90" t="s">
        <v>63</v>
      </c>
      <c r="D47" s="118">
        <f t="shared" si="5"/>
        <v>1.1363636363636364E-4</v>
      </c>
      <c r="E47" s="91">
        <v>0.14810000000000001</v>
      </c>
      <c r="F47" s="92">
        <v>1.056</v>
      </c>
      <c r="G47" s="88">
        <f t="shared" si="3"/>
        <v>1.2040999999999999</v>
      </c>
      <c r="H47" s="89">
        <v>72</v>
      </c>
      <c r="I47" s="90" t="s">
        <v>64</v>
      </c>
      <c r="J47" s="74">
        <f t="shared" si="4"/>
        <v>7.1999999999999998E-3</v>
      </c>
      <c r="K47" s="89">
        <v>46</v>
      </c>
      <c r="L47" s="90" t="s">
        <v>64</v>
      </c>
      <c r="M47" s="74">
        <f t="shared" si="0"/>
        <v>4.5999999999999999E-3</v>
      </c>
      <c r="N47" s="89">
        <v>33</v>
      </c>
      <c r="O47" s="90" t="s">
        <v>64</v>
      </c>
      <c r="P47" s="74">
        <f t="shared" si="1"/>
        <v>3.3E-3</v>
      </c>
    </row>
    <row r="48" spans="2:16">
      <c r="B48" s="89">
        <v>2.75</v>
      </c>
      <c r="C48" s="90" t="s">
        <v>63</v>
      </c>
      <c r="D48" s="118">
        <f t="shared" si="5"/>
        <v>1.25E-4</v>
      </c>
      <c r="E48" s="91">
        <v>0.15529999999999999</v>
      </c>
      <c r="F48" s="92">
        <v>1.0740000000000001</v>
      </c>
      <c r="G48" s="88">
        <f t="shared" si="3"/>
        <v>1.2293000000000001</v>
      </c>
      <c r="H48" s="89">
        <v>77</v>
      </c>
      <c r="I48" s="90" t="s">
        <v>64</v>
      </c>
      <c r="J48" s="74">
        <f t="shared" si="4"/>
        <v>7.7000000000000002E-3</v>
      </c>
      <c r="K48" s="89">
        <v>48</v>
      </c>
      <c r="L48" s="90" t="s">
        <v>64</v>
      </c>
      <c r="M48" s="74">
        <f t="shared" si="0"/>
        <v>4.8000000000000004E-3</v>
      </c>
      <c r="N48" s="89">
        <v>35</v>
      </c>
      <c r="O48" s="90" t="s">
        <v>64</v>
      </c>
      <c r="P48" s="74">
        <f t="shared" si="1"/>
        <v>3.5000000000000005E-3</v>
      </c>
    </row>
    <row r="49" spans="2:16">
      <c r="B49" s="89">
        <v>3</v>
      </c>
      <c r="C49" s="90" t="s">
        <v>63</v>
      </c>
      <c r="D49" s="118">
        <f t="shared" si="5"/>
        <v>1.3636363636363637E-4</v>
      </c>
      <c r="E49" s="91">
        <v>0.16220000000000001</v>
      </c>
      <c r="F49" s="92">
        <v>1.091</v>
      </c>
      <c r="G49" s="88">
        <f t="shared" si="3"/>
        <v>1.2532000000000001</v>
      </c>
      <c r="H49" s="89">
        <v>83</v>
      </c>
      <c r="I49" s="90" t="s">
        <v>64</v>
      </c>
      <c r="J49" s="74">
        <f t="shared" si="4"/>
        <v>8.3000000000000001E-3</v>
      </c>
      <c r="K49" s="89">
        <v>51</v>
      </c>
      <c r="L49" s="90" t="s">
        <v>64</v>
      </c>
      <c r="M49" s="74">
        <f t="shared" si="0"/>
        <v>5.0999999999999995E-3</v>
      </c>
      <c r="N49" s="89">
        <v>37</v>
      </c>
      <c r="O49" s="90" t="s">
        <v>64</v>
      </c>
      <c r="P49" s="74">
        <f t="shared" si="1"/>
        <v>3.6999999999999997E-3</v>
      </c>
    </row>
    <row r="50" spans="2:16">
      <c r="B50" s="89">
        <v>3.25</v>
      </c>
      <c r="C50" s="90" t="s">
        <v>63</v>
      </c>
      <c r="D50" s="118">
        <f t="shared" si="5"/>
        <v>1.4772727272727271E-4</v>
      </c>
      <c r="E50" s="91">
        <v>0.16880000000000001</v>
      </c>
      <c r="F50" s="92">
        <v>1.105</v>
      </c>
      <c r="G50" s="88">
        <f t="shared" si="3"/>
        <v>1.2738</v>
      </c>
      <c r="H50" s="89">
        <v>88</v>
      </c>
      <c r="I50" s="90" t="s">
        <v>64</v>
      </c>
      <c r="J50" s="74">
        <f t="shared" si="4"/>
        <v>8.7999999999999988E-3</v>
      </c>
      <c r="K50" s="89">
        <v>54</v>
      </c>
      <c r="L50" s="90" t="s">
        <v>64</v>
      </c>
      <c r="M50" s="74">
        <f t="shared" si="0"/>
        <v>5.4000000000000003E-3</v>
      </c>
      <c r="N50" s="89">
        <v>39</v>
      </c>
      <c r="O50" s="90" t="s">
        <v>64</v>
      </c>
      <c r="P50" s="74">
        <f t="shared" si="1"/>
        <v>3.8999999999999998E-3</v>
      </c>
    </row>
    <row r="51" spans="2:16">
      <c r="B51" s="89">
        <v>3.5</v>
      </c>
      <c r="C51" s="90" t="s">
        <v>63</v>
      </c>
      <c r="D51" s="118">
        <f t="shared" si="5"/>
        <v>1.590909090909091E-4</v>
      </c>
      <c r="E51" s="91">
        <v>0.17519999999999999</v>
      </c>
      <c r="F51" s="92">
        <v>1.1180000000000001</v>
      </c>
      <c r="G51" s="88">
        <f t="shared" si="3"/>
        <v>1.2932000000000001</v>
      </c>
      <c r="H51" s="89">
        <v>93</v>
      </c>
      <c r="I51" s="90" t="s">
        <v>64</v>
      </c>
      <c r="J51" s="74">
        <f t="shared" si="4"/>
        <v>9.2999999999999992E-3</v>
      </c>
      <c r="K51" s="89">
        <v>57</v>
      </c>
      <c r="L51" s="90" t="s">
        <v>64</v>
      </c>
      <c r="M51" s="74">
        <f t="shared" si="0"/>
        <v>5.7000000000000002E-3</v>
      </c>
      <c r="N51" s="89">
        <v>41</v>
      </c>
      <c r="O51" s="90" t="s">
        <v>64</v>
      </c>
      <c r="P51" s="74">
        <f t="shared" si="1"/>
        <v>4.1000000000000003E-3</v>
      </c>
    </row>
    <row r="52" spans="2:16">
      <c r="B52" s="89">
        <v>3.75</v>
      </c>
      <c r="C52" s="90" t="s">
        <v>63</v>
      </c>
      <c r="D52" s="118">
        <f t="shared" si="5"/>
        <v>1.7045454545454544E-4</v>
      </c>
      <c r="E52" s="91">
        <v>0.18140000000000001</v>
      </c>
      <c r="F52" s="92">
        <v>1.129</v>
      </c>
      <c r="G52" s="88">
        <f t="shared" si="3"/>
        <v>1.3104</v>
      </c>
      <c r="H52" s="89">
        <v>98</v>
      </c>
      <c r="I52" s="90" t="s">
        <v>64</v>
      </c>
      <c r="J52" s="74">
        <f t="shared" si="4"/>
        <v>9.7999999999999997E-3</v>
      </c>
      <c r="K52" s="89">
        <v>59</v>
      </c>
      <c r="L52" s="90" t="s">
        <v>64</v>
      </c>
      <c r="M52" s="74">
        <f t="shared" si="0"/>
        <v>5.8999999999999999E-3</v>
      </c>
      <c r="N52" s="89">
        <v>43</v>
      </c>
      <c r="O52" s="90" t="s">
        <v>64</v>
      </c>
      <c r="P52" s="74">
        <f t="shared" si="1"/>
        <v>4.3E-3</v>
      </c>
    </row>
    <row r="53" spans="2:16">
      <c r="B53" s="89">
        <v>4</v>
      </c>
      <c r="C53" s="90" t="s">
        <v>63</v>
      </c>
      <c r="D53" s="118">
        <f t="shared" si="5"/>
        <v>1.8181818181818183E-4</v>
      </c>
      <c r="E53" s="91">
        <v>0.18729999999999999</v>
      </c>
      <c r="F53" s="92">
        <v>1.139</v>
      </c>
      <c r="G53" s="88">
        <f t="shared" si="3"/>
        <v>1.3263</v>
      </c>
      <c r="H53" s="89">
        <v>103</v>
      </c>
      <c r="I53" s="90" t="s">
        <v>64</v>
      </c>
      <c r="J53" s="74">
        <f t="shared" si="4"/>
        <v>1.03E-2</v>
      </c>
      <c r="K53" s="89">
        <v>62</v>
      </c>
      <c r="L53" s="90" t="s">
        <v>64</v>
      </c>
      <c r="M53" s="74">
        <f t="shared" si="0"/>
        <v>6.1999999999999998E-3</v>
      </c>
      <c r="N53" s="89">
        <v>45</v>
      </c>
      <c r="O53" s="90" t="s">
        <v>64</v>
      </c>
      <c r="P53" s="74">
        <f t="shared" si="1"/>
        <v>4.4999999999999997E-3</v>
      </c>
    </row>
    <row r="54" spans="2:16">
      <c r="B54" s="89">
        <v>4.5</v>
      </c>
      <c r="C54" s="90" t="s">
        <v>63</v>
      </c>
      <c r="D54" s="118">
        <f t="shared" si="5"/>
        <v>2.0454545454545454E-4</v>
      </c>
      <c r="E54" s="91">
        <v>0.19869999999999999</v>
      </c>
      <c r="F54" s="92">
        <v>1.1559999999999999</v>
      </c>
      <c r="G54" s="88">
        <f t="shared" si="3"/>
        <v>1.3546999999999998</v>
      </c>
      <c r="H54" s="89">
        <v>112</v>
      </c>
      <c r="I54" s="90" t="s">
        <v>64</v>
      </c>
      <c r="J54" s="74">
        <f t="shared" si="4"/>
        <v>1.12E-2</v>
      </c>
      <c r="K54" s="89">
        <v>67</v>
      </c>
      <c r="L54" s="90" t="s">
        <v>64</v>
      </c>
      <c r="M54" s="74">
        <f t="shared" si="0"/>
        <v>6.7000000000000002E-3</v>
      </c>
      <c r="N54" s="89">
        <v>48</v>
      </c>
      <c r="O54" s="90" t="s">
        <v>64</v>
      </c>
      <c r="P54" s="74">
        <f t="shared" si="1"/>
        <v>4.8000000000000004E-3</v>
      </c>
    </row>
    <row r="55" spans="2:16">
      <c r="B55" s="89">
        <v>5</v>
      </c>
      <c r="C55" s="90" t="s">
        <v>63</v>
      </c>
      <c r="D55" s="118">
        <f t="shared" si="5"/>
        <v>2.2727272727272727E-4</v>
      </c>
      <c r="E55" s="91">
        <v>0.2094</v>
      </c>
      <c r="F55" s="92">
        <v>1.169</v>
      </c>
      <c r="G55" s="88">
        <f t="shared" si="3"/>
        <v>1.3784000000000001</v>
      </c>
      <c r="H55" s="89">
        <v>122</v>
      </c>
      <c r="I55" s="90" t="s">
        <v>64</v>
      </c>
      <c r="J55" s="74">
        <f t="shared" si="4"/>
        <v>1.2199999999999999E-2</v>
      </c>
      <c r="K55" s="89">
        <v>72</v>
      </c>
      <c r="L55" s="90" t="s">
        <v>64</v>
      </c>
      <c r="M55" s="74">
        <f t="shared" si="0"/>
        <v>7.1999999999999998E-3</v>
      </c>
      <c r="N55" s="89">
        <v>52</v>
      </c>
      <c r="O55" s="90" t="s">
        <v>64</v>
      </c>
      <c r="P55" s="74">
        <f t="shared" si="1"/>
        <v>5.1999999999999998E-3</v>
      </c>
    </row>
    <row r="56" spans="2:16">
      <c r="B56" s="89">
        <v>5.5</v>
      </c>
      <c r="C56" s="90" t="s">
        <v>63</v>
      </c>
      <c r="D56" s="118">
        <f t="shared" si="5"/>
        <v>2.5000000000000001E-4</v>
      </c>
      <c r="E56" s="91">
        <v>0.21959999999999999</v>
      </c>
      <c r="F56" s="92">
        <v>1.18</v>
      </c>
      <c r="G56" s="88">
        <f t="shared" si="3"/>
        <v>1.3996</v>
      </c>
      <c r="H56" s="89">
        <v>132</v>
      </c>
      <c r="I56" s="90" t="s">
        <v>64</v>
      </c>
      <c r="J56" s="74">
        <f t="shared" si="4"/>
        <v>1.32E-2</v>
      </c>
      <c r="K56" s="89">
        <v>77</v>
      </c>
      <c r="L56" s="90" t="s">
        <v>64</v>
      </c>
      <c r="M56" s="74">
        <f t="shared" si="0"/>
        <v>7.7000000000000002E-3</v>
      </c>
      <c r="N56" s="89">
        <v>55</v>
      </c>
      <c r="O56" s="90" t="s">
        <v>64</v>
      </c>
      <c r="P56" s="74">
        <f t="shared" si="1"/>
        <v>5.4999999999999997E-3</v>
      </c>
    </row>
    <row r="57" spans="2:16">
      <c r="B57" s="89">
        <v>6</v>
      </c>
      <c r="C57" s="90" t="s">
        <v>63</v>
      </c>
      <c r="D57" s="118">
        <f t="shared" si="5"/>
        <v>2.7272727272727274E-4</v>
      </c>
      <c r="E57" s="91">
        <v>0.22939999999999999</v>
      </c>
      <c r="F57" s="92">
        <v>1.1890000000000001</v>
      </c>
      <c r="G57" s="88">
        <f t="shared" si="3"/>
        <v>1.4184000000000001</v>
      </c>
      <c r="H57" s="89">
        <v>141</v>
      </c>
      <c r="I57" s="90" t="s">
        <v>64</v>
      </c>
      <c r="J57" s="74">
        <f t="shared" si="4"/>
        <v>1.4099999999999998E-2</v>
      </c>
      <c r="K57" s="89">
        <v>82</v>
      </c>
      <c r="L57" s="90" t="s">
        <v>64</v>
      </c>
      <c r="M57" s="74">
        <f t="shared" si="0"/>
        <v>8.2000000000000007E-3</v>
      </c>
      <c r="N57" s="89">
        <v>59</v>
      </c>
      <c r="O57" s="90" t="s">
        <v>64</v>
      </c>
      <c r="P57" s="74">
        <f t="shared" si="1"/>
        <v>5.8999999999999999E-3</v>
      </c>
    </row>
    <row r="58" spans="2:16">
      <c r="B58" s="89">
        <v>6.5</v>
      </c>
      <c r="C58" s="90" t="s">
        <v>63</v>
      </c>
      <c r="D58" s="118">
        <f t="shared" si="5"/>
        <v>2.9545454545454542E-4</v>
      </c>
      <c r="E58" s="91">
        <v>0.23880000000000001</v>
      </c>
      <c r="F58" s="92">
        <v>1.196</v>
      </c>
      <c r="G58" s="88">
        <f t="shared" si="3"/>
        <v>1.4348000000000001</v>
      </c>
      <c r="H58" s="89">
        <v>151</v>
      </c>
      <c r="I58" s="90" t="s">
        <v>64</v>
      </c>
      <c r="J58" s="74">
        <f t="shared" si="4"/>
        <v>1.5099999999999999E-2</v>
      </c>
      <c r="K58" s="89">
        <v>87</v>
      </c>
      <c r="L58" s="90" t="s">
        <v>64</v>
      </c>
      <c r="M58" s="74">
        <f t="shared" si="0"/>
        <v>8.6999999999999994E-3</v>
      </c>
      <c r="N58" s="89">
        <v>62</v>
      </c>
      <c r="O58" s="90" t="s">
        <v>64</v>
      </c>
      <c r="P58" s="74">
        <f t="shared" si="1"/>
        <v>6.1999999999999998E-3</v>
      </c>
    </row>
    <row r="59" spans="2:16">
      <c r="B59" s="89">
        <v>7</v>
      </c>
      <c r="C59" s="90" t="s">
        <v>63</v>
      </c>
      <c r="D59" s="118">
        <f t="shared" si="5"/>
        <v>3.181818181818182E-4</v>
      </c>
      <c r="E59" s="91">
        <v>0.24779999999999999</v>
      </c>
      <c r="F59" s="92">
        <v>1.2010000000000001</v>
      </c>
      <c r="G59" s="88">
        <f t="shared" si="3"/>
        <v>1.4488000000000001</v>
      </c>
      <c r="H59" s="89">
        <v>160</v>
      </c>
      <c r="I59" s="90" t="s">
        <v>64</v>
      </c>
      <c r="J59" s="74">
        <f t="shared" si="4"/>
        <v>1.6E-2</v>
      </c>
      <c r="K59" s="89">
        <v>91</v>
      </c>
      <c r="L59" s="90" t="s">
        <v>64</v>
      </c>
      <c r="M59" s="74">
        <f t="shared" si="0"/>
        <v>9.1000000000000004E-3</v>
      </c>
      <c r="N59" s="89">
        <v>66</v>
      </c>
      <c r="O59" s="90" t="s">
        <v>64</v>
      </c>
      <c r="P59" s="74">
        <f t="shared" si="1"/>
        <v>6.6E-3</v>
      </c>
    </row>
    <row r="60" spans="2:16">
      <c r="B60" s="89">
        <v>8</v>
      </c>
      <c r="C60" s="90" t="s">
        <v>63</v>
      </c>
      <c r="D60" s="118">
        <f t="shared" si="5"/>
        <v>3.6363636363636367E-4</v>
      </c>
      <c r="E60" s="91">
        <v>0.26490000000000002</v>
      </c>
      <c r="F60" s="92">
        <v>1.208</v>
      </c>
      <c r="G60" s="88">
        <f t="shared" si="3"/>
        <v>1.4729000000000001</v>
      </c>
      <c r="H60" s="89">
        <v>179</v>
      </c>
      <c r="I60" s="90" t="s">
        <v>64</v>
      </c>
      <c r="J60" s="74">
        <f t="shared" si="4"/>
        <v>1.7899999999999999E-2</v>
      </c>
      <c r="K60" s="89">
        <v>101</v>
      </c>
      <c r="L60" s="90" t="s">
        <v>64</v>
      </c>
      <c r="M60" s="74">
        <f t="shared" si="0"/>
        <v>1.0100000000000001E-2</v>
      </c>
      <c r="N60" s="89">
        <v>72</v>
      </c>
      <c r="O60" s="90" t="s">
        <v>64</v>
      </c>
      <c r="P60" s="74">
        <f t="shared" si="1"/>
        <v>7.1999999999999998E-3</v>
      </c>
    </row>
    <row r="61" spans="2:16">
      <c r="B61" s="89">
        <v>9</v>
      </c>
      <c r="C61" s="90" t="s">
        <v>63</v>
      </c>
      <c r="D61" s="118">
        <f t="shared" si="5"/>
        <v>4.0909090909090908E-4</v>
      </c>
      <c r="E61" s="91">
        <v>0.28100000000000003</v>
      </c>
      <c r="F61" s="92">
        <v>1.2110000000000001</v>
      </c>
      <c r="G61" s="88">
        <f t="shared" si="3"/>
        <v>1.492</v>
      </c>
      <c r="H61" s="89">
        <v>198</v>
      </c>
      <c r="I61" s="90" t="s">
        <v>64</v>
      </c>
      <c r="J61" s="74">
        <f t="shared" si="4"/>
        <v>1.9800000000000002E-2</v>
      </c>
      <c r="K61" s="89">
        <v>110</v>
      </c>
      <c r="L61" s="90" t="s">
        <v>64</v>
      </c>
      <c r="M61" s="74">
        <f t="shared" si="0"/>
        <v>1.0999999999999999E-2</v>
      </c>
      <c r="N61" s="89">
        <v>79</v>
      </c>
      <c r="O61" s="90" t="s">
        <v>64</v>
      </c>
      <c r="P61" s="74">
        <f t="shared" si="1"/>
        <v>7.9000000000000008E-3</v>
      </c>
    </row>
    <row r="62" spans="2:16">
      <c r="B62" s="89">
        <v>10</v>
      </c>
      <c r="C62" s="90" t="s">
        <v>63</v>
      </c>
      <c r="D62" s="118">
        <f t="shared" si="5"/>
        <v>4.5454545454545455E-4</v>
      </c>
      <c r="E62" s="91">
        <v>0.29620000000000002</v>
      </c>
      <c r="F62" s="92">
        <v>1.212</v>
      </c>
      <c r="G62" s="88">
        <f t="shared" si="3"/>
        <v>1.5082</v>
      </c>
      <c r="H62" s="89">
        <v>217</v>
      </c>
      <c r="I62" s="90" t="s">
        <v>64</v>
      </c>
      <c r="J62" s="74">
        <f t="shared" si="4"/>
        <v>2.1700000000000001E-2</v>
      </c>
      <c r="K62" s="89">
        <v>119</v>
      </c>
      <c r="L62" s="90" t="s">
        <v>64</v>
      </c>
      <c r="M62" s="74">
        <f t="shared" si="0"/>
        <v>1.1899999999999999E-2</v>
      </c>
      <c r="N62" s="89">
        <v>85</v>
      </c>
      <c r="O62" s="90" t="s">
        <v>64</v>
      </c>
      <c r="P62" s="74">
        <f t="shared" si="1"/>
        <v>8.5000000000000006E-3</v>
      </c>
    </row>
    <row r="63" spans="2:16">
      <c r="B63" s="89">
        <v>11</v>
      </c>
      <c r="C63" s="90" t="s">
        <v>63</v>
      </c>
      <c r="D63" s="118">
        <f t="shared" si="5"/>
        <v>5.0000000000000001E-4</v>
      </c>
      <c r="E63" s="91">
        <v>0.31059999999999999</v>
      </c>
      <c r="F63" s="92">
        <v>1.2110000000000001</v>
      </c>
      <c r="G63" s="88">
        <f t="shared" si="3"/>
        <v>1.5216000000000001</v>
      </c>
      <c r="H63" s="89">
        <v>236</v>
      </c>
      <c r="I63" s="90" t="s">
        <v>64</v>
      </c>
      <c r="J63" s="74">
        <f t="shared" si="4"/>
        <v>2.3599999999999999E-2</v>
      </c>
      <c r="K63" s="89">
        <v>128</v>
      </c>
      <c r="L63" s="90" t="s">
        <v>64</v>
      </c>
      <c r="M63" s="74">
        <f t="shared" si="0"/>
        <v>1.2800000000000001E-2</v>
      </c>
      <c r="N63" s="89">
        <v>91</v>
      </c>
      <c r="O63" s="90" t="s">
        <v>64</v>
      </c>
      <c r="P63" s="74">
        <f t="shared" si="1"/>
        <v>9.1000000000000004E-3</v>
      </c>
    </row>
    <row r="64" spans="2:16">
      <c r="B64" s="89">
        <v>12</v>
      </c>
      <c r="C64" s="90" t="s">
        <v>63</v>
      </c>
      <c r="D64" s="118">
        <f t="shared" si="5"/>
        <v>5.4545454545454548E-4</v>
      </c>
      <c r="E64" s="91">
        <v>0.32440000000000002</v>
      </c>
      <c r="F64" s="92">
        <v>1.208</v>
      </c>
      <c r="G64" s="88">
        <f t="shared" si="3"/>
        <v>1.5324</v>
      </c>
      <c r="H64" s="89">
        <v>254</v>
      </c>
      <c r="I64" s="90" t="s">
        <v>64</v>
      </c>
      <c r="J64" s="74">
        <f t="shared" si="4"/>
        <v>2.5399999999999999E-2</v>
      </c>
      <c r="K64" s="89">
        <v>137</v>
      </c>
      <c r="L64" s="90" t="s">
        <v>64</v>
      </c>
      <c r="M64" s="74">
        <f t="shared" si="0"/>
        <v>1.37E-2</v>
      </c>
      <c r="N64" s="89">
        <v>97</v>
      </c>
      <c r="O64" s="90" t="s">
        <v>64</v>
      </c>
      <c r="P64" s="74">
        <f t="shared" si="1"/>
        <v>9.7000000000000003E-3</v>
      </c>
    </row>
    <row r="65" spans="2:16">
      <c r="B65" s="89">
        <v>13</v>
      </c>
      <c r="C65" s="90" t="s">
        <v>63</v>
      </c>
      <c r="D65" s="118">
        <f t="shared" si="5"/>
        <v>5.9090909090909083E-4</v>
      </c>
      <c r="E65" s="91">
        <v>0.3377</v>
      </c>
      <c r="F65" s="92">
        <v>1.204</v>
      </c>
      <c r="G65" s="88">
        <f t="shared" si="3"/>
        <v>1.5417000000000001</v>
      </c>
      <c r="H65" s="89">
        <v>273</v>
      </c>
      <c r="I65" s="90" t="s">
        <v>64</v>
      </c>
      <c r="J65" s="74">
        <f t="shared" si="4"/>
        <v>2.7300000000000001E-2</v>
      </c>
      <c r="K65" s="89">
        <v>145</v>
      </c>
      <c r="L65" s="90" t="s">
        <v>64</v>
      </c>
      <c r="M65" s="74">
        <f t="shared" si="0"/>
        <v>1.4499999999999999E-2</v>
      </c>
      <c r="N65" s="89">
        <v>103</v>
      </c>
      <c r="O65" s="90" t="s">
        <v>64</v>
      </c>
      <c r="P65" s="74">
        <f t="shared" si="1"/>
        <v>1.03E-2</v>
      </c>
    </row>
    <row r="66" spans="2:16">
      <c r="B66" s="89">
        <v>14</v>
      </c>
      <c r="C66" s="90" t="s">
        <v>63</v>
      </c>
      <c r="D66" s="118">
        <f t="shared" si="5"/>
        <v>6.3636363636363641E-4</v>
      </c>
      <c r="E66" s="91">
        <v>0.35039999999999999</v>
      </c>
      <c r="F66" s="92">
        <v>1.2</v>
      </c>
      <c r="G66" s="88">
        <f t="shared" si="3"/>
        <v>1.5504</v>
      </c>
      <c r="H66" s="89">
        <v>292</v>
      </c>
      <c r="I66" s="90" t="s">
        <v>64</v>
      </c>
      <c r="J66" s="74">
        <f t="shared" si="4"/>
        <v>2.9199999999999997E-2</v>
      </c>
      <c r="K66" s="89">
        <v>154</v>
      </c>
      <c r="L66" s="90" t="s">
        <v>64</v>
      </c>
      <c r="M66" s="74">
        <f t="shared" si="0"/>
        <v>1.54E-2</v>
      </c>
      <c r="N66" s="89">
        <v>109</v>
      </c>
      <c r="O66" s="90" t="s">
        <v>64</v>
      </c>
      <c r="P66" s="74">
        <f t="shared" si="1"/>
        <v>1.09E-2</v>
      </c>
    </row>
    <row r="67" spans="2:16">
      <c r="B67" s="89">
        <v>15</v>
      </c>
      <c r="C67" s="90" t="s">
        <v>63</v>
      </c>
      <c r="D67" s="118">
        <f t="shared" si="5"/>
        <v>6.8181818181818176E-4</v>
      </c>
      <c r="E67" s="91">
        <v>0.36270000000000002</v>
      </c>
      <c r="F67" s="92">
        <v>1.194</v>
      </c>
      <c r="G67" s="88">
        <f t="shared" si="3"/>
        <v>1.5567</v>
      </c>
      <c r="H67" s="89">
        <v>311</v>
      </c>
      <c r="I67" s="90" t="s">
        <v>64</v>
      </c>
      <c r="J67" s="74">
        <f t="shared" si="4"/>
        <v>3.1099999999999999E-2</v>
      </c>
      <c r="K67" s="89">
        <v>163</v>
      </c>
      <c r="L67" s="90" t="s">
        <v>64</v>
      </c>
      <c r="M67" s="74">
        <f t="shared" si="0"/>
        <v>1.6300000000000002E-2</v>
      </c>
      <c r="N67" s="89">
        <v>115</v>
      </c>
      <c r="O67" s="90" t="s">
        <v>64</v>
      </c>
      <c r="P67" s="74">
        <f t="shared" si="1"/>
        <v>1.15E-2</v>
      </c>
    </row>
    <row r="68" spans="2:16">
      <c r="B68" s="89">
        <v>16</v>
      </c>
      <c r="C68" s="90" t="s">
        <v>63</v>
      </c>
      <c r="D68" s="118">
        <f t="shared" si="5"/>
        <v>7.2727272727272734E-4</v>
      </c>
      <c r="E68" s="91">
        <v>0.37459999999999999</v>
      </c>
      <c r="F68" s="92">
        <v>1.1879999999999999</v>
      </c>
      <c r="G68" s="88">
        <f t="shared" si="3"/>
        <v>1.5626</v>
      </c>
      <c r="H68" s="89">
        <v>329</v>
      </c>
      <c r="I68" s="90" t="s">
        <v>64</v>
      </c>
      <c r="J68" s="74">
        <f t="shared" si="4"/>
        <v>3.2899999999999999E-2</v>
      </c>
      <c r="K68" s="89">
        <v>171</v>
      </c>
      <c r="L68" s="90" t="s">
        <v>64</v>
      </c>
      <c r="M68" s="74">
        <f t="shared" si="0"/>
        <v>1.7100000000000001E-2</v>
      </c>
      <c r="N68" s="89">
        <v>121</v>
      </c>
      <c r="O68" s="90" t="s">
        <v>64</v>
      </c>
      <c r="P68" s="74">
        <f t="shared" si="1"/>
        <v>1.21E-2</v>
      </c>
    </row>
    <row r="69" spans="2:16">
      <c r="B69" s="89">
        <v>17</v>
      </c>
      <c r="C69" s="90" t="s">
        <v>63</v>
      </c>
      <c r="D69" s="118">
        <f t="shared" si="5"/>
        <v>7.727272727272728E-4</v>
      </c>
      <c r="E69" s="91">
        <v>0.3861</v>
      </c>
      <c r="F69" s="92">
        <v>1.181</v>
      </c>
      <c r="G69" s="88">
        <f t="shared" si="3"/>
        <v>1.5670999999999999</v>
      </c>
      <c r="H69" s="89">
        <v>348</v>
      </c>
      <c r="I69" s="90" t="s">
        <v>64</v>
      </c>
      <c r="J69" s="74">
        <f t="shared" si="4"/>
        <v>3.4799999999999998E-2</v>
      </c>
      <c r="K69" s="89">
        <v>180</v>
      </c>
      <c r="L69" s="90" t="s">
        <v>64</v>
      </c>
      <c r="M69" s="74">
        <f t="shared" si="0"/>
        <v>1.7999999999999999E-2</v>
      </c>
      <c r="N69" s="89">
        <v>127</v>
      </c>
      <c r="O69" s="90" t="s">
        <v>64</v>
      </c>
      <c r="P69" s="74">
        <f t="shared" si="1"/>
        <v>1.2699999999999999E-2</v>
      </c>
    </row>
    <row r="70" spans="2:16">
      <c r="B70" s="89">
        <v>18</v>
      </c>
      <c r="C70" s="90" t="s">
        <v>63</v>
      </c>
      <c r="D70" s="118">
        <f t="shared" si="5"/>
        <v>8.1818181818181816E-4</v>
      </c>
      <c r="E70" s="91">
        <v>0.39729999999999999</v>
      </c>
      <c r="F70" s="92">
        <v>1.1739999999999999</v>
      </c>
      <c r="G70" s="88">
        <f t="shared" si="3"/>
        <v>1.5712999999999999</v>
      </c>
      <c r="H70" s="89">
        <v>367</v>
      </c>
      <c r="I70" s="90" t="s">
        <v>64</v>
      </c>
      <c r="J70" s="74">
        <f t="shared" si="4"/>
        <v>3.6699999999999997E-2</v>
      </c>
      <c r="K70" s="89">
        <v>188</v>
      </c>
      <c r="L70" s="90" t="s">
        <v>64</v>
      </c>
      <c r="M70" s="74">
        <f t="shared" si="0"/>
        <v>1.8800000000000001E-2</v>
      </c>
      <c r="N70" s="89">
        <v>133</v>
      </c>
      <c r="O70" s="90" t="s">
        <v>64</v>
      </c>
      <c r="P70" s="74">
        <f t="shared" si="1"/>
        <v>1.3300000000000001E-2</v>
      </c>
    </row>
    <row r="71" spans="2:16">
      <c r="B71" s="89">
        <v>20</v>
      </c>
      <c r="C71" s="90" t="s">
        <v>63</v>
      </c>
      <c r="D71" s="118">
        <f t="shared" si="5"/>
        <v>9.0909090909090909E-4</v>
      </c>
      <c r="E71" s="91">
        <v>0.41880000000000001</v>
      </c>
      <c r="F71" s="92">
        <v>1.1599999999999999</v>
      </c>
      <c r="G71" s="88">
        <f t="shared" si="3"/>
        <v>1.5788</v>
      </c>
      <c r="H71" s="89">
        <v>405</v>
      </c>
      <c r="I71" s="90" t="s">
        <v>64</v>
      </c>
      <c r="J71" s="74">
        <f t="shared" si="4"/>
        <v>4.0500000000000001E-2</v>
      </c>
      <c r="K71" s="89">
        <v>204</v>
      </c>
      <c r="L71" s="90" t="s">
        <v>64</v>
      </c>
      <c r="M71" s="74">
        <f t="shared" si="0"/>
        <v>2.0399999999999998E-2</v>
      </c>
      <c r="N71" s="89">
        <v>144</v>
      </c>
      <c r="O71" s="90" t="s">
        <v>64</v>
      </c>
      <c r="P71" s="74">
        <f t="shared" si="1"/>
        <v>1.44E-2</v>
      </c>
    </row>
    <row r="72" spans="2:16">
      <c r="B72" s="89">
        <v>22.5</v>
      </c>
      <c r="C72" s="90" t="s">
        <v>63</v>
      </c>
      <c r="D72" s="118">
        <f t="shared" si="5"/>
        <v>1.0227272727272726E-3</v>
      </c>
      <c r="E72" s="91">
        <v>0.44419999999999998</v>
      </c>
      <c r="F72" s="92">
        <v>1.141</v>
      </c>
      <c r="G72" s="88">
        <f t="shared" si="3"/>
        <v>1.5851999999999999</v>
      </c>
      <c r="H72" s="89">
        <v>453</v>
      </c>
      <c r="I72" s="90" t="s">
        <v>64</v>
      </c>
      <c r="J72" s="74">
        <f t="shared" si="4"/>
        <v>4.53E-2</v>
      </c>
      <c r="K72" s="89">
        <v>225</v>
      </c>
      <c r="L72" s="90" t="s">
        <v>64</v>
      </c>
      <c r="M72" s="74">
        <f t="shared" si="0"/>
        <v>2.2499999999999999E-2</v>
      </c>
      <c r="N72" s="89">
        <v>159</v>
      </c>
      <c r="O72" s="90" t="s">
        <v>64</v>
      </c>
      <c r="P72" s="74">
        <f t="shared" si="1"/>
        <v>1.5900000000000001E-2</v>
      </c>
    </row>
    <row r="73" spans="2:16">
      <c r="B73" s="89">
        <v>25</v>
      </c>
      <c r="C73" s="90" t="s">
        <v>63</v>
      </c>
      <c r="D73" s="118">
        <f t="shared" si="5"/>
        <v>1.1363636363636365E-3</v>
      </c>
      <c r="E73" s="91">
        <v>0.46829999999999999</v>
      </c>
      <c r="F73" s="92">
        <v>1.1220000000000001</v>
      </c>
      <c r="G73" s="88">
        <f t="shared" si="3"/>
        <v>1.5903</v>
      </c>
      <c r="H73" s="89">
        <v>501</v>
      </c>
      <c r="I73" s="90" t="s">
        <v>64</v>
      </c>
      <c r="J73" s="74">
        <f t="shared" si="4"/>
        <v>5.0099999999999999E-2</v>
      </c>
      <c r="K73" s="89">
        <v>245</v>
      </c>
      <c r="L73" s="90" t="s">
        <v>64</v>
      </c>
      <c r="M73" s="74">
        <f t="shared" si="0"/>
        <v>2.4500000000000001E-2</v>
      </c>
      <c r="N73" s="89">
        <v>173</v>
      </c>
      <c r="O73" s="90" t="s">
        <v>64</v>
      </c>
      <c r="P73" s="74">
        <f t="shared" si="1"/>
        <v>1.7299999999999999E-2</v>
      </c>
    </row>
    <row r="74" spans="2:16">
      <c r="B74" s="89">
        <v>27.5</v>
      </c>
      <c r="C74" s="90" t="s">
        <v>63</v>
      </c>
      <c r="D74" s="118">
        <f t="shared" si="5"/>
        <v>1.25E-3</v>
      </c>
      <c r="E74" s="91">
        <v>0.49109999999999998</v>
      </c>
      <c r="F74" s="92">
        <v>1.1020000000000001</v>
      </c>
      <c r="G74" s="88">
        <f t="shared" si="3"/>
        <v>1.5931000000000002</v>
      </c>
      <c r="H74" s="89">
        <v>550</v>
      </c>
      <c r="I74" s="90" t="s">
        <v>64</v>
      </c>
      <c r="J74" s="74">
        <f t="shared" si="4"/>
        <v>5.5000000000000007E-2</v>
      </c>
      <c r="K74" s="89">
        <v>265</v>
      </c>
      <c r="L74" s="90" t="s">
        <v>64</v>
      </c>
      <c r="M74" s="74">
        <f t="shared" si="0"/>
        <v>2.6500000000000003E-2</v>
      </c>
      <c r="N74" s="89">
        <v>187</v>
      </c>
      <c r="O74" s="90" t="s">
        <v>64</v>
      </c>
      <c r="P74" s="74">
        <f t="shared" si="1"/>
        <v>1.8700000000000001E-2</v>
      </c>
    </row>
    <row r="75" spans="2:16">
      <c r="B75" s="89">
        <v>30</v>
      </c>
      <c r="C75" s="90" t="s">
        <v>63</v>
      </c>
      <c r="D75" s="118">
        <f t="shared" si="5"/>
        <v>1.3636363636363635E-3</v>
      </c>
      <c r="E75" s="91">
        <v>0.51300000000000001</v>
      </c>
      <c r="F75" s="92">
        <v>1.083</v>
      </c>
      <c r="G75" s="88">
        <f t="shared" si="3"/>
        <v>1.5960000000000001</v>
      </c>
      <c r="H75" s="89">
        <v>598</v>
      </c>
      <c r="I75" s="90" t="s">
        <v>64</v>
      </c>
      <c r="J75" s="74">
        <f t="shared" si="4"/>
        <v>5.9799999999999999E-2</v>
      </c>
      <c r="K75" s="89">
        <v>284</v>
      </c>
      <c r="L75" s="90" t="s">
        <v>64</v>
      </c>
      <c r="M75" s="74">
        <f t="shared" si="0"/>
        <v>2.8399999999999998E-2</v>
      </c>
      <c r="N75" s="89">
        <v>201</v>
      </c>
      <c r="O75" s="90" t="s">
        <v>64</v>
      </c>
      <c r="P75" s="74">
        <f t="shared" si="1"/>
        <v>2.01E-2</v>
      </c>
    </row>
    <row r="76" spans="2:16">
      <c r="B76" s="89">
        <v>32.5</v>
      </c>
      <c r="C76" s="90" t="s">
        <v>63</v>
      </c>
      <c r="D76" s="118">
        <f t="shared" si="5"/>
        <v>1.4772727272727272E-3</v>
      </c>
      <c r="E76" s="91">
        <v>0.53390000000000004</v>
      </c>
      <c r="F76" s="92">
        <v>1.0649999999999999</v>
      </c>
      <c r="G76" s="88">
        <f t="shared" si="3"/>
        <v>1.5989</v>
      </c>
      <c r="H76" s="89">
        <v>648</v>
      </c>
      <c r="I76" s="90" t="s">
        <v>64</v>
      </c>
      <c r="J76" s="74">
        <f t="shared" si="4"/>
        <v>6.4799999999999996E-2</v>
      </c>
      <c r="K76" s="89">
        <v>304</v>
      </c>
      <c r="L76" s="90" t="s">
        <v>64</v>
      </c>
      <c r="M76" s="74">
        <f t="shared" si="0"/>
        <v>3.04E-2</v>
      </c>
      <c r="N76" s="89">
        <v>215</v>
      </c>
      <c r="O76" s="90" t="s">
        <v>64</v>
      </c>
      <c r="P76" s="74">
        <f t="shared" si="1"/>
        <v>2.1499999999999998E-2</v>
      </c>
    </row>
    <row r="77" spans="2:16">
      <c r="B77" s="89">
        <v>35</v>
      </c>
      <c r="C77" s="90" t="s">
        <v>63</v>
      </c>
      <c r="D77" s="118">
        <f t="shared" si="5"/>
        <v>1.590909090909091E-3</v>
      </c>
      <c r="E77" s="91">
        <v>0.55410000000000004</v>
      </c>
      <c r="F77" s="92">
        <v>1.0469999999999999</v>
      </c>
      <c r="G77" s="88">
        <f t="shared" si="3"/>
        <v>1.6011</v>
      </c>
      <c r="H77" s="89">
        <v>697</v>
      </c>
      <c r="I77" s="90" t="s">
        <v>64</v>
      </c>
      <c r="J77" s="74">
        <f t="shared" si="4"/>
        <v>6.9699999999999998E-2</v>
      </c>
      <c r="K77" s="89">
        <v>323</v>
      </c>
      <c r="L77" s="90" t="s">
        <v>64</v>
      </c>
      <c r="M77" s="74">
        <f t="shared" si="0"/>
        <v>3.2300000000000002E-2</v>
      </c>
      <c r="N77" s="89">
        <v>229</v>
      </c>
      <c r="O77" s="90" t="s">
        <v>64</v>
      </c>
      <c r="P77" s="74">
        <f t="shared" si="1"/>
        <v>2.29E-2</v>
      </c>
    </row>
    <row r="78" spans="2:16">
      <c r="B78" s="89">
        <v>37.5</v>
      </c>
      <c r="C78" s="90" t="s">
        <v>63</v>
      </c>
      <c r="D78" s="118">
        <f t="shared" si="5"/>
        <v>1.7045454545454545E-3</v>
      </c>
      <c r="E78" s="91">
        <v>0.57350000000000001</v>
      </c>
      <c r="F78" s="92">
        <v>1.0289999999999999</v>
      </c>
      <c r="G78" s="88">
        <f t="shared" si="3"/>
        <v>1.6025</v>
      </c>
      <c r="H78" s="89">
        <v>746</v>
      </c>
      <c r="I78" s="90" t="s">
        <v>64</v>
      </c>
      <c r="J78" s="74">
        <f t="shared" si="4"/>
        <v>7.46E-2</v>
      </c>
      <c r="K78" s="89">
        <v>342</v>
      </c>
      <c r="L78" s="90" t="s">
        <v>64</v>
      </c>
      <c r="M78" s="74">
        <f t="shared" si="0"/>
        <v>3.4200000000000001E-2</v>
      </c>
      <c r="N78" s="89">
        <v>243</v>
      </c>
      <c r="O78" s="90" t="s">
        <v>64</v>
      </c>
      <c r="P78" s="74">
        <f t="shared" si="1"/>
        <v>2.4299999999999999E-2</v>
      </c>
    </row>
    <row r="79" spans="2:16">
      <c r="B79" s="89">
        <v>40</v>
      </c>
      <c r="C79" s="90" t="s">
        <v>63</v>
      </c>
      <c r="D79" s="118">
        <f t="shared" si="5"/>
        <v>1.8181818181818182E-3</v>
      </c>
      <c r="E79" s="91">
        <v>0.59230000000000005</v>
      </c>
      <c r="F79" s="92">
        <v>1.012</v>
      </c>
      <c r="G79" s="88">
        <f t="shared" si="3"/>
        <v>1.6043000000000001</v>
      </c>
      <c r="H79" s="89">
        <v>796</v>
      </c>
      <c r="I79" s="90" t="s">
        <v>64</v>
      </c>
      <c r="J79" s="74">
        <f t="shared" si="4"/>
        <v>7.9600000000000004E-2</v>
      </c>
      <c r="K79" s="89">
        <v>360</v>
      </c>
      <c r="L79" s="90" t="s">
        <v>64</v>
      </c>
      <c r="M79" s="74">
        <f t="shared" si="0"/>
        <v>3.5999999999999997E-2</v>
      </c>
      <c r="N79" s="89">
        <v>256</v>
      </c>
      <c r="O79" s="90" t="s">
        <v>64</v>
      </c>
      <c r="P79" s="74">
        <f t="shared" si="1"/>
        <v>2.5600000000000001E-2</v>
      </c>
    </row>
    <row r="80" spans="2:16">
      <c r="B80" s="89">
        <v>45</v>
      </c>
      <c r="C80" s="90" t="s">
        <v>63</v>
      </c>
      <c r="D80" s="118">
        <f t="shared" si="5"/>
        <v>2.0454545454545452E-3</v>
      </c>
      <c r="E80" s="91">
        <v>0.63829999999999998</v>
      </c>
      <c r="F80" s="92">
        <v>0.97899999999999998</v>
      </c>
      <c r="G80" s="88">
        <f t="shared" si="3"/>
        <v>1.6173</v>
      </c>
      <c r="H80" s="89">
        <v>896</v>
      </c>
      <c r="I80" s="90" t="s">
        <v>64</v>
      </c>
      <c r="J80" s="74">
        <f t="shared" si="4"/>
        <v>8.9599999999999999E-2</v>
      </c>
      <c r="K80" s="89">
        <v>397</v>
      </c>
      <c r="L80" s="90" t="s">
        <v>64</v>
      </c>
      <c r="M80" s="74">
        <f t="shared" si="0"/>
        <v>3.9699999999999999E-2</v>
      </c>
      <c r="N80" s="89">
        <v>284</v>
      </c>
      <c r="O80" s="90" t="s">
        <v>64</v>
      </c>
      <c r="P80" s="74">
        <f t="shared" si="1"/>
        <v>2.8399999999999998E-2</v>
      </c>
    </row>
    <row r="81" spans="2:16">
      <c r="B81" s="89">
        <v>50</v>
      </c>
      <c r="C81" s="90" t="s">
        <v>63</v>
      </c>
      <c r="D81" s="118">
        <f t="shared" si="5"/>
        <v>2.2727272727272731E-3</v>
      </c>
      <c r="E81" s="91">
        <v>0.71120000000000005</v>
      </c>
      <c r="F81" s="92">
        <v>0.94840000000000002</v>
      </c>
      <c r="G81" s="88">
        <f t="shared" si="3"/>
        <v>1.6596000000000002</v>
      </c>
      <c r="H81" s="89">
        <v>996</v>
      </c>
      <c r="I81" s="90" t="s">
        <v>64</v>
      </c>
      <c r="J81" s="74">
        <f t="shared" si="4"/>
        <v>9.9599999999999994E-2</v>
      </c>
      <c r="K81" s="89">
        <v>431</v>
      </c>
      <c r="L81" s="90" t="s">
        <v>64</v>
      </c>
      <c r="M81" s="74">
        <f t="shared" si="0"/>
        <v>4.3099999999999999E-2</v>
      </c>
      <c r="N81" s="89">
        <v>311</v>
      </c>
      <c r="O81" s="90" t="s">
        <v>64</v>
      </c>
      <c r="P81" s="74">
        <f t="shared" si="1"/>
        <v>3.1099999999999999E-2</v>
      </c>
    </row>
    <row r="82" spans="2:16">
      <c r="B82" s="89">
        <v>55</v>
      </c>
      <c r="C82" s="90" t="s">
        <v>63</v>
      </c>
      <c r="D82" s="118">
        <f t="shared" si="5"/>
        <v>2.5000000000000001E-3</v>
      </c>
      <c r="E82" s="91">
        <v>0.76729999999999998</v>
      </c>
      <c r="F82" s="92">
        <v>0.91969999999999996</v>
      </c>
      <c r="G82" s="88">
        <f t="shared" si="3"/>
        <v>1.6869999999999998</v>
      </c>
      <c r="H82" s="89">
        <v>1093</v>
      </c>
      <c r="I82" s="90" t="s">
        <v>64</v>
      </c>
      <c r="J82" s="74">
        <f t="shared" si="4"/>
        <v>0.10929999999999999</v>
      </c>
      <c r="K82" s="89">
        <v>464</v>
      </c>
      <c r="L82" s="90" t="s">
        <v>64</v>
      </c>
      <c r="M82" s="74">
        <f t="shared" si="0"/>
        <v>4.6400000000000004E-2</v>
      </c>
      <c r="N82" s="89">
        <v>339</v>
      </c>
      <c r="O82" s="90" t="s">
        <v>64</v>
      </c>
      <c r="P82" s="74">
        <f t="shared" si="1"/>
        <v>3.39E-2</v>
      </c>
    </row>
    <row r="83" spans="2:16">
      <c r="B83" s="89">
        <v>60</v>
      </c>
      <c r="C83" s="90" t="s">
        <v>63</v>
      </c>
      <c r="D83" s="118">
        <f t="shared" si="5"/>
        <v>2.7272727272727271E-3</v>
      </c>
      <c r="E83" s="91">
        <v>0.81089999999999995</v>
      </c>
      <c r="F83" s="92">
        <v>0.89300000000000002</v>
      </c>
      <c r="G83" s="88">
        <f t="shared" si="3"/>
        <v>1.7039</v>
      </c>
      <c r="H83" s="89">
        <v>1191</v>
      </c>
      <c r="I83" s="90" t="s">
        <v>64</v>
      </c>
      <c r="J83" s="74">
        <f t="shared" si="4"/>
        <v>0.11910000000000001</v>
      </c>
      <c r="K83" s="89">
        <v>495</v>
      </c>
      <c r="L83" s="90" t="s">
        <v>64</v>
      </c>
      <c r="M83" s="74">
        <f t="shared" si="0"/>
        <v>4.9500000000000002E-2</v>
      </c>
      <c r="N83" s="89">
        <v>365</v>
      </c>
      <c r="O83" s="90" t="s">
        <v>64</v>
      </c>
      <c r="P83" s="74">
        <f t="shared" si="1"/>
        <v>3.6499999999999998E-2</v>
      </c>
    </row>
    <row r="84" spans="2:16">
      <c r="B84" s="89">
        <v>65</v>
      </c>
      <c r="C84" s="90" t="s">
        <v>63</v>
      </c>
      <c r="D84" s="118">
        <f t="shared" ref="D84:D113" si="6">B84/1000/$C$5</f>
        <v>2.9545454545454545E-3</v>
      </c>
      <c r="E84" s="91">
        <v>0.84570000000000001</v>
      </c>
      <c r="F84" s="92">
        <v>0.8679</v>
      </c>
      <c r="G84" s="88">
        <f t="shared" si="3"/>
        <v>1.7136</v>
      </c>
      <c r="H84" s="89">
        <v>1289</v>
      </c>
      <c r="I84" s="90" t="s">
        <v>64</v>
      </c>
      <c r="J84" s="74">
        <f t="shared" si="4"/>
        <v>0.12889999999999999</v>
      </c>
      <c r="K84" s="89">
        <v>526</v>
      </c>
      <c r="L84" s="90" t="s">
        <v>64</v>
      </c>
      <c r="M84" s="74">
        <f t="shared" ref="M84:M147" si="7">K84/1000/10</f>
        <v>5.2600000000000001E-2</v>
      </c>
      <c r="N84" s="89">
        <v>391</v>
      </c>
      <c r="O84" s="90" t="s">
        <v>64</v>
      </c>
      <c r="P84" s="74">
        <f t="shared" ref="P84:P147" si="8">N84/1000/10</f>
        <v>3.9100000000000003E-2</v>
      </c>
    </row>
    <row r="85" spans="2:16">
      <c r="B85" s="89">
        <v>70</v>
      </c>
      <c r="C85" s="90" t="s">
        <v>63</v>
      </c>
      <c r="D85" s="118">
        <f t="shared" si="6"/>
        <v>3.1818181818181819E-3</v>
      </c>
      <c r="E85" s="91">
        <v>0.87439999999999996</v>
      </c>
      <c r="F85" s="92">
        <v>0.84440000000000004</v>
      </c>
      <c r="G85" s="88">
        <f t="shared" ref="G85:G148" si="9">E85+F85</f>
        <v>1.7187999999999999</v>
      </c>
      <c r="H85" s="89">
        <v>1387</v>
      </c>
      <c r="I85" s="90" t="s">
        <v>64</v>
      </c>
      <c r="J85" s="74">
        <f t="shared" ref="J85:J109" si="10">H85/1000/10</f>
        <v>0.13869999999999999</v>
      </c>
      <c r="K85" s="89">
        <v>556</v>
      </c>
      <c r="L85" s="90" t="s">
        <v>64</v>
      </c>
      <c r="M85" s="74">
        <f t="shared" si="7"/>
        <v>5.5600000000000004E-2</v>
      </c>
      <c r="N85" s="89">
        <v>417</v>
      </c>
      <c r="O85" s="90" t="s">
        <v>64</v>
      </c>
      <c r="P85" s="74">
        <f t="shared" si="8"/>
        <v>4.1700000000000001E-2</v>
      </c>
    </row>
    <row r="86" spans="2:16">
      <c r="B86" s="89">
        <v>80</v>
      </c>
      <c r="C86" s="90" t="s">
        <v>63</v>
      </c>
      <c r="D86" s="118">
        <f t="shared" si="6"/>
        <v>3.6363636363636364E-3</v>
      </c>
      <c r="E86" s="91">
        <v>0.92159999999999997</v>
      </c>
      <c r="F86" s="92">
        <v>0.80149999999999999</v>
      </c>
      <c r="G86" s="88">
        <f t="shared" si="9"/>
        <v>1.7231000000000001</v>
      </c>
      <c r="H86" s="89">
        <v>1584</v>
      </c>
      <c r="I86" s="90" t="s">
        <v>64</v>
      </c>
      <c r="J86" s="74">
        <f t="shared" si="10"/>
        <v>0.15840000000000001</v>
      </c>
      <c r="K86" s="89">
        <v>615</v>
      </c>
      <c r="L86" s="90" t="s">
        <v>64</v>
      </c>
      <c r="M86" s="74">
        <f t="shared" si="7"/>
        <v>6.1499999999999999E-2</v>
      </c>
      <c r="N86" s="89">
        <v>467</v>
      </c>
      <c r="O86" s="90" t="s">
        <v>64</v>
      </c>
      <c r="P86" s="74">
        <f t="shared" si="8"/>
        <v>4.6700000000000005E-2</v>
      </c>
    </row>
    <row r="87" spans="2:16">
      <c r="B87" s="89">
        <v>90</v>
      </c>
      <c r="C87" s="90" t="s">
        <v>63</v>
      </c>
      <c r="D87" s="118">
        <f t="shared" si="6"/>
        <v>4.0909090909090904E-3</v>
      </c>
      <c r="E87" s="91">
        <v>0.96240000000000003</v>
      </c>
      <c r="F87" s="92">
        <v>0.76349999999999996</v>
      </c>
      <c r="G87" s="88">
        <f t="shared" si="9"/>
        <v>1.7259</v>
      </c>
      <c r="H87" s="89">
        <v>1784</v>
      </c>
      <c r="I87" s="90" t="s">
        <v>64</v>
      </c>
      <c r="J87" s="74">
        <f t="shared" si="10"/>
        <v>0.1784</v>
      </c>
      <c r="K87" s="89">
        <v>672</v>
      </c>
      <c r="L87" s="90" t="s">
        <v>64</v>
      </c>
      <c r="M87" s="74">
        <f t="shared" si="7"/>
        <v>6.720000000000001E-2</v>
      </c>
      <c r="N87" s="89">
        <v>516</v>
      </c>
      <c r="O87" s="90" t="s">
        <v>64</v>
      </c>
      <c r="P87" s="74">
        <f t="shared" si="8"/>
        <v>5.16E-2</v>
      </c>
    </row>
    <row r="88" spans="2:16">
      <c r="B88" s="89">
        <v>100</v>
      </c>
      <c r="C88" s="90" t="s">
        <v>63</v>
      </c>
      <c r="D88" s="118">
        <f t="shared" si="6"/>
        <v>4.5454545454545461E-3</v>
      </c>
      <c r="E88" s="91">
        <v>1.0009999999999999</v>
      </c>
      <c r="F88" s="92">
        <v>0.72940000000000005</v>
      </c>
      <c r="G88" s="88">
        <f t="shared" si="9"/>
        <v>1.7303999999999999</v>
      </c>
      <c r="H88" s="89">
        <v>1986</v>
      </c>
      <c r="I88" s="90" t="s">
        <v>64</v>
      </c>
      <c r="J88" s="74">
        <f t="shared" si="10"/>
        <v>0.1986</v>
      </c>
      <c r="K88" s="89">
        <v>727</v>
      </c>
      <c r="L88" s="90" t="s">
        <v>64</v>
      </c>
      <c r="M88" s="74">
        <f t="shared" si="7"/>
        <v>7.2700000000000001E-2</v>
      </c>
      <c r="N88" s="89">
        <v>564</v>
      </c>
      <c r="O88" s="90" t="s">
        <v>64</v>
      </c>
      <c r="P88" s="74">
        <f t="shared" si="8"/>
        <v>5.6399999999999992E-2</v>
      </c>
    </row>
    <row r="89" spans="2:16">
      <c r="B89" s="89">
        <v>110</v>
      </c>
      <c r="C89" s="90" t="s">
        <v>63</v>
      </c>
      <c r="D89" s="118">
        <f t="shared" si="6"/>
        <v>5.0000000000000001E-3</v>
      </c>
      <c r="E89" s="91">
        <v>1.0389999999999999</v>
      </c>
      <c r="F89" s="92">
        <v>0.69869999999999999</v>
      </c>
      <c r="G89" s="88">
        <f t="shared" si="9"/>
        <v>1.7376999999999998</v>
      </c>
      <c r="H89" s="89">
        <v>2188</v>
      </c>
      <c r="I89" s="90" t="s">
        <v>64</v>
      </c>
      <c r="J89" s="74">
        <f t="shared" si="10"/>
        <v>0.21880000000000002</v>
      </c>
      <c r="K89" s="89">
        <v>781</v>
      </c>
      <c r="L89" s="90" t="s">
        <v>64</v>
      </c>
      <c r="M89" s="74">
        <f t="shared" si="7"/>
        <v>7.8100000000000003E-2</v>
      </c>
      <c r="N89" s="89">
        <v>611</v>
      </c>
      <c r="O89" s="90" t="s">
        <v>64</v>
      </c>
      <c r="P89" s="74">
        <f t="shared" si="8"/>
        <v>6.1100000000000002E-2</v>
      </c>
    </row>
    <row r="90" spans="2:16">
      <c r="B90" s="89">
        <v>120</v>
      </c>
      <c r="C90" s="90" t="s">
        <v>63</v>
      </c>
      <c r="D90" s="118">
        <f t="shared" si="6"/>
        <v>5.4545454545454541E-3</v>
      </c>
      <c r="E90" s="91">
        <v>1.0760000000000001</v>
      </c>
      <c r="F90" s="92">
        <v>0.67100000000000004</v>
      </c>
      <c r="G90" s="88">
        <f t="shared" si="9"/>
        <v>1.7470000000000001</v>
      </c>
      <c r="H90" s="89">
        <v>2392</v>
      </c>
      <c r="I90" s="90" t="s">
        <v>64</v>
      </c>
      <c r="J90" s="74">
        <f t="shared" si="10"/>
        <v>0.2392</v>
      </c>
      <c r="K90" s="89">
        <v>833</v>
      </c>
      <c r="L90" s="90" t="s">
        <v>64</v>
      </c>
      <c r="M90" s="74">
        <f t="shared" si="7"/>
        <v>8.3299999999999999E-2</v>
      </c>
      <c r="N90" s="89">
        <v>658</v>
      </c>
      <c r="O90" s="90" t="s">
        <v>64</v>
      </c>
      <c r="P90" s="74">
        <f t="shared" si="8"/>
        <v>6.5799999999999997E-2</v>
      </c>
    </row>
    <row r="91" spans="2:16">
      <c r="B91" s="89">
        <v>130</v>
      </c>
      <c r="C91" s="90" t="s">
        <v>63</v>
      </c>
      <c r="D91" s="118">
        <f t="shared" si="6"/>
        <v>5.909090909090909E-3</v>
      </c>
      <c r="E91" s="91">
        <v>1.1140000000000001</v>
      </c>
      <c r="F91" s="92">
        <v>0.64570000000000005</v>
      </c>
      <c r="G91" s="88">
        <f t="shared" si="9"/>
        <v>1.7597</v>
      </c>
      <c r="H91" s="89">
        <v>2595</v>
      </c>
      <c r="I91" s="90" t="s">
        <v>64</v>
      </c>
      <c r="J91" s="74">
        <f t="shared" si="10"/>
        <v>0.25950000000000001</v>
      </c>
      <c r="K91" s="89">
        <v>882</v>
      </c>
      <c r="L91" s="90" t="s">
        <v>64</v>
      </c>
      <c r="M91" s="74">
        <f t="shared" si="7"/>
        <v>8.8200000000000001E-2</v>
      </c>
      <c r="N91" s="89">
        <v>704</v>
      </c>
      <c r="O91" s="90" t="s">
        <v>64</v>
      </c>
      <c r="P91" s="74">
        <f t="shared" si="8"/>
        <v>7.039999999999999E-2</v>
      </c>
    </row>
    <row r="92" spans="2:16">
      <c r="B92" s="89">
        <v>140</v>
      </c>
      <c r="C92" s="90" t="s">
        <v>63</v>
      </c>
      <c r="D92" s="118">
        <f t="shared" si="6"/>
        <v>6.3636363636363638E-3</v>
      </c>
      <c r="E92" s="91">
        <v>1.151</v>
      </c>
      <c r="F92" s="92">
        <v>0.62260000000000004</v>
      </c>
      <c r="G92" s="88">
        <f t="shared" si="9"/>
        <v>1.7736000000000001</v>
      </c>
      <c r="H92" s="89">
        <v>2799</v>
      </c>
      <c r="I92" s="90" t="s">
        <v>64</v>
      </c>
      <c r="J92" s="74">
        <f t="shared" si="10"/>
        <v>0.27989999999999998</v>
      </c>
      <c r="K92" s="89">
        <v>931</v>
      </c>
      <c r="L92" s="90" t="s">
        <v>64</v>
      </c>
      <c r="M92" s="74">
        <f t="shared" si="7"/>
        <v>9.3100000000000002E-2</v>
      </c>
      <c r="N92" s="89">
        <v>749</v>
      </c>
      <c r="O92" s="90" t="s">
        <v>64</v>
      </c>
      <c r="P92" s="74">
        <f t="shared" si="8"/>
        <v>7.4899999999999994E-2</v>
      </c>
    </row>
    <row r="93" spans="2:16">
      <c r="B93" s="89">
        <v>150</v>
      </c>
      <c r="C93" s="90" t="s">
        <v>63</v>
      </c>
      <c r="D93" s="118">
        <f t="shared" si="6"/>
        <v>6.8181818181818179E-3</v>
      </c>
      <c r="E93" s="91">
        <v>1.1890000000000001</v>
      </c>
      <c r="F93" s="92">
        <v>0.60129999999999995</v>
      </c>
      <c r="G93" s="88">
        <f t="shared" si="9"/>
        <v>1.7903</v>
      </c>
      <c r="H93" s="89">
        <v>3002</v>
      </c>
      <c r="I93" s="90" t="s">
        <v>64</v>
      </c>
      <c r="J93" s="74">
        <f t="shared" si="10"/>
        <v>0.30019999999999997</v>
      </c>
      <c r="K93" s="89">
        <v>977</v>
      </c>
      <c r="L93" s="90" t="s">
        <v>64</v>
      </c>
      <c r="M93" s="74">
        <f t="shared" si="7"/>
        <v>9.7699999999999995E-2</v>
      </c>
      <c r="N93" s="89">
        <v>794</v>
      </c>
      <c r="O93" s="90" t="s">
        <v>64</v>
      </c>
      <c r="P93" s="74">
        <f t="shared" si="8"/>
        <v>7.9399999999999998E-2</v>
      </c>
    </row>
    <row r="94" spans="2:16">
      <c r="B94" s="89">
        <v>160</v>
      </c>
      <c r="C94" s="90" t="s">
        <v>63</v>
      </c>
      <c r="D94" s="118">
        <f t="shared" si="6"/>
        <v>7.2727272727272727E-3</v>
      </c>
      <c r="E94" s="91">
        <v>1.2270000000000001</v>
      </c>
      <c r="F94" s="92">
        <v>0.58169999999999999</v>
      </c>
      <c r="G94" s="88">
        <f t="shared" si="9"/>
        <v>1.8087</v>
      </c>
      <c r="H94" s="89">
        <v>3204</v>
      </c>
      <c r="I94" s="90" t="s">
        <v>64</v>
      </c>
      <c r="J94" s="74">
        <f t="shared" si="10"/>
        <v>0.32040000000000002</v>
      </c>
      <c r="K94" s="89">
        <v>1022</v>
      </c>
      <c r="L94" s="90" t="s">
        <v>64</v>
      </c>
      <c r="M94" s="74">
        <f t="shared" si="7"/>
        <v>0.1022</v>
      </c>
      <c r="N94" s="89">
        <v>838</v>
      </c>
      <c r="O94" s="90" t="s">
        <v>64</v>
      </c>
      <c r="P94" s="74">
        <f t="shared" si="8"/>
        <v>8.3799999999999999E-2</v>
      </c>
    </row>
    <row r="95" spans="2:16">
      <c r="B95" s="89">
        <v>170</v>
      </c>
      <c r="C95" s="90" t="s">
        <v>63</v>
      </c>
      <c r="D95" s="118">
        <f t="shared" si="6"/>
        <v>7.7272727272727276E-3</v>
      </c>
      <c r="E95" s="91">
        <v>1.2649999999999999</v>
      </c>
      <c r="F95" s="92">
        <v>0.5635</v>
      </c>
      <c r="G95" s="88">
        <f t="shared" si="9"/>
        <v>1.8285</v>
      </c>
      <c r="H95" s="89">
        <v>3405</v>
      </c>
      <c r="I95" s="90" t="s">
        <v>64</v>
      </c>
      <c r="J95" s="74">
        <f t="shared" si="10"/>
        <v>0.34049999999999997</v>
      </c>
      <c r="K95" s="89">
        <v>1065</v>
      </c>
      <c r="L95" s="90" t="s">
        <v>64</v>
      </c>
      <c r="M95" s="74">
        <f t="shared" si="7"/>
        <v>0.1065</v>
      </c>
      <c r="N95" s="89">
        <v>881</v>
      </c>
      <c r="O95" s="90" t="s">
        <v>64</v>
      </c>
      <c r="P95" s="74">
        <f t="shared" si="8"/>
        <v>8.8099999999999998E-2</v>
      </c>
    </row>
    <row r="96" spans="2:16">
      <c r="B96" s="89">
        <v>180</v>
      </c>
      <c r="C96" s="90" t="s">
        <v>63</v>
      </c>
      <c r="D96" s="118">
        <f t="shared" si="6"/>
        <v>8.1818181818181807E-3</v>
      </c>
      <c r="E96" s="91">
        <v>1.3029999999999999</v>
      </c>
      <c r="F96" s="92">
        <v>0.54659999999999997</v>
      </c>
      <c r="G96" s="88">
        <f t="shared" si="9"/>
        <v>1.8495999999999999</v>
      </c>
      <c r="H96" s="89">
        <v>3605</v>
      </c>
      <c r="I96" s="90" t="s">
        <v>64</v>
      </c>
      <c r="J96" s="74">
        <f t="shared" si="10"/>
        <v>0.36049999999999999</v>
      </c>
      <c r="K96" s="89">
        <v>1106</v>
      </c>
      <c r="L96" s="90" t="s">
        <v>64</v>
      </c>
      <c r="M96" s="74">
        <f t="shared" si="7"/>
        <v>0.1106</v>
      </c>
      <c r="N96" s="89">
        <v>923</v>
      </c>
      <c r="O96" s="90" t="s">
        <v>64</v>
      </c>
      <c r="P96" s="74">
        <f t="shared" si="8"/>
        <v>9.2300000000000007E-2</v>
      </c>
    </row>
    <row r="97" spans="2:16">
      <c r="B97" s="89">
        <v>200</v>
      </c>
      <c r="C97" s="90" t="s">
        <v>63</v>
      </c>
      <c r="D97" s="118">
        <f t="shared" si="6"/>
        <v>9.0909090909090922E-3</v>
      </c>
      <c r="E97" s="91">
        <v>1.379</v>
      </c>
      <c r="F97" s="92">
        <v>0.51619999999999999</v>
      </c>
      <c r="G97" s="88">
        <f t="shared" si="9"/>
        <v>1.8952</v>
      </c>
      <c r="H97" s="89">
        <v>4000</v>
      </c>
      <c r="I97" s="90" t="s">
        <v>64</v>
      </c>
      <c r="J97" s="74">
        <f t="shared" si="10"/>
        <v>0.4</v>
      </c>
      <c r="K97" s="89">
        <v>1185</v>
      </c>
      <c r="L97" s="90" t="s">
        <v>64</v>
      </c>
      <c r="M97" s="74">
        <f t="shared" si="7"/>
        <v>0.11850000000000001</v>
      </c>
      <c r="N97" s="89">
        <v>1006</v>
      </c>
      <c r="O97" s="90" t="s">
        <v>64</v>
      </c>
      <c r="P97" s="74">
        <f t="shared" si="8"/>
        <v>0.10059999999999999</v>
      </c>
    </row>
    <row r="98" spans="2:16">
      <c r="B98" s="89">
        <v>225</v>
      </c>
      <c r="C98" s="90" t="s">
        <v>63</v>
      </c>
      <c r="D98" s="118">
        <f t="shared" si="6"/>
        <v>1.0227272727272727E-2</v>
      </c>
      <c r="E98" s="91">
        <v>1.476</v>
      </c>
      <c r="F98" s="92">
        <v>0.48330000000000001</v>
      </c>
      <c r="G98" s="88">
        <f t="shared" si="9"/>
        <v>1.9593</v>
      </c>
      <c r="H98" s="89">
        <v>4484</v>
      </c>
      <c r="I98" s="90" t="s">
        <v>64</v>
      </c>
      <c r="J98" s="74">
        <f t="shared" si="10"/>
        <v>0.44840000000000002</v>
      </c>
      <c r="K98" s="89">
        <v>1276</v>
      </c>
      <c r="L98" s="90" t="s">
        <v>64</v>
      </c>
      <c r="M98" s="74">
        <f t="shared" si="7"/>
        <v>0.12759999999999999</v>
      </c>
      <c r="N98" s="89">
        <v>1104</v>
      </c>
      <c r="O98" s="90" t="s">
        <v>64</v>
      </c>
      <c r="P98" s="74">
        <f t="shared" si="8"/>
        <v>0.11040000000000001</v>
      </c>
    </row>
    <row r="99" spans="2:16">
      <c r="B99" s="89">
        <v>250</v>
      </c>
      <c r="C99" s="90" t="s">
        <v>63</v>
      </c>
      <c r="D99" s="118">
        <f t="shared" si="6"/>
        <v>1.1363636363636364E-2</v>
      </c>
      <c r="E99" s="91">
        <v>1.5740000000000001</v>
      </c>
      <c r="F99" s="92">
        <v>0.45490000000000003</v>
      </c>
      <c r="G99" s="88">
        <f t="shared" si="9"/>
        <v>2.0289000000000001</v>
      </c>
      <c r="H99" s="89">
        <v>4956</v>
      </c>
      <c r="I99" s="90" t="s">
        <v>64</v>
      </c>
      <c r="J99" s="74">
        <f t="shared" si="10"/>
        <v>0.49560000000000004</v>
      </c>
      <c r="K99" s="89">
        <v>1358</v>
      </c>
      <c r="L99" s="90" t="s">
        <v>64</v>
      </c>
      <c r="M99" s="74">
        <f t="shared" si="7"/>
        <v>0.1358</v>
      </c>
      <c r="N99" s="89">
        <v>1197</v>
      </c>
      <c r="O99" s="90" t="s">
        <v>64</v>
      </c>
      <c r="P99" s="74">
        <f t="shared" si="8"/>
        <v>0.1197</v>
      </c>
    </row>
    <row r="100" spans="2:16">
      <c r="B100" s="89">
        <v>275</v>
      </c>
      <c r="C100" s="90" t="s">
        <v>63</v>
      </c>
      <c r="D100" s="118">
        <f t="shared" si="6"/>
        <v>1.2500000000000001E-2</v>
      </c>
      <c r="E100" s="91">
        <v>1.6719999999999999</v>
      </c>
      <c r="F100" s="92">
        <v>0.43020000000000003</v>
      </c>
      <c r="G100" s="88">
        <f t="shared" si="9"/>
        <v>2.1021999999999998</v>
      </c>
      <c r="H100" s="89">
        <v>5415</v>
      </c>
      <c r="I100" s="90" t="s">
        <v>64</v>
      </c>
      <c r="J100" s="74">
        <f t="shared" si="10"/>
        <v>0.54149999999999998</v>
      </c>
      <c r="K100" s="89">
        <v>1433</v>
      </c>
      <c r="L100" s="90" t="s">
        <v>64</v>
      </c>
      <c r="M100" s="74">
        <f t="shared" si="7"/>
        <v>0.14330000000000001</v>
      </c>
      <c r="N100" s="89">
        <v>1285</v>
      </c>
      <c r="O100" s="90" t="s">
        <v>64</v>
      </c>
      <c r="P100" s="74">
        <f t="shared" si="8"/>
        <v>0.1285</v>
      </c>
    </row>
    <row r="101" spans="2:16">
      <c r="B101" s="89">
        <v>300</v>
      </c>
      <c r="C101" s="90" t="s">
        <v>63</v>
      </c>
      <c r="D101" s="118">
        <f t="shared" si="6"/>
        <v>1.3636363636363636E-2</v>
      </c>
      <c r="E101" s="91">
        <v>1.7709999999999999</v>
      </c>
      <c r="F101" s="92">
        <v>0.40839999999999999</v>
      </c>
      <c r="G101" s="88">
        <f t="shared" si="9"/>
        <v>2.1793999999999998</v>
      </c>
      <c r="H101" s="89">
        <v>5862</v>
      </c>
      <c r="I101" s="90" t="s">
        <v>64</v>
      </c>
      <c r="J101" s="74">
        <f t="shared" si="10"/>
        <v>0.58620000000000005</v>
      </c>
      <c r="K101" s="89">
        <v>1502</v>
      </c>
      <c r="L101" s="90" t="s">
        <v>64</v>
      </c>
      <c r="M101" s="74">
        <f t="shared" si="7"/>
        <v>0.1502</v>
      </c>
      <c r="N101" s="89">
        <v>1368</v>
      </c>
      <c r="O101" s="90" t="s">
        <v>64</v>
      </c>
      <c r="P101" s="74">
        <f t="shared" si="8"/>
        <v>0.1368</v>
      </c>
    </row>
    <row r="102" spans="2:16">
      <c r="B102" s="89">
        <v>325</v>
      </c>
      <c r="C102" s="90" t="s">
        <v>63</v>
      </c>
      <c r="D102" s="118">
        <f t="shared" si="6"/>
        <v>1.4772727272727272E-2</v>
      </c>
      <c r="E102" s="91">
        <v>1.869</v>
      </c>
      <c r="F102" s="92">
        <v>0.38900000000000001</v>
      </c>
      <c r="G102" s="88">
        <f t="shared" si="9"/>
        <v>2.258</v>
      </c>
      <c r="H102" s="89">
        <v>6296</v>
      </c>
      <c r="I102" s="90" t="s">
        <v>64</v>
      </c>
      <c r="J102" s="74">
        <f t="shared" si="10"/>
        <v>0.62960000000000005</v>
      </c>
      <c r="K102" s="89">
        <v>1565</v>
      </c>
      <c r="L102" s="90" t="s">
        <v>64</v>
      </c>
      <c r="M102" s="74">
        <f t="shared" si="7"/>
        <v>0.1565</v>
      </c>
      <c r="N102" s="89">
        <v>1446</v>
      </c>
      <c r="O102" s="90" t="s">
        <v>64</v>
      </c>
      <c r="P102" s="74">
        <f t="shared" si="8"/>
        <v>0.14460000000000001</v>
      </c>
    </row>
    <row r="103" spans="2:16">
      <c r="B103" s="89">
        <v>350</v>
      </c>
      <c r="C103" s="90" t="s">
        <v>63</v>
      </c>
      <c r="D103" s="118">
        <f t="shared" si="6"/>
        <v>1.5909090909090907E-2</v>
      </c>
      <c r="E103" s="91">
        <v>1.968</v>
      </c>
      <c r="F103" s="92">
        <v>0.37159999999999999</v>
      </c>
      <c r="G103" s="88">
        <f t="shared" si="9"/>
        <v>2.3395999999999999</v>
      </c>
      <c r="H103" s="89">
        <v>6717</v>
      </c>
      <c r="I103" s="90" t="s">
        <v>64</v>
      </c>
      <c r="J103" s="74">
        <f t="shared" si="10"/>
        <v>0.67169999999999996</v>
      </c>
      <c r="K103" s="89">
        <v>1622</v>
      </c>
      <c r="L103" s="90" t="s">
        <v>64</v>
      </c>
      <c r="M103" s="74">
        <f t="shared" si="7"/>
        <v>0.16220000000000001</v>
      </c>
      <c r="N103" s="89">
        <v>1520</v>
      </c>
      <c r="O103" s="90" t="s">
        <v>64</v>
      </c>
      <c r="P103" s="74">
        <f t="shared" si="8"/>
        <v>0.152</v>
      </c>
    </row>
    <row r="104" spans="2:16">
      <c r="B104" s="89">
        <v>375</v>
      </c>
      <c r="C104" s="90" t="s">
        <v>63</v>
      </c>
      <c r="D104" s="118">
        <f t="shared" si="6"/>
        <v>1.7045454545454544E-2</v>
      </c>
      <c r="E104" s="91">
        <v>2.0670000000000002</v>
      </c>
      <c r="F104" s="92">
        <v>0.35589999999999999</v>
      </c>
      <c r="G104" s="88">
        <f t="shared" si="9"/>
        <v>2.4229000000000003</v>
      </c>
      <c r="H104" s="89">
        <v>7125</v>
      </c>
      <c r="I104" s="90" t="s">
        <v>64</v>
      </c>
      <c r="J104" s="74">
        <f t="shared" si="10"/>
        <v>0.71250000000000002</v>
      </c>
      <c r="K104" s="89">
        <v>1675</v>
      </c>
      <c r="L104" s="90" t="s">
        <v>64</v>
      </c>
      <c r="M104" s="74">
        <f t="shared" si="7"/>
        <v>0.16750000000000001</v>
      </c>
      <c r="N104" s="89">
        <v>1590</v>
      </c>
      <c r="O104" s="90" t="s">
        <v>64</v>
      </c>
      <c r="P104" s="74">
        <f t="shared" si="8"/>
        <v>0.159</v>
      </c>
    </row>
    <row r="105" spans="2:16">
      <c r="B105" s="89">
        <v>400</v>
      </c>
      <c r="C105" s="90" t="s">
        <v>63</v>
      </c>
      <c r="D105" s="118">
        <f t="shared" si="6"/>
        <v>1.8181818181818184E-2</v>
      </c>
      <c r="E105" s="91">
        <v>2.165</v>
      </c>
      <c r="F105" s="92">
        <v>0.3417</v>
      </c>
      <c r="G105" s="88">
        <f t="shared" si="9"/>
        <v>2.5066999999999999</v>
      </c>
      <c r="H105" s="89">
        <v>7522</v>
      </c>
      <c r="I105" s="90" t="s">
        <v>64</v>
      </c>
      <c r="J105" s="74">
        <f t="shared" si="10"/>
        <v>0.75219999999999998</v>
      </c>
      <c r="K105" s="89">
        <v>1724</v>
      </c>
      <c r="L105" s="90" t="s">
        <v>64</v>
      </c>
      <c r="M105" s="74">
        <f t="shared" si="7"/>
        <v>0.1724</v>
      </c>
      <c r="N105" s="89">
        <v>1655</v>
      </c>
      <c r="O105" s="90" t="s">
        <v>64</v>
      </c>
      <c r="P105" s="74">
        <f t="shared" si="8"/>
        <v>0.16550000000000001</v>
      </c>
    </row>
    <row r="106" spans="2:16">
      <c r="B106" s="89">
        <v>450</v>
      </c>
      <c r="C106" s="90" t="s">
        <v>63</v>
      </c>
      <c r="D106" s="118">
        <f t="shared" si="6"/>
        <v>2.0454545454545454E-2</v>
      </c>
      <c r="E106" s="91">
        <v>2.36</v>
      </c>
      <c r="F106" s="92">
        <v>0.31680000000000003</v>
      </c>
      <c r="G106" s="88">
        <f t="shared" si="9"/>
        <v>2.6768000000000001</v>
      </c>
      <c r="H106" s="89">
        <v>8282</v>
      </c>
      <c r="I106" s="90" t="s">
        <v>64</v>
      </c>
      <c r="J106" s="74">
        <f t="shared" si="10"/>
        <v>0.82820000000000005</v>
      </c>
      <c r="K106" s="89">
        <v>1811</v>
      </c>
      <c r="L106" s="90" t="s">
        <v>64</v>
      </c>
      <c r="M106" s="74">
        <f t="shared" si="7"/>
        <v>0.18109999999999998</v>
      </c>
      <c r="N106" s="89">
        <v>1776</v>
      </c>
      <c r="O106" s="90" t="s">
        <v>64</v>
      </c>
      <c r="P106" s="74">
        <f t="shared" si="8"/>
        <v>0.17760000000000001</v>
      </c>
    </row>
    <row r="107" spans="2:16">
      <c r="B107" s="89">
        <v>500</v>
      </c>
      <c r="C107" s="90" t="s">
        <v>63</v>
      </c>
      <c r="D107" s="74">
        <f t="shared" si="6"/>
        <v>2.2727272727272728E-2</v>
      </c>
      <c r="E107" s="91">
        <v>2.5539999999999998</v>
      </c>
      <c r="F107" s="92">
        <v>0.29570000000000002</v>
      </c>
      <c r="G107" s="88">
        <f t="shared" si="9"/>
        <v>2.8496999999999999</v>
      </c>
      <c r="H107" s="89">
        <v>9000</v>
      </c>
      <c r="I107" s="90" t="s">
        <v>64</v>
      </c>
      <c r="J107" s="74">
        <f t="shared" si="10"/>
        <v>0.9</v>
      </c>
      <c r="K107" s="89">
        <v>1887</v>
      </c>
      <c r="L107" s="90" t="s">
        <v>64</v>
      </c>
      <c r="M107" s="74">
        <f t="shared" si="7"/>
        <v>0.18870000000000001</v>
      </c>
      <c r="N107" s="89">
        <v>1884</v>
      </c>
      <c r="O107" s="90" t="s">
        <v>64</v>
      </c>
      <c r="P107" s="74">
        <f t="shared" si="8"/>
        <v>0.18839999999999998</v>
      </c>
    </row>
    <row r="108" spans="2:16">
      <c r="B108" s="89">
        <v>550</v>
      </c>
      <c r="C108" s="90" t="s">
        <v>63</v>
      </c>
      <c r="D108" s="74">
        <f t="shared" si="6"/>
        <v>2.5000000000000001E-2</v>
      </c>
      <c r="E108" s="91">
        <v>2.7440000000000002</v>
      </c>
      <c r="F108" s="92">
        <v>0.27760000000000001</v>
      </c>
      <c r="G108" s="88">
        <f t="shared" si="9"/>
        <v>3.0216000000000003</v>
      </c>
      <c r="H108" s="89">
        <v>9680</v>
      </c>
      <c r="I108" s="90" t="s">
        <v>64</v>
      </c>
      <c r="J108" s="76">
        <f t="shared" si="10"/>
        <v>0.96799999999999997</v>
      </c>
      <c r="K108" s="89">
        <v>1952</v>
      </c>
      <c r="L108" s="90" t="s">
        <v>64</v>
      </c>
      <c r="M108" s="74">
        <f t="shared" si="7"/>
        <v>0.19519999999999998</v>
      </c>
      <c r="N108" s="89">
        <v>1981</v>
      </c>
      <c r="O108" s="90" t="s">
        <v>64</v>
      </c>
      <c r="P108" s="74">
        <f t="shared" si="8"/>
        <v>0.1981</v>
      </c>
    </row>
    <row r="109" spans="2:16">
      <c r="B109" s="89">
        <v>600</v>
      </c>
      <c r="C109" s="90" t="s">
        <v>63</v>
      </c>
      <c r="D109" s="74">
        <f t="shared" si="6"/>
        <v>2.7272727272727271E-2</v>
      </c>
      <c r="E109" s="91">
        <v>2.931</v>
      </c>
      <c r="F109" s="92">
        <v>0.26190000000000002</v>
      </c>
      <c r="G109" s="88">
        <f t="shared" si="9"/>
        <v>3.1928999999999998</v>
      </c>
      <c r="H109" s="89">
        <v>1.03</v>
      </c>
      <c r="I109" s="93" t="s">
        <v>66</v>
      </c>
      <c r="J109" s="76">
        <f t="shared" ref="J109:J120" si="11">H109</f>
        <v>1.03</v>
      </c>
      <c r="K109" s="89">
        <v>2009</v>
      </c>
      <c r="L109" s="90" t="s">
        <v>64</v>
      </c>
      <c r="M109" s="74">
        <f t="shared" si="7"/>
        <v>0.2009</v>
      </c>
      <c r="N109" s="89">
        <v>2068</v>
      </c>
      <c r="O109" s="90" t="s">
        <v>64</v>
      </c>
      <c r="P109" s="74">
        <f t="shared" si="8"/>
        <v>0.20680000000000001</v>
      </c>
    </row>
    <row r="110" spans="2:16">
      <c r="B110" s="89">
        <v>650</v>
      </c>
      <c r="C110" s="90" t="s">
        <v>63</v>
      </c>
      <c r="D110" s="74">
        <f t="shared" si="6"/>
        <v>2.9545454545454545E-2</v>
      </c>
      <c r="E110" s="91">
        <v>3.1150000000000002</v>
      </c>
      <c r="F110" s="92">
        <v>0.248</v>
      </c>
      <c r="G110" s="88">
        <f t="shared" si="9"/>
        <v>3.3630000000000004</v>
      </c>
      <c r="H110" s="89">
        <v>1.0900000000000001</v>
      </c>
      <c r="I110" s="90" t="s">
        <v>66</v>
      </c>
      <c r="J110" s="76">
        <f t="shared" si="11"/>
        <v>1.0900000000000001</v>
      </c>
      <c r="K110" s="89">
        <v>2059</v>
      </c>
      <c r="L110" s="90" t="s">
        <v>64</v>
      </c>
      <c r="M110" s="74">
        <f t="shared" si="7"/>
        <v>0.20590000000000003</v>
      </c>
      <c r="N110" s="89">
        <v>2148</v>
      </c>
      <c r="O110" s="90" t="s">
        <v>64</v>
      </c>
      <c r="P110" s="74">
        <f t="shared" si="8"/>
        <v>0.21480000000000002</v>
      </c>
    </row>
    <row r="111" spans="2:16">
      <c r="B111" s="89">
        <v>700</v>
      </c>
      <c r="C111" s="90" t="s">
        <v>63</v>
      </c>
      <c r="D111" s="74">
        <f t="shared" si="6"/>
        <v>3.1818181818181815E-2</v>
      </c>
      <c r="E111" s="91">
        <v>3.2949999999999999</v>
      </c>
      <c r="F111" s="92">
        <v>0.23569999999999999</v>
      </c>
      <c r="G111" s="88">
        <f t="shared" si="9"/>
        <v>3.5306999999999999</v>
      </c>
      <c r="H111" s="89">
        <v>1.1499999999999999</v>
      </c>
      <c r="I111" s="90" t="s">
        <v>66</v>
      </c>
      <c r="J111" s="76">
        <f t="shared" si="11"/>
        <v>1.1499999999999999</v>
      </c>
      <c r="K111" s="89">
        <v>2103</v>
      </c>
      <c r="L111" s="90" t="s">
        <v>64</v>
      </c>
      <c r="M111" s="74">
        <f t="shared" si="7"/>
        <v>0.21030000000000001</v>
      </c>
      <c r="N111" s="89">
        <v>2220</v>
      </c>
      <c r="O111" s="90" t="s">
        <v>64</v>
      </c>
      <c r="P111" s="74">
        <f t="shared" si="8"/>
        <v>0.22200000000000003</v>
      </c>
    </row>
    <row r="112" spans="2:16">
      <c r="B112" s="89">
        <v>800</v>
      </c>
      <c r="C112" s="90" t="s">
        <v>63</v>
      </c>
      <c r="D112" s="74">
        <f t="shared" si="6"/>
        <v>3.6363636363636369E-2</v>
      </c>
      <c r="E112" s="91">
        <v>3.6440000000000001</v>
      </c>
      <c r="F112" s="92">
        <v>0.21490000000000001</v>
      </c>
      <c r="G112" s="88">
        <f t="shared" si="9"/>
        <v>3.8589000000000002</v>
      </c>
      <c r="H112" s="89">
        <v>1.26</v>
      </c>
      <c r="I112" s="90" t="s">
        <v>66</v>
      </c>
      <c r="J112" s="76">
        <f t="shared" si="11"/>
        <v>1.26</v>
      </c>
      <c r="K112" s="89">
        <v>2181</v>
      </c>
      <c r="L112" s="90" t="s">
        <v>64</v>
      </c>
      <c r="M112" s="74">
        <f t="shared" si="7"/>
        <v>0.21810000000000002</v>
      </c>
      <c r="N112" s="89">
        <v>2347</v>
      </c>
      <c r="O112" s="90" t="s">
        <v>64</v>
      </c>
      <c r="P112" s="74">
        <f t="shared" si="8"/>
        <v>0.23469999999999999</v>
      </c>
    </row>
    <row r="113" spans="1:16">
      <c r="B113" s="89">
        <v>900</v>
      </c>
      <c r="C113" s="90" t="s">
        <v>63</v>
      </c>
      <c r="D113" s="74">
        <f t="shared" si="6"/>
        <v>4.0909090909090909E-2</v>
      </c>
      <c r="E113" s="91">
        <v>3.976</v>
      </c>
      <c r="F113" s="92">
        <v>0.19769999999999999</v>
      </c>
      <c r="G113" s="88">
        <f t="shared" si="9"/>
        <v>4.1737000000000002</v>
      </c>
      <c r="H113" s="89">
        <v>1.37</v>
      </c>
      <c r="I113" s="90" t="s">
        <v>66</v>
      </c>
      <c r="J113" s="76">
        <f t="shared" si="11"/>
        <v>1.37</v>
      </c>
      <c r="K113" s="89">
        <v>2244</v>
      </c>
      <c r="L113" s="90" t="s">
        <v>64</v>
      </c>
      <c r="M113" s="74">
        <f t="shared" si="7"/>
        <v>0.22440000000000002</v>
      </c>
      <c r="N113" s="89">
        <v>2456</v>
      </c>
      <c r="O113" s="90" t="s">
        <v>64</v>
      </c>
      <c r="P113" s="74">
        <f t="shared" si="8"/>
        <v>0.24559999999999998</v>
      </c>
    </row>
    <row r="114" spans="1:16">
      <c r="B114" s="89">
        <v>1</v>
      </c>
      <c r="C114" s="93" t="s">
        <v>65</v>
      </c>
      <c r="D114" s="74">
        <f t="shared" ref="D114:D174" si="12">B114/$C$5</f>
        <v>4.5454545454545456E-2</v>
      </c>
      <c r="E114" s="91">
        <v>4.2930000000000001</v>
      </c>
      <c r="F114" s="92">
        <v>0.18340000000000001</v>
      </c>
      <c r="G114" s="88">
        <f t="shared" si="9"/>
        <v>4.4763999999999999</v>
      </c>
      <c r="H114" s="89">
        <v>1.46</v>
      </c>
      <c r="I114" s="90" t="s">
        <v>66</v>
      </c>
      <c r="J114" s="76">
        <f t="shared" si="11"/>
        <v>1.46</v>
      </c>
      <c r="K114" s="89">
        <v>2297</v>
      </c>
      <c r="L114" s="90" t="s">
        <v>64</v>
      </c>
      <c r="M114" s="74">
        <f t="shared" si="7"/>
        <v>0.22970000000000002</v>
      </c>
      <c r="N114" s="89">
        <v>2549</v>
      </c>
      <c r="O114" s="90" t="s">
        <v>64</v>
      </c>
      <c r="P114" s="74">
        <f t="shared" si="8"/>
        <v>0.25490000000000002</v>
      </c>
    </row>
    <row r="115" spans="1:16">
      <c r="B115" s="89">
        <v>1.1000000000000001</v>
      </c>
      <c r="C115" s="90" t="s">
        <v>65</v>
      </c>
      <c r="D115" s="74">
        <f t="shared" si="12"/>
        <v>0.05</v>
      </c>
      <c r="E115" s="91">
        <v>4.593</v>
      </c>
      <c r="F115" s="92">
        <v>0.17130000000000001</v>
      </c>
      <c r="G115" s="88">
        <f t="shared" si="9"/>
        <v>4.7643000000000004</v>
      </c>
      <c r="H115" s="89">
        <v>1.55</v>
      </c>
      <c r="I115" s="90" t="s">
        <v>66</v>
      </c>
      <c r="J115" s="76">
        <f t="shared" si="11"/>
        <v>1.55</v>
      </c>
      <c r="K115" s="89">
        <v>2342</v>
      </c>
      <c r="L115" s="90" t="s">
        <v>64</v>
      </c>
      <c r="M115" s="74">
        <f t="shared" si="7"/>
        <v>0.23420000000000002</v>
      </c>
      <c r="N115" s="89">
        <v>2631</v>
      </c>
      <c r="O115" s="90" t="s">
        <v>64</v>
      </c>
      <c r="P115" s="74">
        <f t="shared" si="8"/>
        <v>0.2631</v>
      </c>
    </row>
    <row r="116" spans="1:16">
      <c r="B116" s="89">
        <v>1.2</v>
      </c>
      <c r="C116" s="90" t="s">
        <v>65</v>
      </c>
      <c r="D116" s="74">
        <f t="shared" si="12"/>
        <v>5.4545454545454543E-2</v>
      </c>
      <c r="E116" s="91">
        <v>4.8789999999999996</v>
      </c>
      <c r="F116" s="92">
        <v>0.1608</v>
      </c>
      <c r="G116" s="88">
        <f t="shared" si="9"/>
        <v>5.0397999999999996</v>
      </c>
      <c r="H116" s="89">
        <v>1.64</v>
      </c>
      <c r="I116" s="90" t="s">
        <v>66</v>
      </c>
      <c r="J116" s="76">
        <f t="shared" si="11"/>
        <v>1.64</v>
      </c>
      <c r="K116" s="89">
        <v>2380</v>
      </c>
      <c r="L116" s="90" t="s">
        <v>64</v>
      </c>
      <c r="M116" s="74">
        <f t="shared" si="7"/>
        <v>0.23799999999999999</v>
      </c>
      <c r="N116" s="89">
        <v>2704</v>
      </c>
      <c r="O116" s="90" t="s">
        <v>64</v>
      </c>
      <c r="P116" s="74">
        <f t="shared" si="8"/>
        <v>0.27040000000000003</v>
      </c>
    </row>
    <row r="117" spans="1:16">
      <c r="B117" s="89">
        <v>1.3</v>
      </c>
      <c r="C117" s="90" t="s">
        <v>65</v>
      </c>
      <c r="D117" s="74">
        <f t="shared" si="12"/>
        <v>5.909090909090909E-2</v>
      </c>
      <c r="E117" s="91">
        <v>5.149</v>
      </c>
      <c r="F117" s="92">
        <v>0.15160000000000001</v>
      </c>
      <c r="G117" s="88">
        <f t="shared" si="9"/>
        <v>5.3006000000000002</v>
      </c>
      <c r="H117" s="89">
        <v>1.72</v>
      </c>
      <c r="I117" s="90" t="s">
        <v>66</v>
      </c>
      <c r="J117" s="76">
        <f t="shared" si="11"/>
        <v>1.72</v>
      </c>
      <c r="K117" s="89">
        <v>2414</v>
      </c>
      <c r="L117" s="90" t="s">
        <v>64</v>
      </c>
      <c r="M117" s="74">
        <f t="shared" si="7"/>
        <v>0.2414</v>
      </c>
      <c r="N117" s="89">
        <v>2768</v>
      </c>
      <c r="O117" s="90" t="s">
        <v>64</v>
      </c>
      <c r="P117" s="74">
        <f t="shared" si="8"/>
        <v>0.27679999999999999</v>
      </c>
    </row>
    <row r="118" spans="1:16">
      <c r="B118" s="89">
        <v>1.4</v>
      </c>
      <c r="C118" s="90" t="s">
        <v>65</v>
      </c>
      <c r="D118" s="74">
        <f t="shared" si="12"/>
        <v>6.363636363636363E-2</v>
      </c>
      <c r="E118" s="91">
        <v>5.4059999999999997</v>
      </c>
      <c r="F118" s="92">
        <v>0.14360000000000001</v>
      </c>
      <c r="G118" s="88">
        <f t="shared" si="9"/>
        <v>5.5495999999999999</v>
      </c>
      <c r="H118" s="89">
        <v>1.79</v>
      </c>
      <c r="I118" s="90" t="s">
        <v>66</v>
      </c>
      <c r="J118" s="76">
        <f t="shared" si="11"/>
        <v>1.79</v>
      </c>
      <c r="K118" s="89">
        <v>2443</v>
      </c>
      <c r="L118" s="90" t="s">
        <v>64</v>
      </c>
      <c r="M118" s="74">
        <f t="shared" si="7"/>
        <v>0.24430000000000002</v>
      </c>
      <c r="N118" s="89">
        <v>2826</v>
      </c>
      <c r="O118" s="90" t="s">
        <v>64</v>
      </c>
      <c r="P118" s="74">
        <f t="shared" si="8"/>
        <v>0.28260000000000002</v>
      </c>
    </row>
    <row r="119" spans="1:16">
      <c r="B119" s="89">
        <v>1.5</v>
      </c>
      <c r="C119" s="90" t="s">
        <v>65</v>
      </c>
      <c r="D119" s="74">
        <f t="shared" si="12"/>
        <v>6.8181818181818177E-2</v>
      </c>
      <c r="E119" s="91">
        <v>5.649</v>
      </c>
      <c r="F119" s="92">
        <v>0.13639999999999999</v>
      </c>
      <c r="G119" s="88">
        <f t="shared" si="9"/>
        <v>5.7854000000000001</v>
      </c>
      <c r="H119" s="89">
        <v>1.87</v>
      </c>
      <c r="I119" s="90" t="s">
        <v>66</v>
      </c>
      <c r="J119" s="76">
        <f t="shared" si="11"/>
        <v>1.87</v>
      </c>
      <c r="K119" s="89">
        <v>2469</v>
      </c>
      <c r="L119" s="90" t="s">
        <v>64</v>
      </c>
      <c r="M119" s="74">
        <f t="shared" si="7"/>
        <v>0.24689999999999998</v>
      </c>
      <c r="N119" s="89">
        <v>2879</v>
      </c>
      <c r="O119" s="90" t="s">
        <v>64</v>
      </c>
      <c r="P119" s="74">
        <f t="shared" si="8"/>
        <v>0.28789999999999999</v>
      </c>
    </row>
    <row r="120" spans="1:16">
      <c r="B120" s="89">
        <v>1.6</v>
      </c>
      <c r="C120" s="90" t="s">
        <v>65</v>
      </c>
      <c r="D120" s="74">
        <f t="shared" si="12"/>
        <v>7.2727272727272738E-2</v>
      </c>
      <c r="E120" s="91">
        <v>5.8789999999999996</v>
      </c>
      <c r="F120" s="92">
        <v>0.13</v>
      </c>
      <c r="G120" s="88">
        <f t="shared" si="9"/>
        <v>6.0089999999999995</v>
      </c>
      <c r="H120" s="89">
        <v>1.94</v>
      </c>
      <c r="I120" s="90" t="s">
        <v>66</v>
      </c>
      <c r="J120" s="76">
        <f t="shared" si="11"/>
        <v>1.94</v>
      </c>
      <c r="K120" s="89">
        <v>2493</v>
      </c>
      <c r="L120" s="90" t="s">
        <v>64</v>
      </c>
      <c r="M120" s="74">
        <f t="shared" si="7"/>
        <v>0.24929999999999999</v>
      </c>
      <c r="N120" s="89">
        <v>2927</v>
      </c>
      <c r="O120" s="90" t="s">
        <v>64</v>
      </c>
      <c r="P120" s="74">
        <f t="shared" si="8"/>
        <v>0.29270000000000002</v>
      </c>
    </row>
    <row r="121" spans="1:16">
      <c r="B121" s="89">
        <v>1.7</v>
      </c>
      <c r="C121" s="90" t="s">
        <v>65</v>
      </c>
      <c r="D121" s="74">
        <f t="shared" si="12"/>
        <v>7.7272727272727271E-2</v>
      </c>
      <c r="E121" s="91">
        <v>6.0970000000000004</v>
      </c>
      <c r="F121" s="92">
        <v>0.1242</v>
      </c>
      <c r="G121" s="88">
        <f t="shared" si="9"/>
        <v>6.2212000000000005</v>
      </c>
      <c r="H121" s="89">
        <v>2.0099999999999998</v>
      </c>
      <c r="I121" s="90" t="s">
        <v>66</v>
      </c>
      <c r="J121" s="76">
        <f t="shared" ref="J121:J184" si="13">H121</f>
        <v>2.0099999999999998</v>
      </c>
      <c r="K121" s="89">
        <v>2514</v>
      </c>
      <c r="L121" s="90" t="s">
        <v>64</v>
      </c>
      <c r="M121" s="74">
        <f t="shared" si="7"/>
        <v>0.25139999999999996</v>
      </c>
      <c r="N121" s="89">
        <v>2972</v>
      </c>
      <c r="O121" s="90" t="s">
        <v>64</v>
      </c>
      <c r="P121" s="74">
        <f t="shared" si="8"/>
        <v>0.29720000000000002</v>
      </c>
    </row>
    <row r="122" spans="1:16">
      <c r="B122" s="89">
        <v>1.8</v>
      </c>
      <c r="C122" s="90" t="s">
        <v>65</v>
      </c>
      <c r="D122" s="74">
        <f t="shared" si="12"/>
        <v>8.1818181818181818E-2</v>
      </c>
      <c r="E122" s="91">
        <v>6.3040000000000003</v>
      </c>
      <c r="F122" s="92">
        <v>0.11899999999999999</v>
      </c>
      <c r="G122" s="88">
        <f t="shared" si="9"/>
        <v>6.423</v>
      </c>
      <c r="H122" s="89">
        <v>2.0699999999999998</v>
      </c>
      <c r="I122" s="90" t="s">
        <v>66</v>
      </c>
      <c r="J122" s="76">
        <f t="shared" si="13"/>
        <v>2.0699999999999998</v>
      </c>
      <c r="K122" s="89">
        <v>2534</v>
      </c>
      <c r="L122" s="90" t="s">
        <v>64</v>
      </c>
      <c r="M122" s="74">
        <f t="shared" si="7"/>
        <v>0.25339999999999996</v>
      </c>
      <c r="N122" s="89">
        <v>3013</v>
      </c>
      <c r="O122" s="90" t="s">
        <v>64</v>
      </c>
      <c r="P122" s="74">
        <f t="shared" si="8"/>
        <v>0.30130000000000001</v>
      </c>
    </row>
    <row r="123" spans="1:16">
      <c r="B123" s="89">
        <v>2</v>
      </c>
      <c r="C123" s="90" t="s">
        <v>65</v>
      </c>
      <c r="D123" s="74">
        <f t="shared" si="12"/>
        <v>9.0909090909090912E-2</v>
      </c>
      <c r="E123" s="91">
        <v>6.6849999999999996</v>
      </c>
      <c r="F123" s="92">
        <v>0.1099</v>
      </c>
      <c r="G123" s="88">
        <f t="shared" si="9"/>
        <v>6.7948999999999993</v>
      </c>
      <c r="H123" s="89">
        <v>2.2000000000000002</v>
      </c>
      <c r="I123" s="90" t="s">
        <v>66</v>
      </c>
      <c r="J123" s="76">
        <f t="shared" si="13"/>
        <v>2.2000000000000002</v>
      </c>
      <c r="K123" s="89">
        <v>2571</v>
      </c>
      <c r="L123" s="90" t="s">
        <v>64</v>
      </c>
      <c r="M123" s="74">
        <f t="shared" si="7"/>
        <v>0.2571</v>
      </c>
      <c r="N123" s="89">
        <v>3086</v>
      </c>
      <c r="O123" s="90" t="s">
        <v>64</v>
      </c>
      <c r="P123" s="74">
        <f t="shared" si="8"/>
        <v>0.30859999999999999</v>
      </c>
    </row>
    <row r="124" spans="1:16">
      <c r="B124" s="89">
        <v>2.25</v>
      </c>
      <c r="C124" s="90" t="s">
        <v>65</v>
      </c>
      <c r="D124" s="74">
        <f t="shared" si="12"/>
        <v>0.10227272727272728</v>
      </c>
      <c r="E124" s="91">
        <v>7.1070000000000002</v>
      </c>
      <c r="F124" s="92">
        <v>0.1004</v>
      </c>
      <c r="G124" s="88">
        <f t="shared" si="9"/>
        <v>7.2073999999999998</v>
      </c>
      <c r="H124" s="89">
        <v>2.35</v>
      </c>
      <c r="I124" s="90" t="s">
        <v>66</v>
      </c>
      <c r="J124" s="76">
        <f t="shared" si="13"/>
        <v>2.35</v>
      </c>
      <c r="K124" s="89">
        <v>2612</v>
      </c>
      <c r="L124" s="90" t="s">
        <v>64</v>
      </c>
      <c r="M124" s="74">
        <f t="shared" si="7"/>
        <v>0.26119999999999999</v>
      </c>
      <c r="N124" s="89">
        <v>3165</v>
      </c>
      <c r="O124" s="90" t="s">
        <v>64</v>
      </c>
      <c r="P124" s="74">
        <f t="shared" si="8"/>
        <v>0.3165</v>
      </c>
    </row>
    <row r="125" spans="1:16">
      <c r="B125" s="77">
        <v>2.5</v>
      </c>
      <c r="C125" s="79" t="s">
        <v>65</v>
      </c>
      <c r="D125" s="74">
        <f t="shared" si="12"/>
        <v>0.11363636363636363</v>
      </c>
      <c r="E125" s="91">
        <v>7.4770000000000003</v>
      </c>
      <c r="F125" s="92">
        <v>9.2600000000000002E-2</v>
      </c>
      <c r="G125" s="88">
        <f t="shared" si="9"/>
        <v>7.5696000000000003</v>
      </c>
      <c r="H125" s="89">
        <v>2.5</v>
      </c>
      <c r="I125" s="90" t="s">
        <v>66</v>
      </c>
      <c r="J125" s="76">
        <f t="shared" si="13"/>
        <v>2.5</v>
      </c>
      <c r="K125" s="89">
        <v>2647</v>
      </c>
      <c r="L125" s="90" t="s">
        <v>64</v>
      </c>
      <c r="M125" s="74">
        <f t="shared" si="7"/>
        <v>0.26469999999999999</v>
      </c>
      <c r="N125" s="89">
        <v>3234</v>
      </c>
      <c r="O125" s="90" t="s">
        <v>64</v>
      </c>
      <c r="P125" s="74">
        <f t="shared" si="8"/>
        <v>0.32340000000000002</v>
      </c>
    </row>
    <row r="126" spans="1:16">
      <c r="B126" s="77">
        <v>2.75</v>
      </c>
      <c r="C126" s="79" t="s">
        <v>65</v>
      </c>
      <c r="D126" s="74">
        <f t="shared" si="12"/>
        <v>0.125</v>
      </c>
      <c r="E126" s="91">
        <v>7.8019999999999996</v>
      </c>
      <c r="F126" s="92">
        <v>8.6019999999999999E-2</v>
      </c>
      <c r="G126" s="88">
        <f t="shared" si="9"/>
        <v>7.88802</v>
      </c>
      <c r="H126" s="77">
        <v>2.64</v>
      </c>
      <c r="I126" s="79" t="s">
        <v>66</v>
      </c>
      <c r="J126" s="76">
        <f t="shared" si="13"/>
        <v>2.64</v>
      </c>
      <c r="K126" s="77">
        <v>2678</v>
      </c>
      <c r="L126" s="79" t="s">
        <v>64</v>
      </c>
      <c r="M126" s="74">
        <f t="shared" si="7"/>
        <v>0.26779999999999998</v>
      </c>
      <c r="N126" s="77">
        <v>3295</v>
      </c>
      <c r="O126" s="79" t="s">
        <v>64</v>
      </c>
      <c r="P126" s="74">
        <f t="shared" si="8"/>
        <v>0.32950000000000002</v>
      </c>
    </row>
    <row r="127" spans="1:16">
      <c r="B127" s="77">
        <v>3</v>
      </c>
      <c r="C127" s="79" t="s">
        <v>65</v>
      </c>
      <c r="D127" s="74">
        <f t="shared" si="12"/>
        <v>0.13636363636363635</v>
      </c>
      <c r="E127" s="91">
        <v>8.0869999999999997</v>
      </c>
      <c r="F127" s="92">
        <v>8.0379999999999993E-2</v>
      </c>
      <c r="G127" s="88">
        <f t="shared" si="9"/>
        <v>8.1673799999999996</v>
      </c>
      <c r="H127" s="77">
        <v>2.77</v>
      </c>
      <c r="I127" s="79" t="s">
        <v>66</v>
      </c>
      <c r="J127" s="76">
        <f t="shared" si="13"/>
        <v>2.77</v>
      </c>
      <c r="K127" s="77">
        <v>2705</v>
      </c>
      <c r="L127" s="79" t="s">
        <v>64</v>
      </c>
      <c r="M127" s="74">
        <f t="shared" si="7"/>
        <v>0.27050000000000002</v>
      </c>
      <c r="N127" s="77">
        <v>3349</v>
      </c>
      <c r="O127" s="79" t="s">
        <v>64</v>
      </c>
      <c r="P127" s="74">
        <f t="shared" si="8"/>
        <v>0.33490000000000003</v>
      </c>
    </row>
    <row r="128" spans="1:16">
      <c r="A128" s="94"/>
      <c r="B128" s="89">
        <v>3.25</v>
      </c>
      <c r="C128" s="90" t="s">
        <v>65</v>
      </c>
      <c r="D128" s="74">
        <f t="shared" si="12"/>
        <v>0.14772727272727273</v>
      </c>
      <c r="E128" s="91">
        <v>8.3390000000000004</v>
      </c>
      <c r="F128" s="92">
        <v>7.5499999999999998E-2</v>
      </c>
      <c r="G128" s="88">
        <f t="shared" si="9"/>
        <v>8.4145000000000003</v>
      </c>
      <c r="H128" s="89">
        <v>2.9</v>
      </c>
      <c r="I128" s="90" t="s">
        <v>66</v>
      </c>
      <c r="J128" s="76">
        <f t="shared" si="13"/>
        <v>2.9</v>
      </c>
      <c r="K128" s="77">
        <v>2729</v>
      </c>
      <c r="L128" s="79" t="s">
        <v>64</v>
      </c>
      <c r="M128" s="74">
        <f t="shared" si="7"/>
        <v>0.27290000000000003</v>
      </c>
      <c r="N128" s="77">
        <v>3398</v>
      </c>
      <c r="O128" s="79" t="s">
        <v>64</v>
      </c>
      <c r="P128" s="74">
        <f t="shared" si="8"/>
        <v>0.33979999999999999</v>
      </c>
    </row>
    <row r="129" spans="1:16">
      <c r="A129" s="94"/>
      <c r="B129" s="89">
        <v>3.5</v>
      </c>
      <c r="C129" s="90" t="s">
        <v>65</v>
      </c>
      <c r="D129" s="74">
        <f t="shared" si="12"/>
        <v>0.15909090909090909</v>
      </c>
      <c r="E129" s="91">
        <v>8.5609999999999999</v>
      </c>
      <c r="F129" s="92">
        <v>7.1220000000000006E-2</v>
      </c>
      <c r="G129" s="88">
        <f t="shared" si="9"/>
        <v>8.6322200000000002</v>
      </c>
      <c r="H129" s="89">
        <v>3.02</v>
      </c>
      <c r="I129" s="90" t="s">
        <v>66</v>
      </c>
      <c r="J129" s="76">
        <f t="shared" si="13"/>
        <v>3.02</v>
      </c>
      <c r="K129" s="77">
        <v>2752</v>
      </c>
      <c r="L129" s="79" t="s">
        <v>64</v>
      </c>
      <c r="M129" s="74">
        <f t="shared" si="7"/>
        <v>0.2752</v>
      </c>
      <c r="N129" s="77">
        <v>3443</v>
      </c>
      <c r="O129" s="79" t="s">
        <v>64</v>
      </c>
      <c r="P129" s="74">
        <f t="shared" si="8"/>
        <v>0.34429999999999999</v>
      </c>
    </row>
    <row r="130" spans="1:16">
      <c r="A130" s="94"/>
      <c r="B130" s="89">
        <v>3.75</v>
      </c>
      <c r="C130" s="90" t="s">
        <v>65</v>
      </c>
      <c r="D130" s="74">
        <f t="shared" si="12"/>
        <v>0.17045454545454544</v>
      </c>
      <c r="E130" s="91">
        <v>8.7569999999999997</v>
      </c>
      <c r="F130" s="92">
        <v>6.7449999999999996E-2</v>
      </c>
      <c r="G130" s="88">
        <f t="shared" si="9"/>
        <v>8.8244499999999988</v>
      </c>
      <c r="H130" s="89">
        <v>3.14</v>
      </c>
      <c r="I130" s="90" t="s">
        <v>66</v>
      </c>
      <c r="J130" s="76">
        <f t="shared" si="13"/>
        <v>3.14</v>
      </c>
      <c r="K130" s="77">
        <v>2772</v>
      </c>
      <c r="L130" s="79" t="s">
        <v>64</v>
      </c>
      <c r="M130" s="74">
        <f t="shared" si="7"/>
        <v>0.2772</v>
      </c>
      <c r="N130" s="77">
        <v>3485</v>
      </c>
      <c r="O130" s="79" t="s">
        <v>64</v>
      </c>
      <c r="P130" s="74">
        <f t="shared" si="8"/>
        <v>0.34849999999999998</v>
      </c>
    </row>
    <row r="131" spans="1:16">
      <c r="A131" s="94"/>
      <c r="B131" s="89">
        <v>4</v>
      </c>
      <c r="C131" s="90" t="s">
        <v>65</v>
      </c>
      <c r="D131" s="74">
        <f t="shared" si="12"/>
        <v>0.18181818181818182</v>
      </c>
      <c r="E131" s="91">
        <v>8.9309999999999992</v>
      </c>
      <c r="F131" s="92">
        <v>6.4089999999999994E-2</v>
      </c>
      <c r="G131" s="88">
        <f t="shared" si="9"/>
        <v>8.9950899999999994</v>
      </c>
      <c r="H131" s="89">
        <v>3.26</v>
      </c>
      <c r="I131" s="90" t="s">
        <v>66</v>
      </c>
      <c r="J131" s="76">
        <f t="shared" si="13"/>
        <v>3.26</v>
      </c>
      <c r="K131" s="77">
        <v>2791</v>
      </c>
      <c r="L131" s="79" t="s">
        <v>64</v>
      </c>
      <c r="M131" s="74">
        <f t="shared" si="7"/>
        <v>0.27910000000000001</v>
      </c>
      <c r="N131" s="77">
        <v>3523</v>
      </c>
      <c r="O131" s="79" t="s">
        <v>64</v>
      </c>
      <c r="P131" s="74">
        <f t="shared" si="8"/>
        <v>0.3523</v>
      </c>
    </row>
    <row r="132" spans="1:16">
      <c r="A132" s="94"/>
      <c r="B132" s="89">
        <v>4.5</v>
      </c>
      <c r="C132" s="90" t="s">
        <v>65</v>
      </c>
      <c r="D132" s="74">
        <f t="shared" si="12"/>
        <v>0.20454545454545456</v>
      </c>
      <c r="E132" s="91">
        <v>9.2230000000000008</v>
      </c>
      <c r="F132" s="92">
        <v>5.8349999999999999E-2</v>
      </c>
      <c r="G132" s="88">
        <f t="shared" si="9"/>
        <v>9.2813500000000015</v>
      </c>
      <c r="H132" s="89">
        <v>3.5</v>
      </c>
      <c r="I132" s="90" t="s">
        <v>66</v>
      </c>
      <c r="J132" s="76">
        <f t="shared" si="13"/>
        <v>3.5</v>
      </c>
      <c r="K132" s="77">
        <v>2835</v>
      </c>
      <c r="L132" s="79" t="s">
        <v>64</v>
      </c>
      <c r="M132" s="74">
        <f t="shared" si="7"/>
        <v>0.28349999999999997</v>
      </c>
      <c r="N132" s="77">
        <v>3594</v>
      </c>
      <c r="O132" s="79" t="s">
        <v>64</v>
      </c>
      <c r="P132" s="74">
        <f t="shared" si="8"/>
        <v>0.3594</v>
      </c>
    </row>
    <row r="133" spans="1:16">
      <c r="A133" s="94"/>
      <c r="B133" s="89">
        <v>5</v>
      </c>
      <c r="C133" s="90" t="s">
        <v>65</v>
      </c>
      <c r="D133" s="74">
        <f t="shared" si="12"/>
        <v>0.22727272727272727</v>
      </c>
      <c r="E133" s="91">
        <v>9.4550000000000001</v>
      </c>
      <c r="F133" s="92">
        <v>5.3629999999999997E-2</v>
      </c>
      <c r="G133" s="88">
        <f t="shared" si="9"/>
        <v>9.5086300000000001</v>
      </c>
      <c r="H133" s="89">
        <v>3.73</v>
      </c>
      <c r="I133" s="90" t="s">
        <v>66</v>
      </c>
      <c r="J133" s="76">
        <f t="shared" si="13"/>
        <v>3.73</v>
      </c>
      <c r="K133" s="77">
        <v>2875</v>
      </c>
      <c r="L133" s="79" t="s">
        <v>64</v>
      </c>
      <c r="M133" s="74">
        <f t="shared" si="7"/>
        <v>0.28749999999999998</v>
      </c>
      <c r="N133" s="77">
        <v>3656</v>
      </c>
      <c r="O133" s="79" t="s">
        <v>64</v>
      </c>
      <c r="P133" s="74">
        <f t="shared" si="8"/>
        <v>0.36560000000000004</v>
      </c>
    </row>
    <row r="134" spans="1:16">
      <c r="A134" s="94"/>
      <c r="B134" s="89">
        <v>5.5</v>
      </c>
      <c r="C134" s="90" t="s">
        <v>65</v>
      </c>
      <c r="D134" s="74">
        <f t="shared" si="12"/>
        <v>0.25</v>
      </c>
      <c r="E134" s="91">
        <v>9.641</v>
      </c>
      <c r="F134" s="92">
        <v>4.9669999999999999E-2</v>
      </c>
      <c r="G134" s="88">
        <f t="shared" si="9"/>
        <v>9.6906700000000008</v>
      </c>
      <c r="H134" s="89">
        <v>3.95</v>
      </c>
      <c r="I134" s="90" t="s">
        <v>66</v>
      </c>
      <c r="J134" s="76">
        <f t="shared" si="13"/>
        <v>3.95</v>
      </c>
      <c r="K134" s="77">
        <v>2912</v>
      </c>
      <c r="L134" s="79" t="s">
        <v>64</v>
      </c>
      <c r="M134" s="74">
        <f t="shared" si="7"/>
        <v>0.29120000000000001</v>
      </c>
      <c r="N134" s="77">
        <v>3713</v>
      </c>
      <c r="O134" s="79" t="s">
        <v>64</v>
      </c>
      <c r="P134" s="74">
        <f t="shared" si="8"/>
        <v>0.37130000000000002</v>
      </c>
    </row>
    <row r="135" spans="1:16">
      <c r="A135" s="94"/>
      <c r="B135" s="89">
        <v>6</v>
      </c>
      <c r="C135" s="90" t="s">
        <v>65</v>
      </c>
      <c r="D135" s="74">
        <f t="shared" si="12"/>
        <v>0.27272727272727271</v>
      </c>
      <c r="E135" s="91">
        <v>9.7899999999999991</v>
      </c>
      <c r="F135" s="92">
        <v>4.6300000000000001E-2</v>
      </c>
      <c r="G135" s="88">
        <f t="shared" si="9"/>
        <v>9.8362999999999996</v>
      </c>
      <c r="H135" s="89">
        <v>4.17</v>
      </c>
      <c r="I135" s="90" t="s">
        <v>66</v>
      </c>
      <c r="J135" s="76">
        <f t="shared" si="13"/>
        <v>4.17</v>
      </c>
      <c r="K135" s="77">
        <v>2946</v>
      </c>
      <c r="L135" s="79" t="s">
        <v>64</v>
      </c>
      <c r="M135" s="74">
        <f t="shared" si="7"/>
        <v>0.29460000000000003</v>
      </c>
      <c r="N135" s="77">
        <v>3765</v>
      </c>
      <c r="O135" s="79" t="s">
        <v>64</v>
      </c>
      <c r="P135" s="74">
        <f t="shared" si="8"/>
        <v>0.3765</v>
      </c>
    </row>
    <row r="136" spans="1:16">
      <c r="A136" s="94"/>
      <c r="B136" s="89">
        <v>6.5</v>
      </c>
      <c r="C136" s="90" t="s">
        <v>65</v>
      </c>
      <c r="D136" s="74">
        <f t="shared" si="12"/>
        <v>0.29545454545454547</v>
      </c>
      <c r="E136" s="91">
        <v>9.91</v>
      </c>
      <c r="F136" s="92">
        <v>4.3389999999999998E-2</v>
      </c>
      <c r="G136" s="88">
        <f t="shared" si="9"/>
        <v>9.9533900000000006</v>
      </c>
      <c r="H136" s="89">
        <v>4.38</v>
      </c>
      <c r="I136" s="90" t="s">
        <v>66</v>
      </c>
      <c r="J136" s="76">
        <f t="shared" si="13"/>
        <v>4.38</v>
      </c>
      <c r="K136" s="77">
        <v>2978</v>
      </c>
      <c r="L136" s="79" t="s">
        <v>64</v>
      </c>
      <c r="M136" s="74">
        <f t="shared" si="7"/>
        <v>0.29780000000000001</v>
      </c>
      <c r="N136" s="77">
        <v>3814</v>
      </c>
      <c r="O136" s="79" t="s">
        <v>64</v>
      </c>
      <c r="P136" s="74">
        <f t="shared" si="8"/>
        <v>0.38140000000000002</v>
      </c>
    </row>
    <row r="137" spans="1:16">
      <c r="A137" s="94"/>
      <c r="B137" s="89">
        <v>7</v>
      </c>
      <c r="C137" s="90" t="s">
        <v>65</v>
      </c>
      <c r="D137" s="74">
        <f t="shared" si="12"/>
        <v>0.31818181818181818</v>
      </c>
      <c r="E137" s="91">
        <v>10.01</v>
      </c>
      <c r="F137" s="92">
        <v>4.0849999999999997E-2</v>
      </c>
      <c r="G137" s="88">
        <f t="shared" si="9"/>
        <v>10.050850000000001</v>
      </c>
      <c r="H137" s="89">
        <v>4.5999999999999996</v>
      </c>
      <c r="I137" s="90" t="s">
        <v>66</v>
      </c>
      <c r="J137" s="76">
        <f t="shared" si="13"/>
        <v>4.5999999999999996</v>
      </c>
      <c r="K137" s="77">
        <v>3008</v>
      </c>
      <c r="L137" s="79" t="s">
        <v>64</v>
      </c>
      <c r="M137" s="74">
        <f t="shared" si="7"/>
        <v>0.30080000000000001</v>
      </c>
      <c r="N137" s="77">
        <v>3860</v>
      </c>
      <c r="O137" s="79" t="s">
        <v>64</v>
      </c>
      <c r="P137" s="74">
        <f t="shared" si="8"/>
        <v>0.38600000000000001</v>
      </c>
    </row>
    <row r="138" spans="1:16">
      <c r="A138" s="94"/>
      <c r="B138" s="89">
        <v>8</v>
      </c>
      <c r="C138" s="90" t="s">
        <v>65</v>
      </c>
      <c r="D138" s="74">
        <f t="shared" si="12"/>
        <v>0.36363636363636365</v>
      </c>
      <c r="E138" s="91">
        <v>10.15</v>
      </c>
      <c r="F138" s="92">
        <v>3.6630000000000003E-2</v>
      </c>
      <c r="G138" s="88">
        <f t="shared" si="9"/>
        <v>10.186630000000001</v>
      </c>
      <c r="H138" s="89">
        <v>5.0199999999999996</v>
      </c>
      <c r="I138" s="90" t="s">
        <v>66</v>
      </c>
      <c r="J138" s="76">
        <f t="shared" si="13"/>
        <v>5.0199999999999996</v>
      </c>
      <c r="K138" s="77">
        <v>3094</v>
      </c>
      <c r="L138" s="79" t="s">
        <v>64</v>
      </c>
      <c r="M138" s="74">
        <f t="shared" si="7"/>
        <v>0.30940000000000001</v>
      </c>
      <c r="N138" s="77">
        <v>3944</v>
      </c>
      <c r="O138" s="79" t="s">
        <v>64</v>
      </c>
      <c r="P138" s="74">
        <f t="shared" si="8"/>
        <v>0.39439999999999997</v>
      </c>
    </row>
    <row r="139" spans="1:16">
      <c r="A139" s="94"/>
      <c r="B139" s="89">
        <v>9</v>
      </c>
      <c r="C139" s="90" t="s">
        <v>65</v>
      </c>
      <c r="D139" s="74">
        <f t="shared" si="12"/>
        <v>0.40909090909090912</v>
      </c>
      <c r="E139" s="91">
        <v>10.24</v>
      </c>
      <c r="F139" s="92">
        <v>3.3250000000000002E-2</v>
      </c>
      <c r="G139" s="88">
        <f t="shared" si="9"/>
        <v>10.273250000000001</v>
      </c>
      <c r="H139" s="89">
        <v>5.44</v>
      </c>
      <c r="I139" s="90" t="s">
        <v>66</v>
      </c>
      <c r="J139" s="76">
        <f t="shared" si="13"/>
        <v>5.44</v>
      </c>
      <c r="K139" s="77">
        <v>3175</v>
      </c>
      <c r="L139" s="79" t="s">
        <v>64</v>
      </c>
      <c r="M139" s="74">
        <f t="shared" si="7"/>
        <v>0.3175</v>
      </c>
      <c r="N139" s="77">
        <v>4021</v>
      </c>
      <c r="O139" s="79" t="s">
        <v>64</v>
      </c>
      <c r="P139" s="74">
        <f t="shared" si="8"/>
        <v>0.40210000000000001</v>
      </c>
    </row>
    <row r="140" spans="1:16">
      <c r="A140" s="94"/>
      <c r="B140" s="89">
        <v>10</v>
      </c>
      <c r="C140" s="95" t="s">
        <v>65</v>
      </c>
      <c r="D140" s="74">
        <f t="shared" si="12"/>
        <v>0.45454545454545453</v>
      </c>
      <c r="E140" s="91">
        <v>10.3</v>
      </c>
      <c r="F140" s="92">
        <v>3.048E-2</v>
      </c>
      <c r="G140" s="88">
        <f t="shared" si="9"/>
        <v>10.330480000000001</v>
      </c>
      <c r="H140" s="89">
        <v>5.86</v>
      </c>
      <c r="I140" s="90" t="s">
        <v>66</v>
      </c>
      <c r="J140" s="76">
        <f t="shared" si="13"/>
        <v>5.86</v>
      </c>
      <c r="K140" s="77">
        <v>3251</v>
      </c>
      <c r="L140" s="79" t="s">
        <v>64</v>
      </c>
      <c r="M140" s="74">
        <f t="shared" si="7"/>
        <v>0.3251</v>
      </c>
      <c r="N140" s="77">
        <v>4092</v>
      </c>
      <c r="O140" s="79" t="s">
        <v>64</v>
      </c>
      <c r="P140" s="74">
        <f t="shared" si="8"/>
        <v>0.40919999999999995</v>
      </c>
    </row>
    <row r="141" spans="1:16">
      <c r="B141" s="89">
        <v>11</v>
      </c>
      <c r="C141" s="79" t="s">
        <v>65</v>
      </c>
      <c r="D141" s="74">
        <f t="shared" si="12"/>
        <v>0.5</v>
      </c>
      <c r="E141" s="91">
        <v>10.33</v>
      </c>
      <c r="F141" s="92">
        <v>2.8170000000000001E-2</v>
      </c>
      <c r="G141" s="88">
        <f t="shared" si="9"/>
        <v>10.358169999999999</v>
      </c>
      <c r="H141" s="77">
        <v>6.28</v>
      </c>
      <c r="I141" s="79" t="s">
        <v>66</v>
      </c>
      <c r="J141" s="76">
        <f t="shared" si="13"/>
        <v>6.28</v>
      </c>
      <c r="K141" s="77">
        <v>3324</v>
      </c>
      <c r="L141" s="79" t="s">
        <v>64</v>
      </c>
      <c r="M141" s="74">
        <f t="shared" si="7"/>
        <v>0.33239999999999997</v>
      </c>
      <c r="N141" s="77">
        <v>4159</v>
      </c>
      <c r="O141" s="79" t="s">
        <v>64</v>
      </c>
      <c r="P141" s="74">
        <f t="shared" si="8"/>
        <v>0.41589999999999999</v>
      </c>
    </row>
    <row r="142" spans="1:16">
      <c r="B142" s="89">
        <v>12</v>
      </c>
      <c r="C142" s="79" t="s">
        <v>65</v>
      </c>
      <c r="D142" s="74">
        <f t="shared" si="12"/>
        <v>0.54545454545454541</v>
      </c>
      <c r="E142" s="91">
        <v>10.34</v>
      </c>
      <c r="F142" s="92">
        <v>2.6200000000000001E-2</v>
      </c>
      <c r="G142" s="88">
        <f t="shared" si="9"/>
        <v>10.366199999999999</v>
      </c>
      <c r="H142" s="77">
        <v>6.69</v>
      </c>
      <c r="I142" s="79" t="s">
        <v>66</v>
      </c>
      <c r="J142" s="76">
        <f t="shared" si="13"/>
        <v>6.69</v>
      </c>
      <c r="K142" s="77">
        <v>3395</v>
      </c>
      <c r="L142" s="79" t="s">
        <v>64</v>
      </c>
      <c r="M142" s="74">
        <f t="shared" si="7"/>
        <v>0.33950000000000002</v>
      </c>
      <c r="N142" s="77">
        <v>4223</v>
      </c>
      <c r="O142" s="79" t="s">
        <v>64</v>
      </c>
      <c r="P142" s="74">
        <f t="shared" si="8"/>
        <v>0.42230000000000001</v>
      </c>
    </row>
    <row r="143" spans="1:16">
      <c r="B143" s="89">
        <v>13</v>
      </c>
      <c r="C143" s="79" t="s">
        <v>65</v>
      </c>
      <c r="D143" s="74">
        <f t="shared" si="12"/>
        <v>0.59090909090909094</v>
      </c>
      <c r="E143" s="91">
        <v>10.34</v>
      </c>
      <c r="F143" s="92">
        <v>2.4510000000000001E-2</v>
      </c>
      <c r="G143" s="88">
        <f t="shared" si="9"/>
        <v>10.364509999999999</v>
      </c>
      <c r="H143" s="77">
        <v>7.11</v>
      </c>
      <c r="I143" s="79" t="s">
        <v>66</v>
      </c>
      <c r="J143" s="76">
        <f t="shared" si="13"/>
        <v>7.11</v>
      </c>
      <c r="K143" s="77">
        <v>3463</v>
      </c>
      <c r="L143" s="79" t="s">
        <v>64</v>
      </c>
      <c r="M143" s="74">
        <f t="shared" si="7"/>
        <v>0.3463</v>
      </c>
      <c r="N143" s="77">
        <v>4284</v>
      </c>
      <c r="O143" s="79" t="s">
        <v>64</v>
      </c>
      <c r="P143" s="74">
        <f t="shared" si="8"/>
        <v>0.4284</v>
      </c>
    </row>
    <row r="144" spans="1:16">
      <c r="B144" s="89">
        <v>14</v>
      </c>
      <c r="C144" s="79" t="s">
        <v>65</v>
      </c>
      <c r="D144" s="74">
        <f t="shared" si="12"/>
        <v>0.63636363636363635</v>
      </c>
      <c r="E144" s="91">
        <v>10.34</v>
      </c>
      <c r="F144" s="92">
        <v>2.3040000000000001E-2</v>
      </c>
      <c r="G144" s="88">
        <f t="shared" si="9"/>
        <v>10.36304</v>
      </c>
      <c r="H144" s="77">
        <v>7.52</v>
      </c>
      <c r="I144" s="79" t="s">
        <v>66</v>
      </c>
      <c r="J144" s="76">
        <f t="shared" si="13"/>
        <v>7.52</v>
      </c>
      <c r="K144" s="77">
        <v>3530</v>
      </c>
      <c r="L144" s="79" t="s">
        <v>64</v>
      </c>
      <c r="M144" s="74">
        <f t="shared" si="7"/>
        <v>0.35299999999999998</v>
      </c>
      <c r="N144" s="77">
        <v>4343</v>
      </c>
      <c r="O144" s="79" t="s">
        <v>64</v>
      </c>
      <c r="P144" s="74">
        <f t="shared" si="8"/>
        <v>0.43430000000000002</v>
      </c>
    </row>
    <row r="145" spans="2:16">
      <c r="B145" s="89">
        <v>15</v>
      </c>
      <c r="C145" s="79" t="s">
        <v>65</v>
      </c>
      <c r="D145" s="74">
        <f t="shared" si="12"/>
        <v>0.68181818181818177</v>
      </c>
      <c r="E145" s="91">
        <v>10.32</v>
      </c>
      <c r="F145" s="92">
        <v>2.1749999999999999E-2</v>
      </c>
      <c r="G145" s="88">
        <f t="shared" si="9"/>
        <v>10.341750000000001</v>
      </c>
      <c r="H145" s="77">
        <v>7.94</v>
      </c>
      <c r="I145" s="79" t="s">
        <v>66</v>
      </c>
      <c r="J145" s="76">
        <f t="shared" si="13"/>
        <v>7.94</v>
      </c>
      <c r="K145" s="77">
        <v>3595</v>
      </c>
      <c r="L145" s="79" t="s">
        <v>64</v>
      </c>
      <c r="M145" s="74">
        <f t="shared" si="7"/>
        <v>0.35950000000000004</v>
      </c>
      <c r="N145" s="77">
        <v>4399</v>
      </c>
      <c r="O145" s="79" t="s">
        <v>64</v>
      </c>
      <c r="P145" s="74">
        <f t="shared" si="8"/>
        <v>0.43990000000000001</v>
      </c>
    </row>
    <row r="146" spans="2:16">
      <c r="B146" s="89">
        <v>16</v>
      </c>
      <c r="C146" s="79" t="s">
        <v>65</v>
      </c>
      <c r="D146" s="74">
        <f t="shared" si="12"/>
        <v>0.72727272727272729</v>
      </c>
      <c r="E146" s="91">
        <v>10.3</v>
      </c>
      <c r="F146" s="92">
        <v>2.06E-2</v>
      </c>
      <c r="G146" s="88">
        <f t="shared" si="9"/>
        <v>10.320600000000001</v>
      </c>
      <c r="H146" s="77">
        <v>8.35</v>
      </c>
      <c r="I146" s="79" t="s">
        <v>66</v>
      </c>
      <c r="J146" s="76">
        <f t="shared" si="13"/>
        <v>8.35</v>
      </c>
      <c r="K146" s="77">
        <v>3659</v>
      </c>
      <c r="L146" s="79" t="s">
        <v>64</v>
      </c>
      <c r="M146" s="74">
        <f t="shared" si="7"/>
        <v>0.3659</v>
      </c>
      <c r="N146" s="77">
        <v>4454</v>
      </c>
      <c r="O146" s="79" t="s">
        <v>64</v>
      </c>
      <c r="P146" s="74">
        <f t="shared" si="8"/>
        <v>0.44539999999999996</v>
      </c>
    </row>
    <row r="147" spans="2:16">
      <c r="B147" s="89">
        <v>17</v>
      </c>
      <c r="C147" s="79" t="s">
        <v>65</v>
      </c>
      <c r="D147" s="74">
        <f t="shared" si="12"/>
        <v>0.77272727272727271</v>
      </c>
      <c r="E147" s="91">
        <v>10.27</v>
      </c>
      <c r="F147" s="92">
        <v>1.958E-2</v>
      </c>
      <c r="G147" s="88">
        <f t="shared" si="9"/>
        <v>10.289579999999999</v>
      </c>
      <c r="H147" s="77">
        <v>8.77</v>
      </c>
      <c r="I147" s="79" t="s">
        <v>66</v>
      </c>
      <c r="J147" s="76">
        <f t="shared" si="13"/>
        <v>8.77</v>
      </c>
      <c r="K147" s="77">
        <v>3722</v>
      </c>
      <c r="L147" s="79" t="s">
        <v>64</v>
      </c>
      <c r="M147" s="74">
        <f t="shared" si="7"/>
        <v>0.37219999999999998</v>
      </c>
      <c r="N147" s="77">
        <v>4508</v>
      </c>
      <c r="O147" s="79" t="s">
        <v>64</v>
      </c>
      <c r="P147" s="74">
        <f t="shared" si="8"/>
        <v>0.45079999999999998</v>
      </c>
    </row>
    <row r="148" spans="2:16">
      <c r="B148" s="89">
        <v>18</v>
      </c>
      <c r="C148" s="79" t="s">
        <v>65</v>
      </c>
      <c r="D148" s="74">
        <f t="shared" si="12"/>
        <v>0.81818181818181823</v>
      </c>
      <c r="E148" s="91">
        <v>10.24</v>
      </c>
      <c r="F148" s="92">
        <v>1.866E-2</v>
      </c>
      <c r="G148" s="88">
        <f t="shared" si="9"/>
        <v>10.258660000000001</v>
      </c>
      <c r="H148" s="77">
        <v>9.19</v>
      </c>
      <c r="I148" s="79" t="s">
        <v>66</v>
      </c>
      <c r="J148" s="76">
        <f t="shared" si="13"/>
        <v>9.19</v>
      </c>
      <c r="K148" s="77">
        <v>3784</v>
      </c>
      <c r="L148" s="79" t="s">
        <v>64</v>
      </c>
      <c r="M148" s="74">
        <f t="shared" ref="M148:M161" si="14">K148/1000/10</f>
        <v>0.37839999999999996</v>
      </c>
      <c r="N148" s="77">
        <v>4561</v>
      </c>
      <c r="O148" s="79" t="s">
        <v>64</v>
      </c>
      <c r="P148" s="74">
        <f t="shared" ref="P148:P168" si="15">N148/1000/10</f>
        <v>0.45610000000000001</v>
      </c>
    </row>
    <row r="149" spans="2:16">
      <c r="B149" s="89">
        <v>20</v>
      </c>
      <c r="C149" s="79" t="s">
        <v>65</v>
      </c>
      <c r="D149" s="74">
        <f t="shared" si="12"/>
        <v>0.90909090909090906</v>
      </c>
      <c r="E149" s="91">
        <v>10.17</v>
      </c>
      <c r="F149" s="92">
        <v>1.7069999999999998E-2</v>
      </c>
      <c r="G149" s="88">
        <f t="shared" ref="G149:G212" si="16">E149+F149</f>
        <v>10.18707</v>
      </c>
      <c r="H149" s="77">
        <v>10.029999999999999</v>
      </c>
      <c r="I149" s="79" t="s">
        <v>66</v>
      </c>
      <c r="J149" s="76">
        <f t="shared" si="13"/>
        <v>10.029999999999999</v>
      </c>
      <c r="K149" s="77">
        <v>3995</v>
      </c>
      <c r="L149" s="79" t="s">
        <v>64</v>
      </c>
      <c r="M149" s="74">
        <f t="shared" si="14"/>
        <v>0.39950000000000002</v>
      </c>
      <c r="N149" s="77">
        <v>4663</v>
      </c>
      <c r="O149" s="79" t="s">
        <v>64</v>
      </c>
      <c r="P149" s="74">
        <f t="shared" si="15"/>
        <v>0.46630000000000005</v>
      </c>
    </row>
    <row r="150" spans="2:16">
      <c r="B150" s="89">
        <v>22.5</v>
      </c>
      <c r="C150" s="79" t="s">
        <v>65</v>
      </c>
      <c r="D150" s="74">
        <f t="shared" si="12"/>
        <v>1.0227272727272727</v>
      </c>
      <c r="E150" s="91">
        <v>10.07</v>
      </c>
      <c r="F150" s="92">
        <v>1.545E-2</v>
      </c>
      <c r="G150" s="88">
        <f t="shared" si="16"/>
        <v>10.08545</v>
      </c>
      <c r="H150" s="77">
        <v>11.09</v>
      </c>
      <c r="I150" s="79" t="s">
        <v>66</v>
      </c>
      <c r="J150" s="76">
        <f t="shared" si="13"/>
        <v>11.09</v>
      </c>
      <c r="K150" s="77">
        <v>4299</v>
      </c>
      <c r="L150" s="79" t="s">
        <v>64</v>
      </c>
      <c r="M150" s="74">
        <f t="shared" si="14"/>
        <v>0.42990000000000006</v>
      </c>
      <c r="N150" s="77">
        <v>4786</v>
      </c>
      <c r="O150" s="79" t="s">
        <v>64</v>
      </c>
      <c r="P150" s="74">
        <f t="shared" si="15"/>
        <v>0.47859999999999997</v>
      </c>
    </row>
    <row r="151" spans="2:16">
      <c r="B151" s="89">
        <v>25</v>
      </c>
      <c r="C151" s="79" t="s">
        <v>65</v>
      </c>
      <c r="D151" s="74">
        <f t="shared" si="12"/>
        <v>1.1363636363636365</v>
      </c>
      <c r="E151" s="91">
        <v>9.9559999999999995</v>
      </c>
      <c r="F151" s="92">
        <v>1.413E-2</v>
      </c>
      <c r="G151" s="88">
        <f t="shared" si="16"/>
        <v>9.9701299999999993</v>
      </c>
      <c r="H151" s="77">
        <v>12.17</v>
      </c>
      <c r="I151" s="79" t="s">
        <v>66</v>
      </c>
      <c r="J151" s="76">
        <f t="shared" si="13"/>
        <v>12.17</v>
      </c>
      <c r="K151" s="77">
        <v>4589</v>
      </c>
      <c r="L151" s="79" t="s">
        <v>64</v>
      </c>
      <c r="M151" s="74">
        <f t="shared" si="14"/>
        <v>0.45890000000000003</v>
      </c>
      <c r="N151" s="77">
        <v>4906</v>
      </c>
      <c r="O151" s="79" t="s">
        <v>64</v>
      </c>
      <c r="P151" s="74">
        <f t="shared" si="15"/>
        <v>0.49059999999999998</v>
      </c>
    </row>
    <row r="152" spans="2:16">
      <c r="B152" s="89">
        <v>27.5</v>
      </c>
      <c r="C152" s="79" t="s">
        <v>65</v>
      </c>
      <c r="D152" s="74">
        <f t="shared" si="12"/>
        <v>1.25</v>
      </c>
      <c r="E152" s="91">
        <v>9.84</v>
      </c>
      <c r="F152" s="92">
        <v>1.303E-2</v>
      </c>
      <c r="G152" s="88">
        <f t="shared" si="16"/>
        <v>9.8530300000000004</v>
      </c>
      <c r="H152" s="77">
        <v>13.25</v>
      </c>
      <c r="I152" s="79" t="s">
        <v>66</v>
      </c>
      <c r="J152" s="76">
        <f t="shared" si="13"/>
        <v>13.25</v>
      </c>
      <c r="K152" s="77">
        <v>4867</v>
      </c>
      <c r="L152" s="79" t="s">
        <v>64</v>
      </c>
      <c r="M152" s="74">
        <f t="shared" si="14"/>
        <v>0.48670000000000002</v>
      </c>
      <c r="N152" s="77">
        <v>5024</v>
      </c>
      <c r="O152" s="79" t="s">
        <v>64</v>
      </c>
      <c r="P152" s="74">
        <f t="shared" si="15"/>
        <v>0.50239999999999996</v>
      </c>
    </row>
    <row r="153" spans="2:16">
      <c r="B153" s="89">
        <v>30</v>
      </c>
      <c r="C153" s="79" t="s">
        <v>65</v>
      </c>
      <c r="D153" s="74">
        <f t="shared" si="12"/>
        <v>1.3636363636363635</v>
      </c>
      <c r="E153" s="91">
        <v>9.7189999999999994</v>
      </c>
      <c r="F153" s="92">
        <v>1.209E-2</v>
      </c>
      <c r="G153" s="88">
        <f t="shared" si="16"/>
        <v>9.73109</v>
      </c>
      <c r="H153" s="77">
        <v>14.35</v>
      </c>
      <c r="I153" s="79" t="s">
        <v>66</v>
      </c>
      <c r="J153" s="76">
        <f t="shared" si="13"/>
        <v>14.35</v>
      </c>
      <c r="K153" s="77">
        <v>5136</v>
      </c>
      <c r="L153" s="79" t="s">
        <v>64</v>
      </c>
      <c r="M153" s="74">
        <f t="shared" si="14"/>
        <v>0.51360000000000006</v>
      </c>
      <c r="N153" s="77">
        <v>5139</v>
      </c>
      <c r="O153" s="79" t="s">
        <v>64</v>
      </c>
      <c r="P153" s="74">
        <f t="shared" si="15"/>
        <v>0.51390000000000002</v>
      </c>
    </row>
    <row r="154" spans="2:16">
      <c r="B154" s="89">
        <v>32.5</v>
      </c>
      <c r="C154" s="79" t="s">
        <v>65</v>
      </c>
      <c r="D154" s="74">
        <f t="shared" si="12"/>
        <v>1.4772727272727273</v>
      </c>
      <c r="E154" s="91">
        <v>9.5960000000000001</v>
      </c>
      <c r="F154" s="92">
        <v>1.129E-2</v>
      </c>
      <c r="G154" s="88">
        <f t="shared" si="16"/>
        <v>9.6072900000000008</v>
      </c>
      <c r="H154" s="77">
        <v>15.46</v>
      </c>
      <c r="I154" s="79" t="s">
        <v>66</v>
      </c>
      <c r="J154" s="76">
        <f t="shared" si="13"/>
        <v>15.46</v>
      </c>
      <c r="K154" s="77">
        <v>5397</v>
      </c>
      <c r="L154" s="79" t="s">
        <v>64</v>
      </c>
      <c r="M154" s="74">
        <f t="shared" si="14"/>
        <v>0.53970000000000007</v>
      </c>
      <c r="N154" s="77">
        <v>5254</v>
      </c>
      <c r="O154" s="79" t="s">
        <v>64</v>
      </c>
      <c r="P154" s="74">
        <f t="shared" si="15"/>
        <v>0.52539999999999998</v>
      </c>
    </row>
    <row r="155" spans="2:16">
      <c r="B155" s="89">
        <v>35</v>
      </c>
      <c r="C155" s="79" t="s">
        <v>65</v>
      </c>
      <c r="D155" s="74">
        <f t="shared" si="12"/>
        <v>1.5909090909090908</v>
      </c>
      <c r="E155" s="91">
        <v>9.4710000000000001</v>
      </c>
      <c r="F155" s="92">
        <v>1.06E-2</v>
      </c>
      <c r="G155" s="88">
        <f t="shared" si="16"/>
        <v>9.4816000000000003</v>
      </c>
      <c r="H155" s="77">
        <v>16.59</v>
      </c>
      <c r="I155" s="79" t="s">
        <v>66</v>
      </c>
      <c r="J155" s="76">
        <f t="shared" si="13"/>
        <v>16.59</v>
      </c>
      <c r="K155" s="77">
        <v>5653</v>
      </c>
      <c r="L155" s="79" t="s">
        <v>64</v>
      </c>
      <c r="M155" s="74">
        <f t="shared" si="14"/>
        <v>0.56529999999999991</v>
      </c>
      <c r="N155" s="77">
        <v>5367</v>
      </c>
      <c r="O155" s="79" t="s">
        <v>64</v>
      </c>
      <c r="P155" s="74">
        <f t="shared" si="15"/>
        <v>0.53669999999999995</v>
      </c>
    </row>
    <row r="156" spans="2:16">
      <c r="B156" s="89">
        <v>37.5</v>
      </c>
      <c r="C156" s="79" t="s">
        <v>65</v>
      </c>
      <c r="D156" s="74">
        <f t="shared" si="12"/>
        <v>1.7045454545454546</v>
      </c>
      <c r="E156" s="91">
        <v>9.3460000000000001</v>
      </c>
      <c r="F156" s="92">
        <v>9.9880000000000004E-3</v>
      </c>
      <c r="G156" s="88">
        <f t="shared" si="16"/>
        <v>9.355988</v>
      </c>
      <c r="H156" s="77">
        <v>17.73</v>
      </c>
      <c r="I156" s="79" t="s">
        <v>66</v>
      </c>
      <c r="J156" s="76">
        <f t="shared" si="13"/>
        <v>17.73</v>
      </c>
      <c r="K156" s="77">
        <v>5904</v>
      </c>
      <c r="L156" s="79" t="s">
        <v>64</v>
      </c>
      <c r="M156" s="74">
        <f t="shared" si="14"/>
        <v>0.59040000000000004</v>
      </c>
      <c r="N156" s="77">
        <v>5480</v>
      </c>
      <c r="O156" s="79" t="s">
        <v>64</v>
      </c>
      <c r="P156" s="74">
        <f t="shared" si="15"/>
        <v>0.54800000000000004</v>
      </c>
    </row>
    <row r="157" spans="2:16">
      <c r="B157" s="89">
        <v>40</v>
      </c>
      <c r="C157" s="79" t="s">
        <v>65</v>
      </c>
      <c r="D157" s="74">
        <f t="shared" si="12"/>
        <v>1.8181818181818181</v>
      </c>
      <c r="E157" s="91">
        <v>9.2210000000000001</v>
      </c>
      <c r="F157" s="92">
        <v>9.4479999999999998E-3</v>
      </c>
      <c r="G157" s="88">
        <f t="shared" si="16"/>
        <v>9.2304480000000009</v>
      </c>
      <c r="H157" s="77">
        <v>18.89</v>
      </c>
      <c r="I157" s="79" t="s">
        <v>66</v>
      </c>
      <c r="J157" s="76">
        <f t="shared" si="13"/>
        <v>18.89</v>
      </c>
      <c r="K157" s="77">
        <v>6151</v>
      </c>
      <c r="L157" s="79" t="s">
        <v>64</v>
      </c>
      <c r="M157" s="74">
        <f t="shared" si="14"/>
        <v>0.61509999999999998</v>
      </c>
      <c r="N157" s="77">
        <v>5593</v>
      </c>
      <c r="O157" s="79" t="s">
        <v>64</v>
      </c>
      <c r="P157" s="74">
        <f t="shared" si="15"/>
        <v>0.55930000000000002</v>
      </c>
    </row>
    <row r="158" spans="2:16">
      <c r="B158" s="89">
        <v>45</v>
      </c>
      <c r="C158" s="79" t="s">
        <v>65</v>
      </c>
      <c r="D158" s="74">
        <f t="shared" si="12"/>
        <v>2.0454545454545454</v>
      </c>
      <c r="E158" s="91">
        <v>8.9779999999999998</v>
      </c>
      <c r="F158" s="92">
        <v>8.5360000000000002E-3</v>
      </c>
      <c r="G158" s="88">
        <f t="shared" si="16"/>
        <v>8.9865359999999992</v>
      </c>
      <c r="H158" s="77">
        <v>21.26</v>
      </c>
      <c r="I158" s="79" t="s">
        <v>66</v>
      </c>
      <c r="J158" s="76">
        <f t="shared" si="13"/>
        <v>21.26</v>
      </c>
      <c r="K158" s="77">
        <v>7043</v>
      </c>
      <c r="L158" s="79" t="s">
        <v>64</v>
      </c>
      <c r="M158" s="74">
        <f t="shared" si="14"/>
        <v>0.70430000000000004</v>
      </c>
      <c r="N158" s="77">
        <v>5818</v>
      </c>
      <c r="O158" s="79" t="s">
        <v>64</v>
      </c>
      <c r="P158" s="74">
        <f t="shared" si="15"/>
        <v>0.58179999999999998</v>
      </c>
    </row>
    <row r="159" spans="2:16">
      <c r="B159" s="89">
        <v>50</v>
      </c>
      <c r="C159" s="79" t="s">
        <v>65</v>
      </c>
      <c r="D159" s="74">
        <f t="shared" si="12"/>
        <v>2.2727272727272729</v>
      </c>
      <c r="E159" s="91">
        <v>8.6950000000000003</v>
      </c>
      <c r="F159" s="92">
        <v>7.7929999999999996E-3</v>
      </c>
      <c r="G159" s="88">
        <f t="shared" si="16"/>
        <v>8.7027929999999998</v>
      </c>
      <c r="H159" s="77">
        <v>23.69</v>
      </c>
      <c r="I159" s="79" t="s">
        <v>66</v>
      </c>
      <c r="J159" s="76">
        <f t="shared" si="13"/>
        <v>23.69</v>
      </c>
      <c r="K159" s="77">
        <v>7880</v>
      </c>
      <c r="L159" s="79" t="s">
        <v>64</v>
      </c>
      <c r="M159" s="74">
        <f t="shared" si="14"/>
        <v>0.78800000000000003</v>
      </c>
      <c r="N159" s="77">
        <v>6046</v>
      </c>
      <c r="O159" s="79" t="s">
        <v>64</v>
      </c>
      <c r="P159" s="74">
        <f t="shared" si="15"/>
        <v>0.60460000000000003</v>
      </c>
    </row>
    <row r="160" spans="2:16">
      <c r="B160" s="89">
        <v>55</v>
      </c>
      <c r="C160" s="79" t="s">
        <v>65</v>
      </c>
      <c r="D160" s="74">
        <f t="shared" si="12"/>
        <v>2.5</v>
      </c>
      <c r="E160" s="91">
        <v>8.3780000000000001</v>
      </c>
      <c r="F160" s="92">
        <v>7.1760000000000001E-3</v>
      </c>
      <c r="G160" s="88">
        <f t="shared" si="16"/>
        <v>8.3851759999999995</v>
      </c>
      <c r="H160" s="77">
        <v>26.21</v>
      </c>
      <c r="I160" s="79" t="s">
        <v>66</v>
      </c>
      <c r="J160" s="76">
        <f t="shared" si="13"/>
        <v>26.21</v>
      </c>
      <c r="K160" s="77">
        <v>8687</v>
      </c>
      <c r="L160" s="79" t="s">
        <v>64</v>
      </c>
      <c r="M160" s="74">
        <f t="shared" si="14"/>
        <v>0.86869999999999992</v>
      </c>
      <c r="N160" s="77">
        <v>6277</v>
      </c>
      <c r="O160" s="79" t="s">
        <v>64</v>
      </c>
      <c r="P160" s="74">
        <f t="shared" si="15"/>
        <v>0.62770000000000004</v>
      </c>
    </row>
    <row r="161" spans="2:16">
      <c r="B161" s="89">
        <v>60</v>
      </c>
      <c r="C161" s="79" t="s">
        <v>65</v>
      </c>
      <c r="D161" s="74">
        <f t="shared" si="12"/>
        <v>2.7272727272727271</v>
      </c>
      <c r="E161" s="91">
        <v>8.1170000000000009</v>
      </c>
      <c r="F161" s="92">
        <v>6.6540000000000002E-3</v>
      </c>
      <c r="G161" s="88">
        <f t="shared" si="16"/>
        <v>8.1236540000000002</v>
      </c>
      <c r="H161" s="77">
        <v>28.82</v>
      </c>
      <c r="I161" s="79" t="s">
        <v>66</v>
      </c>
      <c r="J161" s="76">
        <f t="shared" si="13"/>
        <v>28.82</v>
      </c>
      <c r="K161" s="77">
        <v>9476</v>
      </c>
      <c r="L161" s="79" t="s">
        <v>64</v>
      </c>
      <c r="M161" s="76">
        <f t="shared" si="14"/>
        <v>0.94760000000000011</v>
      </c>
      <c r="N161" s="77">
        <v>6513</v>
      </c>
      <c r="O161" s="79" t="s">
        <v>64</v>
      </c>
      <c r="P161" s="74">
        <f t="shared" si="15"/>
        <v>0.65129999999999999</v>
      </c>
    </row>
    <row r="162" spans="2:16">
      <c r="B162" s="89">
        <v>65</v>
      </c>
      <c r="C162" s="79" t="s">
        <v>65</v>
      </c>
      <c r="D162" s="74">
        <f t="shared" si="12"/>
        <v>2.9545454545454546</v>
      </c>
      <c r="E162" s="91">
        <v>7.8689999999999998</v>
      </c>
      <c r="F162" s="92">
        <v>6.2069999999999998E-3</v>
      </c>
      <c r="G162" s="88">
        <f t="shared" si="16"/>
        <v>7.8752069999999996</v>
      </c>
      <c r="H162" s="77">
        <v>31.51</v>
      </c>
      <c r="I162" s="79" t="s">
        <v>66</v>
      </c>
      <c r="J162" s="76">
        <f t="shared" si="13"/>
        <v>31.51</v>
      </c>
      <c r="K162" s="77">
        <v>1.02</v>
      </c>
      <c r="L162" s="78" t="s">
        <v>66</v>
      </c>
      <c r="M162" s="76">
        <f t="shared" ref="M162:M177" si="17">K162</f>
        <v>1.02</v>
      </c>
      <c r="N162" s="77">
        <v>6754</v>
      </c>
      <c r="O162" s="79" t="s">
        <v>64</v>
      </c>
      <c r="P162" s="74">
        <f t="shared" si="15"/>
        <v>0.6754</v>
      </c>
    </row>
    <row r="163" spans="2:16">
      <c r="B163" s="89">
        <v>70</v>
      </c>
      <c r="C163" s="79" t="s">
        <v>65</v>
      </c>
      <c r="D163" s="74">
        <f t="shared" si="12"/>
        <v>3.1818181818181817</v>
      </c>
      <c r="E163" s="91">
        <v>7.6319999999999997</v>
      </c>
      <c r="F163" s="92">
        <v>5.8190000000000004E-3</v>
      </c>
      <c r="G163" s="88">
        <f t="shared" si="16"/>
        <v>7.6378189999999995</v>
      </c>
      <c r="H163" s="77">
        <v>34.29</v>
      </c>
      <c r="I163" s="79" t="s">
        <v>66</v>
      </c>
      <c r="J163" s="76">
        <f t="shared" si="13"/>
        <v>34.29</v>
      </c>
      <c r="K163" s="77">
        <v>1.1000000000000001</v>
      </c>
      <c r="L163" s="79" t="s">
        <v>66</v>
      </c>
      <c r="M163" s="76">
        <f t="shared" si="17"/>
        <v>1.1000000000000001</v>
      </c>
      <c r="N163" s="77">
        <v>7001</v>
      </c>
      <c r="O163" s="79" t="s">
        <v>64</v>
      </c>
      <c r="P163" s="74">
        <f t="shared" si="15"/>
        <v>0.70010000000000006</v>
      </c>
    </row>
    <row r="164" spans="2:16">
      <c r="B164" s="89">
        <v>80</v>
      </c>
      <c r="C164" s="79" t="s">
        <v>65</v>
      </c>
      <c r="D164" s="74">
        <f t="shared" si="12"/>
        <v>3.6363636363636362</v>
      </c>
      <c r="E164" s="91">
        <v>7.1950000000000003</v>
      </c>
      <c r="F164" s="92">
        <v>5.1789999999999996E-3</v>
      </c>
      <c r="G164" s="88">
        <f t="shared" si="16"/>
        <v>7.2001790000000003</v>
      </c>
      <c r="H164" s="77">
        <v>40.1</v>
      </c>
      <c r="I164" s="79" t="s">
        <v>66</v>
      </c>
      <c r="J164" s="76">
        <f t="shared" si="13"/>
        <v>40.1</v>
      </c>
      <c r="K164" s="77">
        <v>1.38</v>
      </c>
      <c r="L164" s="79" t="s">
        <v>66</v>
      </c>
      <c r="M164" s="76">
        <f t="shared" si="17"/>
        <v>1.38</v>
      </c>
      <c r="N164" s="77">
        <v>7512</v>
      </c>
      <c r="O164" s="79" t="s">
        <v>64</v>
      </c>
      <c r="P164" s="74">
        <f t="shared" si="15"/>
        <v>0.75119999999999998</v>
      </c>
    </row>
    <row r="165" spans="2:16">
      <c r="B165" s="89">
        <v>90</v>
      </c>
      <c r="C165" s="79" t="s">
        <v>65</v>
      </c>
      <c r="D165" s="74">
        <f t="shared" si="12"/>
        <v>4.0909090909090908</v>
      </c>
      <c r="E165" s="91">
        <v>6.8010000000000002</v>
      </c>
      <c r="F165" s="92">
        <v>4.6730000000000001E-3</v>
      </c>
      <c r="G165" s="88">
        <f t="shared" si="16"/>
        <v>6.8056730000000005</v>
      </c>
      <c r="H165" s="77">
        <v>46.26</v>
      </c>
      <c r="I165" s="79" t="s">
        <v>66</v>
      </c>
      <c r="J165" s="76">
        <f t="shared" si="13"/>
        <v>46.26</v>
      </c>
      <c r="K165" s="77">
        <v>1.64</v>
      </c>
      <c r="L165" s="79" t="s">
        <v>66</v>
      </c>
      <c r="M165" s="76">
        <f t="shared" si="17"/>
        <v>1.64</v>
      </c>
      <c r="N165" s="77">
        <v>8050</v>
      </c>
      <c r="O165" s="79" t="s">
        <v>64</v>
      </c>
      <c r="P165" s="74">
        <f t="shared" si="15"/>
        <v>0.80500000000000005</v>
      </c>
    </row>
    <row r="166" spans="2:16">
      <c r="B166" s="89">
        <v>100</v>
      </c>
      <c r="C166" s="79" t="s">
        <v>65</v>
      </c>
      <c r="D166" s="74">
        <f t="shared" si="12"/>
        <v>4.5454545454545459</v>
      </c>
      <c r="E166" s="91">
        <v>6.4450000000000003</v>
      </c>
      <c r="F166" s="92">
        <v>4.261E-3</v>
      </c>
      <c r="G166" s="88">
        <f t="shared" si="16"/>
        <v>6.4492609999999999</v>
      </c>
      <c r="H166" s="77">
        <v>52.76</v>
      </c>
      <c r="I166" s="79" t="s">
        <v>66</v>
      </c>
      <c r="J166" s="76">
        <f t="shared" si="13"/>
        <v>52.76</v>
      </c>
      <c r="K166" s="77">
        <v>1.88</v>
      </c>
      <c r="L166" s="79" t="s">
        <v>66</v>
      </c>
      <c r="M166" s="76">
        <f t="shared" si="17"/>
        <v>1.88</v>
      </c>
      <c r="N166" s="77">
        <v>8614</v>
      </c>
      <c r="O166" s="79" t="s">
        <v>64</v>
      </c>
      <c r="P166" s="74">
        <f t="shared" si="15"/>
        <v>0.86140000000000005</v>
      </c>
    </row>
    <row r="167" spans="2:16">
      <c r="B167" s="89">
        <v>110</v>
      </c>
      <c r="C167" s="79" t="s">
        <v>65</v>
      </c>
      <c r="D167" s="74">
        <f t="shared" si="12"/>
        <v>5</v>
      </c>
      <c r="E167" s="91">
        <v>6.1230000000000002</v>
      </c>
      <c r="F167" s="92">
        <v>3.9189999999999997E-3</v>
      </c>
      <c r="G167" s="88">
        <f t="shared" si="16"/>
        <v>6.126919</v>
      </c>
      <c r="H167" s="77">
        <v>59.61</v>
      </c>
      <c r="I167" s="79" t="s">
        <v>66</v>
      </c>
      <c r="J167" s="76">
        <f t="shared" si="13"/>
        <v>59.61</v>
      </c>
      <c r="K167" s="77">
        <v>2.13</v>
      </c>
      <c r="L167" s="79" t="s">
        <v>66</v>
      </c>
      <c r="M167" s="76">
        <f t="shared" si="17"/>
        <v>2.13</v>
      </c>
      <c r="N167" s="77">
        <v>9206</v>
      </c>
      <c r="O167" s="79" t="s">
        <v>64</v>
      </c>
      <c r="P167" s="74">
        <f t="shared" si="15"/>
        <v>0.92059999999999997</v>
      </c>
    </row>
    <row r="168" spans="2:16">
      <c r="B168" s="89">
        <v>120</v>
      </c>
      <c r="C168" s="79" t="s">
        <v>65</v>
      </c>
      <c r="D168" s="74">
        <f t="shared" si="12"/>
        <v>5.4545454545454541</v>
      </c>
      <c r="E168" s="91">
        <v>5.8310000000000004</v>
      </c>
      <c r="F168" s="92">
        <v>3.63E-3</v>
      </c>
      <c r="G168" s="88">
        <f t="shared" si="16"/>
        <v>5.8346300000000006</v>
      </c>
      <c r="H168" s="77">
        <v>66.819999999999993</v>
      </c>
      <c r="I168" s="79" t="s">
        <v>66</v>
      </c>
      <c r="J168" s="76">
        <f t="shared" si="13"/>
        <v>66.819999999999993</v>
      </c>
      <c r="K168" s="77">
        <v>2.36</v>
      </c>
      <c r="L168" s="79" t="s">
        <v>66</v>
      </c>
      <c r="M168" s="76">
        <f t="shared" si="17"/>
        <v>2.36</v>
      </c>
      <c r="N168" s="77">
        <v>9827</v>
      </c>
      <c r="O168" s="79" t="s">
        <v>64</v>
      </c>
      <c r="P168" s="74">
        <f t="shared" si="15"/>
        <v>0.98270000000000002</v>
      </c>
    </row>
    <row r="169" spans="2:16">
      <c r="B169" s="89">
        <v>130</v>
      </c>
      <c r="C169" s="79" t="s">
        <v>65</v>
      </c>
      <c r="D169" s="74">
        <f t="shared" si="12"/>
        <v>5.9090909090909092</v>
      </c>
      <c r="E169" s="91">
        <v>5.5659999999999998</v>
      </c>
      <c r="F169" s="92">
        <v>3.3830000000000002E-3</v>
      </c>
      <c r="G169" s="88">
        <f t="shared" si="16"/>
        <v>5.5693830000000002</v>
      </c>
      <c r="H169" s="77">
        <v>74.38</v>
      </c>
      <c r="I169" s="79" t="s">
        <v>66</v>
      </c>
      <c r="J169" s="76">
        <f t="shared" si="13"/>
        <v>74.38</v>
      </c>
      <c r="K169" s="77">
        <v>2.6</v>
      </c>
      <c r="L169" s="79" t="s">
        <v>66</v>
      </c>
      <c r="M169" s="76">
        <f t="shared" si="17"/>
        <v>2.6</v>
      </c>
      <c r="N169" s="77">
        <v>1.05</v>
      </c>
      <c r="O169" s="78" t="s">
        <v>66</v>
      </c>
      <c r="P169" s="74">
        <f t="shared" ref="P168:P171" si="18">N169</f>
        <v>1.05</v>
      </c>
    </row>
    <row r="170" spans="2:16">
      <c r="B170" s="89">
        <v>140</v>
      </c>
      <c r="C170" s="79" t="s">
        <v>65</v>
      </c>
      <c r="D170" s="74">
        <f t="shared" si="12"/>
        <v>6.3636363636363633</v>
      </c>
      <c r="E170" s="91">
        <v>5.3250000000000002</v>
      </c>
      <c r="F170" s="92">
        <v>3.1689999999999999E-3</v>
      </c>
      <c r="G170" s="88">
        <f t="shared" si="16"/>
        <v>5.3281689999999999</v>
      </c>
      <c r="H170" s="77">
        <v>82.29</v>
      </c>
      <c r="I170" s="79" t="s">
        <v>66</v>
      </c>
      <c r="J170" s="76">
        <f t="shared" si="13"/>
        <v>82.29</v>
      </c>
      <c r="K170" s="77">
        <v>2.84</v>
      </c>
      <c r="L170" s="79" t="s">
        <v>66</v>
      </c>
      <c r="M170" s="76">
        <f t="shared" si="17"/>
        <v>2.84</v>
      </c>
      <c r="N170" s="77">
        <v>1.1200000000000001</v>
      </c>
      <c r="O170" s="79" t="s">
        <v>66</v>
      </c>
      <c r="P170" s="74">
        <f t="shared" si="18"/>
        <v>1.1200000000000001</v>
      </c>
    </row>
    <row r="171" spans="2:16">
      <c r="B171" s="89">
        <v>150</v>
      </c>
      <c r="C171" s="79" t="s">
        <v>65</v>
      </c>
      <c r="D171" s="74">
        <f t="shared" si="12"/>
        <v>6.8181818181818183</v>
      </c>
      <c r="E171" s="91">
        <v>5.1040000000000001</v>
      </c>
      <c r="F171" s="92">
        <v>2.9819999999999998E-3</v>
      </c>
      <c r="G171" s="88">
        <f t="shared" si="16"/>
        <v>5.1069820000000004</v>
      </c>
      <c r="H171" s="77">
        <v>90.55</v>
      </c>
      <c r="I171" s="79" t="s">
        <v>66</v>
      </c>
      <c r="J171" s="76">
        <f t="shared" si="13"/>
        <v>90.55</v>
      </c>
      <c r="K171" s="77">
        <v>3.08</v>
      </c>
      <c r="L171" s="79" t="s">
        <v>66</v>
      </c>
      <c r="M171" s="76">
        <f t="shared" si="17"/>
        <v>3.08</v>
      </c>
      <c r="N171" s="77">
        <v>1.19</v>
      </c>
      <c r="O171" s="79" t="s">
        <v>66</v>
      </c>
      <c r="P171" s="74">
        <f t="shared" si="18"/>
        <v>1.19</v>
      </c>
    </row>
    <row r="172" spans="2:16">
      <c r="B172" s="89">
        <v>160</v>
      </c>
      <c r="C172" s="79" t="s">
        <v>65</v>
      </c>
      <c r="D172" s="74">
        <f t="shared" si="12"/>
        <v>7.2727272727272725</v>
      </c>
      <c r="E172" s="91">
        <v>4.9020000000000001</v>
      </c>
      <c r="F172" s="92">
        <v>2.8170000000000001E-3</v>
      </c>
      <c r="G172" s="88">
        <f t="shared" si="16"/>
        <v>4.9048170000000004</v>
      </c>
      <c r="H172" s="77">
        <v>99.15</v>
      </c>
      <c r="I172" s="79" t="s">
        <v>66</v>
      </c>
      <c r="J172" s="76">
        <f t="shared" si="13"/>
        <v>99.15</v>
      </c>
      <c r="K172" s="77">
        <v>3.31</v>
      </c>
      <c r="L172" s="79" t="s">
        <v>66</v>
      </c>
      <c r="M172" s="76">
        <f t="shared" si="17"/>
        <v>3.31</v>
      </c>
      <c r="N172" s="77">
        <v>1.26</v>
      </c>
      <c r="O172" s="79" t="s">
        <v>66</v>
      </c>
      <c r="P172" s="76">
        <f t="shared" ref="P172:P189" si="19">N172</f>
        <v>1.26</v>
      </c>
    </row>
    <row r="173" spans="2:16">
      <c r="B173" s="89">
        <v>170</v>
      </c>
      <c r="C173" s="79" t="s">
        <v>65</v>
      </c>
      <c r="D173" s="74">
        <f t="shared" si="12"/>
        <v>7.7272727272727275</v>
      </c>
      <c r="E173" s="91">
        <v>4.7160000000000002</v>
      </c>
      <c r="F173" s="92">
        <v>2.6700000000000001E-3</v>
      </c>
      <c r="G173" s="88">
        <f t="shared" si="16"/>
        <v>4.7186700000000004</v>
      </c>
      <c r="H173" s="77">
        <v>108.11</v>
      </c>
      <c r="I173" s="79" t="s">
        <v>66</v>
      </c>
      <c r="J173" s="76">
        <f t="shared" si="13"/>
        <v>108.11</v>
      </c>
      <c r="K173" s="77">
        <v>3.56</v>
      </c>
      <c r="L173" s="79" t="s">
        <v>66</v>
      </c>
      <c r="M173" s="76">
        <f t="shared" si="17"/>
        <v>3.56</v>
      </c>
      <c r="N173" s="77">
        <v>1.34</v>
      </c>
      <c r="O173" s="79" t="s">
        <v>66</v>
      </c>
      <c r="P173" s="76">
        <f t="shared" si="19"/>
        <v>1.34</v>
      </c>
    </row>
    <row r="174" spans="2:16">
      <c r="B174" s="89">
        <v>180</v>
      </c>
      <c r="C174" s="79" t="s">
        <v>65</v>
      </c>
      <c r="D174" s="74">
        <f t="shared" si="12"/>
        <v>8.1818181818181817</v>
      </c>
      <c r="E174" s="91">
        <v>4.5449999999999999</v>
      </c>
      <c r="F174" s="92">
        <v>2.5379999999999999E-3</v>
      </c>
      <c r="G174" s="88">
        <f t="shared" si="16"/>
        <v>4.5475380000000003</v>
      </c>
      <c r="H174" s="77">
        <v>117.41</v>
      </c>
      <c r="I174" s="79" t="s">
        <v>66</v>
      </c>
      <c r="J174" s="76">
        <f t="shared" si="13"/>
        <v>117.41</v>
      </c>
      <c r="K174" s="77">
        <v>3.8</v>
      </c>
      <c r="L174" s="79" t="s">
        <v>66</v>
      </c>
      <c r="M174" s="76">
        <f t="shared" si="17"/>
        <v>3.8</v>
      </c>
      <c r="N174" s="77">
        <v>1.42</v>
      </c>
      <c r="O174" s="79" t="s">
        <v>66</v>
      </c>
      <c r="P174" s="76">
        <f t="shared" si="19"/>
        <v>1.42</v>
      </c>
    </row>
    <row r="175" spans="2:16">
      <c r="B175" s="89">
        <v>200</v>
      </c>
      <c r="C175" s="79" t="s">
        <v>65</v>
      </c>
      <c r="D175" s="74">
        <f t="shared" ref="D175:D191" si="20">B175/$C$5</f>
        <v>9.0909090909090917</v>
      </c>
      <c r="E175" s="91">
        <v>4.24</v>
      </c>
      <c r="F175" s="92">
        <v>2.3119999999999998E-3</v>
      </c>
      <c r="G175" s="88">
        <f t="shared" si="16"/>
        <v>4.2423120000000001</v>
      </c>
      <c r="H175" s="77">
        <v>137.03</v>
      </c>
      <c r="I175" s="79" t="s">
        <v>66</v>
      </c>
      <c r="J175" s="76">
        <f t="shared" si="13"/>
        <v>137.03</v>
      </c>
      <c r="K175" s="77">
        <v>4.72</v>
      </c>
      <c r="L175" s="79" t="s">
        <v>66</v>
      </c>
      <c r="M175" s="76">
        <f t="shared" si="17"/>
        <v>4.72</v>
      </c>
      <c r="N175" s="77">
        <v>1.58</v>
      </c>
      <c r="O175" s="79" t="s">
        <v>66</v>
      </c>
      <c r="P175" s="76">
        <f t="shared" si="19"/>
        <v>1.58</v>
      </c>
    </row>
    <row r="176" spans="2:16">
      <c r="B176" s="89">
        <v>225</v>
      </c>
      <c r="C176" s="79" t="s">
        <v>65</v>
      </c>
      <c r="D176" s="74">
        <f t="shared" si="20"/>
        <v>10.227272727272727</v>
      </c>
      <c r="E176" s="91">
        <v>3.9169999999999998</v>
      </c>
      <c r="F176" s="92">
        <v>2.0820000000000001E-3</v>
      </c>
      <c r="G176" s="88">
        <f t="shared" si="16"/>
        <v>3.919082</v>
      </c>
      <c r="H176" s="77">
        <v>163.46</v>
      </c>
      <c r="I176" s="79" t="s">
        <v>66</v>
      </c>
      <c r="J176" s="76">
        <f t="shared" si="13"/>
        <v>163.46</v>
      </c>
      <c r="K176" s="77">
        <v>6.03</v>
      </c>
      <c r="L176" s="79" t="s">
        <v>66</v>
      </c>
      <c r="M176" s="76">
        <f t="shared" si="17"/>
        <v>6.03</v>
      </c>
      <c r="N176" s="77">
        <v>1.81</v>
      </c>
      <c r="O176" s="79" t="s">
        <v>66</v>
      </c>
      <c r="P176" s="76">
        <f t="shared" si="19"/>
        <v>1.81</v>
      </c>
    </row>
    <row r="177" spans="1:16">
      <c r="A177" s="4"/>
      <c r="B177" s="89">
        <v>250</v>
      </c>
      <c r="C177" s="79" t="s">
        <v>65</v>
      </c>
      <c r="D177" s="74">
        <f t="shared" si="20"/>
        <v>11.363636363636363</v>
      </c>
      <c r="E177" s="91">
        <v>3.645</v>
      </c>
      <c r="F177" s="92">
        <v>1.8959999999999999E-3</v>
      </c>
      <c r="G177" s="88">
        <f t="shared" si="16"/>
        <v>3.6468959999999999</v>
      </c>
      <c r="H177" s="77">
        <v>191.95</v>
      </c>
      <c r="I177" s="79" t="s">
        <v>66</v>
      </c>
      <c r="J177" s="76">
        <f t="shared" si="13"/>
        <v>191.95</v>
      </c>
      <c r="K177" s="77">
        <v>7.27</v>
      </c>
      <c r="L177" s="79" t="s">
        <v>66</v>
      </c>
      <c r="M177" s="76">
        <f t="shared" si="17"/>
        <v>7.27</v>
      </c>
      <c r="N177" s="77">
        <v>2.0499999999999998</v>
      </c>
      <c r="O177" s="79" t="s">
        <v>66</v>
      </c>
      <c r="P177" s="76">
        <f t="shared" si="19"/>
        <v>2.0499999999999998</v>
      </c>
    </row>
    <row r="178" spans="1:16">
      <c r="B178" s="77">
        <v>275</v>
      </c>
      <c r="C178" s="79" t="s">
        <v>65</v>
      </c>
      <c r="D178" s="74">
        <f t="shared" si="20"/>
        <v>12.5</v>
      </c>
      <c r="E178" s="91">
        <v>3.4129999999999998</v>
      </c>
      <c r="F178" s="92">
        <v>1.7420000000000001E-3</v>
      </c>
      <c r="G178" s="88">
        <f t="shared" si="16"/>
        <v>3.4147419999999999</v>
      </c>
      <c r="H178" s="77">
        <v>222.49</v>
      </c>
      <c r="I178" s="79" t="s">
        <v>66</v>
      </c>
      <c r="J178" s="76">
        <f t="shared" si="13"/>
        <v>222.49</v>
      </c>
      <c r="K178" s="77">
        <v>8.48</v>
      </c>
      <c r="L178" s="79" t="s">
        <v>66</v>
      </c>
      <c r="M178" s="76">
        <f t="shared" ref="M178:M209" si="21">K178</f>
        <v>8.48</v>
      </c>
      <c r="N178" s="77">
        <v>2.31</v>
      </c>
      <c r="O178" s="79" t="s">
        <v>66</v>
      </c>
      <c r="P178" s="76">
        <f t="shared" si="19"/>
        <v>2.31</v>
      </c>
    </row>
    <row r="179" spans="1:16">
      <c r="B179" s="89">
        <v>300</v>
      </c>
      <c r="C179" s="90" t="s">
        <v>65</v>
      </c>
      <c r="D179" s="74">
        <f t="shared" si="20"/>
        <v>13.636363636363637</v>
      </c>
      <c r="E179" s="91">
        <v>3.2120000000000002</v>
      </c>
      <c r="F179" s="92">
        <v>1.6119999999999999E-3</v>
      </c>
      <c r="G179" s="88">
        <f t="shared" si="16"/>
        <v>3.2136120000000004</v>
      </c>
      <c r="H179" s="77">
        <v>255.01</v>
      </c>
      <c r="I179" s="79" t="s">
        <v>66</v>
      </c>
      <c r="J179" s="76">
        <f t="shared" si="13"/>
        <v>255.01</v>
      </c>
      <c r="K179" s="77">
        <v>9.66</v>
      </c>
      <c r="L179" s="79" t="s">
        <v>66</v>
      </c>
      <c r="M179" s="76">
        <f t="shared" si="21"/>
        <v>9.66</v>
      </c>
      <c r="N179" s="77">
        <v>2.58</v>
      </c>
      <c r="O179" s="79" t="s">
        <v>66</v>
      </c>
      <c r="P179" s="76">
        <f t="shared" si="19"/>
        <v>2.58</v>
      </c>
    </row>
    <row r="180" spans="1:16">
      <c r="B180" s="89">
        <v>325</v>
      </c>
      <c r="C180" s="90" t="s">
        <v>65</v>
      </c>
      <c r="D180" s="74">
        <f t="shared" si="20"/>
        <v>14.772727272727273</v>
      </c>
      <c r="E180" s="91">
        <v>3.0369999999999999</v>
      </c>
      <c r="F180" s="92">
        <v>1.5009999999999999E-3</v>
      </c>
      <c r="G180" s="88">
        <f t="shared" si="16"/>
        <v>3.0385010000000001</v>
      </c>
      <c r="H180" s="77">
        <v>289.48</v>
      </c>
      <c r="I180" s="79" t="s">
        <v>66</v>
      </c>
      <c r="J180" s="76">
        <f t="shared" si="13"/>
        <v>289.48</v>
      </c>
      <c r="K180" s="77">
        <v>10.84</v>
      </c>
      <c r="L180" s="79" t="s">
        <v>66</v>
      </c>
      <c r="M180" s="76">
        <f t="shared" si="21"/>
        <v>10.84</v>
      </c>
      <c r="N180" s="77">
        <v>2.87</v>
      </c>
      <c r="O180" s="79" t="s">
        <v>66</v>
      </c>
      <c r="P180" s="76">
        <f t="shared" si="19"/>
        <v>2.87</v>
      </c>
    </row>
    <row r="181" spans="1:16">
      <c r="B181" s="89">
        <v>350</v>
      </c>
      <c r="C181" s="90" t="s">
        <v>65</v>
      </c>
      <c r="D181" s="74">
        <f t="shared" si="20"/>
        <v>15.909090909090908</v>
      </c>
      <c r="E181" s="91">
        <v>2.883</v>
      </c>
      <c r="F181" s="92">
        <v>1.405E-3</v>
      </c>
      <c r="G181" s="88">
        <f t="shared" si="16"/>
        <v>2.8844050000000001</v>
      </c>
      <c r="H181" s="77">
        <v>325.88</v>
      </c>
      <c r="I181" s="79" t="s">
        <v>66</v>
      </c>
      <c r="J181" s="76">
        <f t="shared" si="13"/>
        <v>325.88</v>
      </c>
      <c r="K181" s="77">
        <v>12.02</v>
      </c>
      <c r="L181" s="79" t="s">
        <v>66</v>
      </c>
      <c r="M181" s="76">
        <f t="shared" si="21"/>
        <v>12.02</v>
      </c>
      <c r="N181" s="77">
        <v>3.17</v>
      </c>
      <c r="O181" s="79" t="s">
        <v>66</v>
      </c>
      <c r="P181" s="76">
        <f t="shared" si="19"/>
        <v>3.17</v>
      </c>
    </row>
    <row r="182" spans="1:16">
      <c r="B182" s="89">
        <v>375</v>
      </c>
      <c r="C182" s="90" t="s">
        <v>65</v>
      </c>
      <c r="D182" s="74">
        <f t="shared" si="20"/>
        <v>17.045454545454547</v>
      </c>
      <c r="E182" s="91">
        <v>2.7450000000000001</v>
      </c>
      <c r="F182" s="92">
        <v>1.3209999999999999E-3</v>
      </c>
      <c r="G182" s="88">
        <f t="shared" si="16"/>
        <v>2.746321</v>
      </c>
      <c r="H182" s="77">
        <v>364.15</v>
      </c>
      <c r="I182" s="79" t="s">
        <v>66</v>
      </c>
      <c r="J182" s="76">
        <f t="shared" si="13"/>
        <v>364.15</v>
      </c>
      <c r="K182" s="77">
        <v>13.2</v>
      </c>
      <c r="L182" s="79" t="s">
        <v>66</v>
      </c>
      <c r="M182" s="76">
        <f t="shared" si="21"/>
        <v>13.2</v>
      </c>
      <c r="N182" s="77">
        <v>3.49</v>
      </c>
      <c r="O182" s="79" t="s">
        <v>66</v>
      </c>
      <c r="P182" s="76">
        <f t="shared" si="19"/>
        <v>3.49</v>
      </c>
    </row>
    <row r="183" spans="1:16">
      <c r="B183" s="89">
        <v>400</v>
      </c>
      <c r="C183" s="90" t="s">
        <v>65</v>
      </c>
      <c r="D183" s="74">
        <f t="shared" si="20"/>
        <v>18.181818181818183</v>
      </c>
      <c r="E183" s="91">
        <v>2.6219999999999999</v>
      </c>
      <c r="F183" s="92">
        <v>1.2470000000000001E-3</v>
      </c>
      <c r="G183" s="88">
        <f t="shared" si="16"/>
        <v>2.6232470000000001</v>
      </c>
      <c r="H183" s="77">
        <v>404.28</v>
      </c>
      <c r="I183" s="79" t="s">
        <v>66</v>
      </c>
      <c r="J183" s="76">
        <f t="shared" si="13"/>
        <v>404.28</v>
      </c>
      <c r="K183" s="77">
        <v>14.39</v>
      </c>
      <c r="L183" s="79" t="s">
        <v>66</v>
      </c>
      <c r="M183" s="76">
        <f t="shared" si="21"/>
        <v>14.39</v>
      </c>
      <c r="N183" s="77">
        <v>3.82</v>
      </c>
      <c r="O183" s="79" t="s">
        <v>66</v>
      </c>
      <c r="P183" s="76">
        <f t="shared" si="19"/>
        <v>3.82</v>
      </c>
    </row>
    <row r="184" spans="1:16">
      <c r="B184" s="89">
        <v>450</v>
      </c>
      <c r="C184" s="90" t="s">
        <v>65</v>
      </c>
      <c r="D184" s="74">
        <f t="shared" si="20"/>
        <v>20.454545454545453</v>
      </c>
      <c r="E184" s="91">
        <v>2.411</v>
      </c>
      <c r="F184" s="92">
        <v>1.122E-3</v>
      </c>
      <c r="G184" s="88">
        <f t="shared" si="16"/>
        <v>2.4121220000000001</v>
      </c>
      <c r="H184" s="77">
        <v>489.94</v>
      </c>
      <c r="I184" s="79" t="s">
        <v>66</v>
      </c>
      <c r="J184" s="76">
        <f t="shared" si="13"/>
        <v>489.94</v>
      </c>
      <c r="K184" s="77">
        <v>18.850000000000001</v>
      </c>
      <c r="L184" s="79" t="s">
        <v>66</v>
      </c>
      <c r="M184" s="76">
        <f t="shared" si="21"/>
        <v>18.850000000000001</v>
      </c>
      <c r="N184" s="77">
        <v>4.5199999999999996</v>
      </c>
      <c r="O184" s="79" t="s">
        <v>66</v>
      </c>
      <c r="P184" s="76">
        <f t="shared" si="19"/>
        <v>4.5199999999999996</v>
      </c>
    </row>
    <row r="185" spans="1:16">
      <c r="B185" s="89">
        <v>500</v>
      </c>
      <c r="C185" s="90" t="s">
        <v>65</v>
      </c>
      <c r="D185" s="74">
        <f t="shared" si="20"/>
        <v>22.727272727272727</v>
      </c>
      <c r="E185" s="91">
        <v>2.234</v>
      </c>
      <c r="F185" s="92">
        <v>1.021E-3</v>
      </c>
      <c r="G185" s="88">
        <f t="shared" si="16"/>
        <v>2.2350210000000001</v>
      </c>
      <c r="H185" s="77">
        <v>582.74</v>
      </c>
      <c r="I185" s="79" t="s">
        <v>66</v>
      </c>
      <c r="J185" s="76">
        <f t="shared" ref="J185:J188" si="22">H185</f>
        <v>582.74</v>
      </c>
      <c r="K185" s="77">
        <v>23.01</v>
      </c>
      <c r="L185" s="79" t="s">
        <v>66</v>
      </c>
      <c r="M185" s="76">
        <f t="shared" si="21"/>
        <v>23.01</v>
      </c>
      <c r="N185" s="77">
        <v>5.28</v>
      </c>
      <c r="O185" s="79" t="s">
        <v>66</v>
      </c>
      <c r="P185" s="76">
        <f t="shared" si="19"/>
        <v>5.28</v>
      </c>
    </row>
    <row r="186" spans="1:16">
      <c r="B186" s="89">
        <v>550</v>
      </c>
      <c r="C186" s="90" t="s">
        <v>65</v>
      </c>
      <c r="D186" s="74">
        <f t="shared" si="20"/>
        <v>25</v>
      </c>
      <c r="E186" s="91">
        <v>2.0840000000000001</v>
      </c>
      <c r="F186" s="92">
        <v>9.368E-4</v>
      </c>
      <c r="G186" s="88">
        <f t="shared" si="16"/>
        <v>2.0849367999999999</v>
      </c>
      <c r="H186" s="77">
        <v>682.54</v>
      </c>
      <c r="I186" s="79" t="s">
        <v>66</v>
      </c>
      <c r="J186" s="76">
        <f t="shared" si="22"/>
        <v>682.54</v>
      </c>
      <c r="K186" s="77">
        <v>27.04</v>
      </c>
      <c r="L186" s="79" t="s">
        <v>66</v>
      </c>
      <c r="M186" s="76">
        <f t="shared" si="21"/>
        <v>27.04</v>
      </c>
      <c r="N186" s="77">
        <v>6.09</v>
      </c>
      <c r="O186" s="79" t="s">
        <v>66</v>
      </c>
      <c r="P186" s="76">
        <f t="shared" si="19"/>
        <v>6.09</v>
      </c>
    </row>
    <row r="187" spans="1:16">
      <c r="B187" s="89">
        <v>600</v>
      </c>
      <c r="C187" s="90" t="s">
        <v>65</v>
      </c>
      <c r="D187" s="74">
        <f t="shared" si="20"/>
        <v>27.272727272727273</v>
      </c>
      <c r="E187" s="91">
        <v>1.954</v>
      </c>
      <c r="F187" s="92">
        <v>8.6629999999999997E-4</v>
      </c>
      <c r="G187" s="88">
        <f t="shared" si="16"/>
        <v>1.9548662999999999</v>
      </c>
      <c r="H187" s="77">
        <v>789.26</v>
      </c>
      <c r="I187" s="79" t="s">
        <v>66</v>
      </c>
      <c r="J187" s="76">
        <f t="shared" si="22"/>
        <v>789.26</v>
      </c>
      <c r="K187" s="77">
        <v>31.01</v>
      </c>
      <c r="L187" s="79" t="s">
        <v>66</v>
      </c>
      <c r="M187" s="76">
        <f t="shared" si="21"/>
        <v>31.01</v>
      </c>
      <c r="N187" s="77">
        <v>6.95</v>
      </c>
      <c r="O187" s="79" t="s">
        <v>66</v>
      </c>
      <c r="P187" s="76">
        <f t="shared" si="19"/>
        <v>6.95</v>
      </c>
    </row>
    <row r="188" spans="1:16">
      <c r="B188" s="89">
        <v>650</v>
      </c>
      <c r="C188" s="90" t="s">
        <v>65</v>
      </c>
      <c r="D188" s="74">
        <f t="shared" si="20"/>
        <v>29.545454545454547</v>
      </c>
      <c r="E188" s="91">
        <v>1.841</v>
      </c>
      <c r="F188" s="92">
        <v>8.0610000000000002E-4</v>
      </c>
      <c r="G188" s="88">
        <f t="shared" si="16"/>
        <v>1.8418060999999999</v>
      </c>
      <c r="H188" s="77">
        <v>902.81</v>
      </c>
      <c r="I188" s="79" t="s">
        <v>66</v>
      </c>
      <c r="J188" s="76">
        <f t="shared" si="22"/>
        <v>902.81</v>
      </c>
      <c r="K188" s="77">
        <v>34.97</v>
      </c>
      <c r="L188" s="79" t="s">
        <v>66</v>
      </c>
      <c r="M188" s="76">
        <f t="shared" si="21"/>
        <v>34.97</v>
      </c>
      <c r="N188" s="77">
        <v>7.86</v>
      </c>
      <c r="O188" s="79" t="s">
        <v>66</v>
      </c>
      <c r="P188" s="76">
        <f t="shared" si="19"/>
        <v>7.86</v>
      </c>
    </row>
    <row r="189" spans="1:16">
      <c r="B189" s="89">
        <v>700</v>
      </c>
      <c r="C189" s="90" t="s">
        <v>65</v>
      </c>
      <c r="D189" s="74">
        <f t="shared" si="20"/>
        <v>31.818181818181817</v>
      </c>
      <c r="E189" s="91">
        <v>1.738</v>
      </c>
      <c r="F189" s="92">
        <v>7.54E-4</v>
      </c>
      <c r="G189" s="88">
        <f t="shared" si="16"/>
        <v>1.7387539999999999</v>
      </c>
      <c r="H189" s="77">
        <v>1.02</v>
      </c>
      <c r="I189" s="78" t="s">
        <v>12</v>
      </c>
      <c r="J189" s="76">
        <f t="shared" ref="J188:J190" si="23">H189*1000</f>
        <v>1020</v>
      </c>
      <c r="K189" s="77">
        <v>38.950000000000003</v>
      </c>
      <c r="L189" s="79" t="s">
        <v>66</v>
      </c>
      <c r="M189" s="76">
        <f t="shared" si="21"/>
        <v>38.950000000000003</v>
      </c>
      <c r="N189" s="77">
        <v>8.82</v>
      </c>
      <c r="O189" s="79" t="s">
        <v>66</v>
      </c>
      <c r="P189" s="76">
        <f t="shared" si="19"/>
        <v>8.82</v>
      </c>
    </row>
    <row r="190" spans="1:16">
      <c r="B190" s="89">
        <v>800</v>
      </c>
      <c r="C190" s="90" t="s">
        <v>65</v>
      </c>
      <c r="D190" s="74">
        <f t="shared" si="20"/>
        <v>36.363636363636367</v>
      </c>
      <c r="E190" s="91">
        <v>1.5649999999999999</v>
      </c>
      <c r="F190" s="92">
        <v>6.6850000000000004E-4</v>
      </c>
      <c r="G190" s="88">
        <f t="shared" si="16"/>
        <v>1.5656684999999999</v>
      </c>
      <c r="H190" s="77">
        <v>1.28</v>
      </c>
      <c r="I190" s="79" t="s">
        <v>12</v>
      </c>
      <c r="J190" s="76">
        <f t="shared" si="23"/>
        <v>1280</v>
      </c>
      <c r="K190" s="77">
        <v>53.79</v>
      </c>
      <c r="L190" s="79" t="s">
        <v>66</v>
      </c>
      <c r="M190" s="76">
        <f t="shared" si="21"/>
        <v>53.79</v>
      </c>
      <c r="N190" s="77">
        <v>10.88</v>
      </c>
      <c r="O190" s="79" t="s">
        <v>66</v>
      </c>
      <c r="P190" s="76">
        <f t="shared" ref="P190:P221" si="24">N190</f>
        <v>10.88</v>
      </c>
    </row>
    <row r="191" spans="1:16">
      <c r="B191" s="89">
        <v>900</v>
      </c>
      <c r="C191" s="90" t="s">
        <v>65</v>
      </c>
      <c r="D191" s="74">
        <f t="shared" si="20"/>
        <v>40.909090909090907</v>
      </c>
      <c r="E191" s="91">
        <v>1.427</v>
      </c>
      <c r="F191" s="92">
        <v>6.0099999999999997E-4</v>
      </c>
      <c r="G191" s="88">
        <f t="shared" si="16"/>
        <v>1.4276010000000001</v>
      </c>
      <c r="H191" s="77">
        <v>1.57</v>
      </c>
      <c r="I191" s="79" t="s">
        <v>12</v>
      </c>
      <c r="J191" s="80">
        <f t="shared" ref="J191:J194" si="25">H191*1000</f>
        <v>1570</v>
      </c>
      <c r="K191" s="77">
        <v>67.59</v>
      </c>
      <c r="L191" s="79" t="s">
        <v>66</v>
      </c>
      <c r="M191" s="76">
        <f t="shared" si="21"/>
        <v>67.59</v>
      </c>
      <c r="N191" s="77">
        <v>13.14</v>
      </c>
      <c r="O191" s="79" t="s">
        <v>66</v>
      </c>
      <c r="P191" s="76">
        <f t="shared" si="24"/>
        <v>13.14</v>
      </c>
    </row>
    <row r="192" spans="1:16">
      <c r="B192" s="89">
        <v>1</v>
      </c>
      <c r="C192" s="93" t="s">
        <v>67</v>
      </c>
      <c r="D192" s="74">
        <f t="shared" ref="D192:D228" si="26">B192*1000/$C$5</f>
        <v>45.454545454545453</v>
      </c>
      <c r="E192" s="91">
        <v>1.3140000000000001</v>
      </c>
      <c r="F192" s="92">
        <v>5.4640000000000005E-4</v>
      </c>
      <c r="G192" s="88">
        <f t="shared" si="16"/>
        <v>1.3145464</v>
      </c>
      <c r="H192" s="77">
        <v>1.89</v>
      </c>
      <c r="I192" s="79" t="s">
        <v>12</v>
      </c>
      <c r="J192" s="80">
        <f t="shared" si="25"/>
        <v>1890</v>
      </c>
      <c r="K192" s="77">
        <v>81.03</v>
      </c>
      <c r="L192" s="79" t="s">
        <v>66</v>
      </c>
      <c r="M192" s="76">
        <f t="shared" si="21"/>
        <v>81.03</v>
      </c>
      <c r="N192" s="77">
        <v>15.59</v>
      </c>
      <c r="O192" s="79" t="s">
        <v>66</v>
      </c>
      <c r="P192" s="76">
        <f t="shared" si="24"/>
        <v>15.59</v>
      </c>
    </row>
    <row r="193" spans="2:16">
      <c r="B193" s="89">
        <v>1.1000000000000001</v>
      </c>
      <c r="C193" s="90" t="s">
        <v>67</v>
      </c>
      <c r="D193" s="74">
        <f t="shared" si="26"/>
        <v>50</v>
      </c>
      <c r="E193" s="91">
        <v>1.22</v>
      </c>
      <c r="F193" s="92">
        <v>5.0129999999999999E-4</v>
      </c>
      <c r="G193" s="88">
        <f t="shared" si="16"/>
        <v>1.2205013</v>
      </c>
      <c r="H193" s="77">
        <v>2.23</v>
      </c>
      <c r="I193" s="79" t="s">
        <v>12</v>
      </c>
      <c r="J193" s="80">
        <f t="shared" si="25"/>
        <v>2230</v>
      </c>
      <c r="K193" s="77">
        <v>94.35</v>
      </c>
      <c r="L193" s="79" t="s">
        <v>66</v>
      </c>
      <c r="M193" s="76">
        <f t="shared" si="21"/>
        <v>94.35</v>
      </c>
      <c r="N193" s="77">
        <v>18.23</v>
      </c>
      <c r="O193" s="79" t="s">
        <v>66</v>
      </c>
      <c r="P193" s="76">
        <f t="shared" si="24"/>
        <v>18.23</v>
      </c>
    </row>
    <row r="194" spans="2:16">
      <c r="B194" s="89">
        <v>1.2</v>
      </c>
      <c r="C194" s="90" t="s">
        <v>67</v>
      </c>
      <c r="D194" s="74">
        <f t="shared" si="26"/>
        <v>54.545454545454547</v>
      </c>
      <c r="E194" s="91">
        <v>1.1399999999999999</v>
      </c>
      <c r="F194" s="92">
        <v>4.6329999999999999E-4</v>
      </c>
      <c r="G194" s="88">
        <f t="shared" si="16"/>
        <v>1.1404633</v>
      </c>
      <c r="H194" s="77">
        <v>2.59</v>
      </c>
      <c r="I194" s="79" t="s">
        <v>12</v>
      </c>
      <c r="J194" s="80">
        <f t="shared" si="25"/>
        <v>2590</v>
      </c>
      <c r="K194" s="77">
        <v>107.68</v>
      </c>
      <c r="L194" s="79" t="s">
        <v>66</v>
      </c>
      <c r="M194" s="76">
        <f t="shared" si="21"/>
        <v>107.68</v>
      </c>
      <c r="N194" s="77">
        <v>21.04</v>
      </c>
      <c r="O194" s="79" t="s">
        <v>66</v>
      </c>
      <c r="P194" s="76">
        <f t="shared" si="24"/>
        <v>21.04</v>
      </c>
    </row>
    <row r="195" spans="2:16">
      <c r="B195" s="89">
        <v>1.3</v>
      </c>
      <c r="C195" s="90" t="s">
        <v>67</v>
      </c>
      <c r="D195" s="74">
        <f t="shared" si="26"/>
        <v>59.090909090909093</v>
      </c>
      <c r="E195" s="91">
        <v>1.0720000000000001</v>
      </c>
      <c r="F195" s="92">
        <v>4.3090000000000001E-4</v>
      </c>
      <c r="G195" s="88">
        <f t="shared" si="16"/>
        <v>1.0724309000000001</v>
      </c>
      <c r="H195" s="77">
        <v>2.98</v>
      </c>
      <c r="I195" s="79" t="s">
        <v>12</v>
      </c>
      <c r="J195" s="80">
        <f t="shared" ref="J195:J228" si="27">H195*1000</f>
        <v>2980</v>
      </c>
      <c r="K195" s="77">
        <v>121.1</v>
      </c>
      <c r="L195" s="79" t="s">
        <v>66</v>
      </c>
      <c r="M195" s="76">
        <f t="shared" si="21"/>
        <v>121.1</v>
      </c>
      <c r="N195" s="77">
        <v>24.03</v>
      </c>
      <c r="O195" s="79" t="s">
        <v>66</v>
      </c>
      <c r="P195" s="76">
        <f t="shared" si="24"/>
        <v>24.03</v>
      </c>
    </row>
    <row r="196" spans="2:16">
      <c r="B196" s="89">
        <v>1.4</v>
      </c>
      <c r="C196" s="90" t="s">
        <v>67</v>
      </c>
      <c r="D196" s="74">
        <f t="shared" si="26"/>
        <v>63.636363636363633</v>
      </c>
      <c r="E196" s="91">
        <v>1.012</v>
      </c>
      <c r="F196" s="92">
        <v>4.0279999999999998E-4</v>
      </c>
      <c r="G196" s="88">
        <f t="shared" si="16"/>
        <v>1.0124028</v>
      </c>
      <c r="H196" s="77">
        <v>3.4</v>
      </c>
      <c r="I196" s="79" t="s">
        <v>12</v>
      </c>
      <c r="J196" s="80">
        <f t="shared" si="27"/>
        <v>3400</v>
      </c>
      <c r="K196" s="77">
        <v>134.62</v>
      </c>
      <c r="L196" s="79" t="s">
        <v>66</v>
      </c>
      <c r="M196" s="76">
        <f t="shared" si="21"/>
        <v>134.62</v>
      </c>
      <c r="N196" s="77">
        <v>27.19</v>
      </c>
      <c r="O196" s="79" t="s">
        <v>66</v>
      </c>
      <c r="P196" s="76">
        <f t="shared" si="24"/>
        <v>27.19</v>
      </c>
    </row>
    <row r="197" spans="2:16">
      <c r="B197" s="89">
        <v>1.5</v>
      </c>
      <c r="C197" s="90" t="s">
        <v>67</v>
      </c>
      <c r="D197" s="74">
        <f t="shared" si="26"/>
        <v>68.181818181818187</v>
      </c>
      <c r="E197" s="91">
        <v>0.96030000000000004</v>
      </c>
      <c r="F197" s="92">
        <v>3.7839999999999998E-4</v>
      </c>
      <c r="G197" s="88">
        <f t="shared" si="16"/>
        <v>0.96067840000000004</v>
      </c>
      <c r="H197" s="77">
        <v>3.83</v>
      </c>
      <c r="I197" s="79" t="s">
        <v>12</v>
      </c>
      <c r="J197" s="80">
        <f t="shared" si="27"/>
        <v>3830</v>
      </c>
      <c r="K197" s="77">
        <v>148.27000000000001</v>
      </c>
      <c r="L197" s="79" t="s">
        <v>66</v>
      </c>
      <c r="M197" s="76">
        <f t="shared" si="21"/>
        <v>148.27000000000001</v>
      </c>
      <c r="N197" s="77">
        <v>30.51</v>
      </c>
      <c r="O197" s="79" t="s">
        <v>66</v>
      </c>
      <c r="P197" s="76">
        <f t="shared" si="24"/>
        <v>30.51</v>
      </c>
    </row>
    <row r="198" spans="2:16">
      <c r="B198" s="89">
        <v>1.6</v>
      </c>
      <c r="C198" s="90" t="s">
        <v>67</v>
      </c>
      <c r="D198" s="74">
        <f t="shared" si="26"/>
        <v>72.727272727272734</v>
      </c>
      <c r="E198" s="91">
        <v>0.91420000000000001</v>
      </c>
      <c r="F198" s="92">
        <v>3.568E-4</v>
      </c>
      <c r="G198" s="88">
        <f t="shared" si="16"/>
        <v>0.91455680000000006</v>
      </c>
      <c r="H198" s="77">
        <v>4.29</v>
      </c>
      <c r="I198" s="79" t="s">
        <v>12</v>
      </c>
      <c r="J198" s="80">
        <f t="shared" si="27"/>
        <v>4290</v>
      </c>
      <c r="K198" s="77">
        <v>162.07</v>
      </c>
      <c r="L198" s="79" t="s">
        <v>66</v>
      </c>
      <c r="M198" s="76">
        <f t="shared" si="21"/>
        <v>162.07</v>
      </c>
      <c r="N198" s="77">
        <v>33.99</v>
      </c>
      <c r="O198" s="79" t="s">
        <v>66</v>
      </c>
      <c r="P198" s="76">
        <f t="shared" si="24"/>
        <v>33.99</v>
      </c>
    </row>
    <row r="199" spans="2:16">
      <c r="B199" s="89">
        <v>1.7</v>
      </c>
      <c r="C199" s="90" t="s">
        <v>67</v>
      </c>
      <c r="D199" s="74">
        <f t="shared" si="26"/>
        <v>77.272727272727266</v>
      </c>
      <c r="E199" s="91">
        <v>0.873</v>
      </c>
      <c r="F199" s="92">
        <v>3.3770000000000002E-4</v>
      </c>
      <c r="G199" s="88">
        <f t="shared" si="16"/>
        <v>0.87333769999999999</v>
      </c>
      <c r="H199" s="77">
        <v>4.7699999999999996</v>
      </c>
      <c r="I199" s="79" t="s">
        <v>12</v>
      </c>
      <c r="J199" s="80">
        <f t="shared" si="27"/>
        <v>4770</v>
      </c>
      <c r="K199" s="77">
        <v>176</v>
      </c>
      <c r="L199" s="79" t="s">
        <v>66</v>
      </c>
      <c r="M199" s="76">
        <f t="shared" si="21"/>
        <v>176</v>
      </c>
      <c r="N199" s="77">
        <v>37.630000000000003</v>
      </c>
      <c r="O199" s="79" t="s">
        <v>66</v>
      </c>
      <c r="P199" s="76">
        <f t="shared" si="24"/>
        <v>37.630000000000003</v>
      </c>
    </row>
    <row r="200" spans="2:16">
      <c r="B200" s="89">
        <v>1.8</v>
      </c>
      <c r="C200" s="90" t="s">
        <v>67</v>
      </c>
      <c r="D200" s="74">
        <f t="shared" si="26"/>
        <v>81.818181818181813</v>
      </c>
      <c r="E200" s="91">
        <v>0.83620000000000005</v>
      </c>
      <c r="F200" s="92">
        <v>3.2059999999999999E-4</v>
      </c>
      <c r="G200" s="88">
        <f t="shared" si="16"/>
        <v>0.83652060000000006</v>
      </c>
      <c r="H200" s="77">
        <v>5.28</v>
      </c>
      <c r="I200" s="79" t="s">
        <v>12</v>
      </c>
      <c r="J200" s="80">
        <f t="shared" si="27"/>
        <v>5280</v>
      </c>
      <c r="K200" s="77">
        <v>190.08</v>
      </c>
      <c r="L200" s="79" t="s">
        <v>66</v>
      </c>
      <c r="M200" s="76">
        <f t="shared" si="21"/>
        <v>190.08</v>
      </c>
      <c r="N200" s="77">
        <v>41.42</v>
      </c>
      <c r="O200" s="79" t="s">
        <v>66</v>
      </c>
      <c r="P200" s="76">
        <f t="shared" si="24"/>
        <v>41.42</v>
      </c>
    </row>
    <row r="201" spans="2:16">
      <c r="B201" s="89">
        <v>2</v>
      </c>
      <c r="C201" s="90" t="s">
        <v>67</v>
      </c>
      <c r="D201" s="74">
        <f t="shared" si="26"/>
        <v>90.909090909090907</v>
      </c>
      <c r="E201" s="91">
        <v>0.77270000000000005</v>
      </c>
      <c r="F201" s="92">
        <v>2.9129999999999998E-4</v>
      </c>
      <c r="G201" s="88">
        <f t="shared" si="16"/>
        <v>0.77299130000000005</v>
      </c>
      <c r="H201" s="77">
        <v>6.35</v>
      </c>
      <c r="I201" s="79" t="s">
        <v>12</v>
      </c>
      <c r="J201" s="80">
        <f t="shared" si="27"/>
        <v>6350</v>
      </c>
      <c r="K201" s="77">
        <v>243.48</v>
      </c>
      <c r="L201" s="79" t="s">
        <v>66</v>
      </c>
      <c r="M201" s="76">
        <f t="shared" si="21"/>
        <v>243.48</v>
      </c>
      <c r="N201" s="77">
        <v>49.45</v>
      </c>
      <c r="O201" s="79" t="s">
        <v>66</v>
      </c>
      <c r="P201" s="76">
        <f t="shared" si="24"/>
        <v>49.45</v>
      </c>
    </row>
    <row r="202" spans="2:16">
      <c r="B202" s="89">
        <v>2.25</v>
      </c>
      <c r="C202" s="90" t="s">
        <v>67</v>
      </c>
      <c r="D202" s="74">
        <f t="shared" si="26"/>
        <v>102.27272727272727</v>
      </c>
      <c r="E202" s="91">
        <v>0.70830000000000004</v>
      </c>
      <c r="F202" s="92">
        <v>2.6160000000000002E-4</v>
      </c>
      <c r="G202" s="88">
        <f t="shared" si="16"/>
        <v>0.70856160000000001</v>
      </c>
      <c r="H202" s="77">
        <v>7.81</v>
      </c>
      <c r="I202" s="79" t="s">
        <v>12</v>
      </c>
      <c r="J202" s="80">
        <f t="shared" si="27"/>
        <v>7810</v>
      </c>
      <c r="K202" s="77">
        <v>319.31</v>
      </c>
      <c r="L202" s="79" t="s">
        <v>66</v>
      </c>
      <c r="M202" s="76">
        <f t="shared" si="21"/>
        <v>319.31</v>
      </c>
      <c r="N202" s="77">
        <v>60.28</v>
      </c>
      <c r="O202" s="79" t="s">
        <v>66</v>
      </c>
      <c r="P202" s="76">
        <f t="shared" si="24"/>
        <v>60.28</v>
      </c>
    </row>
    <row r="203" spans="2:16">
      <c r="B203" s="89">
        <v>2.5</v>
      </c>
      <c r="C203" s="90" t="s">
        <v>67</v>
      </c>
      <c r="D203" s="74">
        <f t="shared" si="26"/>
        <v>113.63636363636364</v>
      </c>
      <c r="E203" s="91">
        <v>0.65600000000000003</v>
      </c>
      <c r="F203" s="92">
        <v>2.377E-4</v>
      </c>
      <c r="G203" s="88">
        <f t="shared" si="16"/>
        <v>0.65623770000000003</v>
      </c>
      <c r="H203" s="77">
        <v>9.39</v>
      </c>
      <c r="I203" s="79" t="s">
        <v>12</v>
      </c>
      <c r="J203" s="80">
        <f t="shared" si="27"/>
        <v>9390</v>
      </c>
      <c r="K203" s="77">
        <v>390.19</v>
      </c>
      <c r="L203" s="79" t="s">
        <v>66</v>
      </c>
      <c r="M203" s="76">
        <f t="shared" si="21"/>
        <v>390.19</v>
      </c>
      <c r="N203" s="77">
        <v>71.94</v>
      </c>
      <c r="O203" s="79" t="s">
        <v>66</v>
      </c>
      <c r="P203" s="76">
        <f t="shared" si="24"/>
        <v>71.94</v>
      </c>
    </row>
    <row r="204" spans="2:16">
      <c r="B204" s="89">
        <v>2.75</v>
      </c>
      <c r="C204" s="90" t="s">
        <v>67</v>
      </c>
      <c r="D204" s="74">
        <f t="shared" si="26"/>
        <v>125</v>
      </c>
      <c r="E204" s="91">
        <v>0.61270000000000002</v>
      </c>
      <c r="F204" s="92">
        <v>2.1790000000000001E-4</v>
      </c>
      <c r="G204" s="88">
        <f t="shared" si="16"/>
        <v>0.61291790000000002</v>
      </c>
      <c r="H204" s="77">
        <v>11.08</v>
      </c>
      <c r="I204" s="79" t="s">
        <v>12</v>
      </c>
      <c r="J204" s="80">
        <f t="shared" si="27"/>
        <v>11080</v>
      </c>
      <c r="K204" s="77">
        <v>458.7</v>
      </c>
      <c r="L204" s="79" t="s">
        <v>66</v>
      </c>
      <c r="M204" s="76">
        <f t="shared" si="21"/>
        <v>458.7</v>
      </c>
      <c r="N204" s="77">
        <v>84.38</v>
      </c>
      <c r="O204" s="79" t="s">
        <v>66</v>
      </c>
      <c r="P204" s="76">
        <f t="shared" si="24"/>
        <v>84.38</v>
      </c>
    </row>
    <row r="205" spans="2:16">
      <c r="B205" s="89">
        <v>3</v>
      </c>
      <c r="C205" s="90" t="s">
        <v>67</v>
      </c>
      <c r="D205" s="74">
        <f t="shared" si="26"/>
        <v>136.36363636363637</v>
      </c>
      <c r="E205" s="91">
        <v>0.57620000000000005</v>
      </c>
      <c r="F205" s="92">
        <v>2.0120000000000001E-4</v>
      </c>
      <c r="G205" s="88">
        <f t="shared" si="16"/>
        <v>0.57640120000000006</v>
      </c>
      <c r="H205" s="77">
        <v>12.9</v>
      </c>
      <c r="I205" s="79" t="s">
        <v>12</v>
      </c>
      <c r="J205" s="80">
        <f t="shared" si="27"/>
        <v>12900</v>
      </c>
      <c r="K205" s="77">
        <v>525.97</v>
      </c>
      <c r="L205" s="79" t="s">
        <v>66</v>
      </c>
      <c r="M205" s="76">
        <f t="shared" si="21"/>
        <v>525.97</v>
      </c>
      <c r="N205" s="77">
        <v>97.55</v>
      </c>
      <c r="O205" s="79" t="s">
        <v>66</v>
      </c>
      <c r="P205" s="76">
        <f t="shared" si="24"/>
        <v>97.55</v>
      </c>
    </row>
    <row r="206" spans="2:16">
      <c r="B206" s="89">
        <v>3.25</v>
      </c>
      <c r="C206" s="90" t="s">
        <v>67</v>
      </c>
      <c r="D206" s="74">
        <f t="shared" si="26"/>
        <v>147.72727272727272</v>
      </c>
      <c r="E206" s="91">
        <v>0.54510000000000003</v>
      </c>
      <c r="F206" s="92">
        <v>1.8699999999999999E-4</v>
      </c>
      <c r="G206" s="88">
        <f t="shared" si="16"/>
        <v>0.54528700000000008</v>
      </c>
      <c r="H206" s="77">
        <v>14.82</v>
      </c>
      <c r="I206" s="79" t="s">
        <v>12</v>
      </c>
      <c r="J206" s="80">
        <f t="shared" si="27"/>
        <v>14820</v>
      </c>
      <c r="K206" s="77">
        <v>592.57000000000005</v>
      </c>
      <c r="L206" s="79" t="s">
        <v>66</v>
      </c>
      <c r="M206" s="76">
        <f t="shared" si="21"/>
        <v>592.57000000000005</v>
      </c>
      <c r="N206" s="77">
        <v>111.43</v>
      </c>
      <c r="O206" s="79" t="s">
        <v>66</v>
      </c>
      <c r="P206" s="76">
        <f t="shared" si="24"/>
        <v>111.43</v>
      </c>
    </row>
    <row r="207" spans="2:16">
      <c r="B207" s="89">
        <v>3.5</v>
      </c>
      <c r="C207" s="90" t="s">
        <v>67</v>
      </c>
      <c r="D207" s="74">
        <f t="shared" si="26"/>
        <v>159.09090909090909</v>
      </c>
      <c r="E207" s="91">
        <v>0.51819999999999999</v>
      </c>
      <c r="F207" s="92">
        <v>1.7479999999999999E-4</v>
      </c>
      <c r="G207" s="88">
        <f t="shared" si="16"/>
        <v>0.51837480000000002</v>
      </c>
      <c r="H207" s="77">
        <v>16.850000000000001</v>
      </c>
      <c r="I207" s="79" t="s">
        <v>12</v>
      </c>
      <c r="J207" s="80">
        <f t="shared" si="27"/>
        <v>16850</v>
      </c>
      <c r="K207" s="77">
        <v>658.79</v>
      </c>
      <c r="L207" s="79" t="s">
        <v>66</v>
      </c>
      <c r="M207" s="76">
        <f t="shared" si="21"/>
        <v>658.79</v>
      </c>
      <c r="N207" s="77">
        <v>125.96</v>
      </c>
      <c r="O207" s="79" t="s">
        <v>66</v>
      </c>
      <c r="P207" s="76">
        <f t="shared" si="24"/>
        <v>125.96</v>
      </c>
    </row>
    <row r="208" spans="2:16">
      <c r="B208" s="89">
        <v>3.75</v>
      </c>
      <c r="C208" s="90" t="s">
        <v>67</v>
      </c>
      <c r="D208" s="74">
        <f t="shared" si="26"/>
        <v>170.45454545454547</v>
      </c>
      <c r="E208" s="91">
        <v>0.49469999999999997</v>
      </c>
      <c r="F208" s="92">
        <v>1.641E-4</v>
      </c>
      <c r="G208" s="88">
        <f t="shared" si="16"/>
        <v>0.49486409999999997</v>
      </c>
      <c r="H208" s="77">
        <v>18.97</v>
      </c>
      <c r="I208" s="79" t="s">
        <v>12</v>
      </c>
      <c r="J208" s="80">
        <f t="shared" si="27"/>
        <v>18970</v>
      </c>
      <c r="K208" s="77">
        <v>724.81</v>
      </c>
      <c r="L208" s="79" t="s">
        <v>66</v>
      </c>
      <c r="M208" s="76">
        <f t="shared" si="21"/>
        <v>724.81</v>
      </c>
      <c r="N208" s="77">
        <v>141.11000000000001</v>
      </c>
      <c r="O208" s="79" t="s">
        <v>66</v>
      </c>
      <c r="P208" s="76">
        <f t="shared" si="24"/>
        <v>141.11000000000001</v>
      </c>
    </row>
    <row r="209" spans="2:16">
      <c r="B209" s="89">
        <v>4</v>
      </c>
      <c r="C209" s="90" t="s">
        <v>67</v>
      </c>
      <c r="D209" s="74">
        <f t="shared" si="26"/>
        <v>181.81818181818181</v>
      </c>
      <c r="E209" s="91">
        <v>0.47399999999999998</v>
      </c>
      <c r="F209" s="92">
        <v>1.5469999999999999E-4</v>
      </c>
      <c r="G209" s="88">
        <f t="shared" si="16"/>
        <v>0.47415469999999998</v>
      </c>
      <c r="H209" s="77">
        <v>21.2</v>
      </c>
      <c r="I209" s="79" t="s">
        <v>12</v>
      </c>
      <c r="J209" s="80">
        <f t="shared" si="27"/>
        <v>21200</v>
      </c>
      <c r="K209" s="77">
        <v>790.73</v>
      </c>
      <c r="L209" s="79" t="s">
        <v>66</v>
      </c>
      <c r="M209" s="76">
        <f t="shared" si="21"/>
        <v>790.73</v>
      </c>
      <c r="N209" s="77">
        <v>156.85</v>
      </c>
      <c r="O209" s="79" t="s">
        <v>66</v>
      </c>
      <c r="P209" s="76">
        <f t="shared" si="24"/>
        <v>156.85</v>
      </c>
    </row>
    <row r="210" spans="2:16">
      <c r="B210" s="89">
        <v>4.5</v>
      </c>
      <c r="C210" s="90" t="s">
        <v>67</v>
      </c>
      <c r="D210" s="74">
        <f t="shared" si="26"/>
        <v>204.54545454545453</v>
      </c>
      <c r="E210" s="91">
        <v>0.43930000000000002</v>
      </c>
      <c r="F210" s="92">
        <v>1.3880000000000001E-4</v>
      </c>
      <c r="G210" s="88">
        <f t="shared" si="16"/>
        <v>0.43943880000000002</v>
      </c>
      <c r="H210" s="77">
        <v>25.92</v>
      </c>
      <c r="I210" s="79" t="s">
        <v>12</v>
      </c>
      <c r="J210" s="80">
        <f t="shared" si="27"/>
        <v>25920</v>
      </c>
      <c r="K210" s="77">
        <v>1.04</v>
      </c>
      <c r="L210" s="78" t="s">
        <v>12</v>
      </c>
      <c r="M210" s="76">
        <f t="shared" ref="M210:M216" si="28">K210*1000</f>
        <v>1040</v>
      </c>
      <c r="N210" s="77">
        <v>189.99</v>
      </c>
      <c r="O210" s="79" t="s">
        <v>66</v>
      </c>
      <c r="P210" s="76">
        <f t="shared" si="24"/>
        <v>189.99</v>
      </c>
    </row>
    <row r="211" spans="2:16">
      <c r="B211" s="89">
        <v>5</v>
      </c>
      <c r="C211" s="90" t="s">
        <v>67</v>
      </c>
      <c r="D211" s="74">
        <f t="shared" si="26"/>
        <v>227.27272727272728</v>
      </c>
      <c r="E211" s="91">
        <v>0.41139999999999999</v>
      </c>
      <c r="F211" s="92">
        <v>1.26E-4</v>
      </c>
      <c r="G211" s="88">
        <f t="shared" si="16"/>
        <v>0.411526</v>
      </c>
      <c r="H211" s="77">
        <v>30.98</v>
      </c>
      <c r="I211" s="79" t="s">
        <v>12</v>
      </c>
      <c r="J211" s="80">
        <f t="shared" si="27"/>
        <v>30980</v>
      </c>
      <c r="K211" s="77">
        <v>1.26</v>
      </c>
      <c r="L211" s="79" t="s">
        <v>12</v>
      </c>
      <c r="M211" s="80">
        <f t="shared" si="28"/>
        <v>1260</v>
      </c>
      <c r="N211" s="77">
        <v>225.12</v>
      </c>
      <c r="O211" s="79" t="s">
        <v>66</v>
      </c>
      <c r="P211" s="76">
        <f t="shared" si="24"/>
        <v>225.12</v>
      </c>
    </row>
    <row r="212" spans="2:16">
      <c r="B212" s="89">
        <v>5.5</v>
      </c>
      <c r="C212" s="90" t="s">
        <v>67</v>
      </c>
      <c r="D212" s="74">
        <f t="shared" si="26"/>
        <v>250</v>
      </c>
      <c r="E212" s="91">
        <v>0.38840000000000002</v>
      </c>
      <c r="F212" s="92">
        <v>1.155E-4</v>
      </c>
      <c r="G212" s="88">
        <f t="shared" si="16"/>
        <v>0.38851550000000001</v>
      </c>
      <c r="H212" s="77">
        <v>36.369999999999997</v>
      </c>
      <c r="I212" s="79" t="s">
        <v>12</v>
      </c>
      <c r="J212" s="80">
        <f t="shared" si="27"/>
        <v>36370</v>
      </c>
      <c r="K212" s="77">
        <v>1.47</v>
      </c>
      <c r="L212" s="79" t="s">
        <v>12</v>
      </c>
      <c r="M212" s="80">
        <f t="shared" si="28"/>
        <v>1470</v>
      </c>
      <c r="N212" s="77">
        <v>262.05</v>
      </c>
      <c r="O212" s="79" t="s">
        <v>66</v>
      </c>
      <c r="P212" s="76">
        <f t="shared" si="24"/>
        <v>262.05</v>
      </c>
    </row>
    <row r="213" spans="2:16">
      <c r="B213" s="89">
        <v>6</v>
      </c>
      <c r="C213" s="90" t="s">
        <v>67</v>
      </c>
      <c r="D213" s="74">
        <f t="shared" si="26"/>
        <v>272.72727272727275</v>
      </c>
      <c r="E213" s="91">
        <v>0.36909999999999998</v>
      </c>
      <c r="F213" s="92">
        <v>1.066E-4</v>
      </c>
      <c r="G213" s="88">
        <f t="shared" ref="G213:G228" si="29">E213+F213</f>
        <v>0.3692066</v>
      </c>
      <c r="H213" s="77">
        <v>42.06</v>
      </c>
      <c r="I213" s="79" t="s">
        <v>12</v>
      </c>
      <c r="J213" s="80">
        <f t="shared" si="27"/>
        <v>42060</v>
      </c>
      <c r="K213" s="77">
        <v>1.68</v>
      </c>
      <c r="L213" s="79" t="s">
        <v>12</v>
      </c>
      <c r="M213" s="80">
        <f t="shared" si="28"/>
        <v>1680</v>
      </c>
      <c r="N213" s="77">
        <v>300.58</v>
      </c>
      <c r="O213" s="79" t="s">
        <v>66</v>
      </c>
      <c r="P213" s="76">
        <f t="shared" si="24"/>
        <v>300.58</v>
      </c>
    </row>
    <row r="214" spans="2:16">
      <c r="B214" s="89">
        <v>6.5</v>
      </c>
      <c r="C214" s="90" t="s">
        <v>67</v>
      </c>
      <c r="D214" s="74">
        <f t="shared" si="26"/>
        <v>295.45454545454544</v>
      </c>
      <c r="E214" s="91">
        <v>0.3528</v>
      </c>
      <c r="F214" s="92">
        <v>9.9060000000000004E-5</v>
      </c>
      <c r="G214" s="88">
        <f t="shared" si="29"/>
        <v>0.35289905999999999</v>
      </c>
      <c r="H214" s="77">
        <v>48.03</v>
      </c>
      <c r="I214" s="79" t="s">
        <v>12</v>
      </c>
      <c r="J214" s="80">
        <f t="shared" si="27"/>
        <v>48030</v>
      </c>
      <c r="K214" s="77">
        <v>1.88</v>
      </c>
      <c r="L214" s="79" t="s">
        <v>12</v>
      </c>
      <c r="M214" s="80">
        <f t="shared" si="28"/>
        <v>1880</v>
      </c>
      <c r="N214" s="77">
        <v>340.56</v>
      </c>
      <c r="O214" s="79" t="s">
        <v>66</v>
      </c>
      <c r="P214" s="76">
        <f t="shared" si="24"/>
        <v>340.56</v>
      </c>
    </row>
    <row r="215" spans="2:16">
      <c r="B215" s="89">
        <v>7</v>
      </c>
      <c r="C215" s="90" t="s">
        <v>67</v>
      </c>
      <c r="D215" s="74">
        <f t="shared" si="26"/>
        <v>318.18181818181819</v>
      </c>
      <c r="E215" s="91">
        <v>0.33879999999999999</v>
      </c>
      <c r="F215" s="92">
        <v>9.2540000000000005E-5</v>
      </c>
      <c r="G215" s="88">
        <f t="shared" si="29"/>
        <v>0.33889253999999996</v>
      </c>
      <c r="H215" s="77">
        <v>54.26</v>
      </c>
      <c r="I215" s="79" t="s">
        <v>12</v>
      </c>
      <c r="J215" s="80">
        <f t="shared" si="27"/>
        <v>54260</v>
      </c>
      <c r="K215" s="77">
        <v>2.08</v>
      </c>
      <c r="L215" s="79" t="s">
        <v>12</v>
      </c>
      <c r="M215" s="80">
        <f t="shared" si="28"/>
        <v>2080</v>
      </c>
      <c r="N215" s="77">
        <v>381.83</v>
      </c>
      <c r="O215" s="79" t="s">
        <v>66</v>
      </c>
      <c r="P215" s="76">
        <f t="shared" si="24"/>
        <v>381.83</v>
      </c>
    </row>
    <row r="216" spans="2:16">
      <c r="B216" s="89">
        <v>8</v>
      </c>
      <c r="C216" s="90" t="s">
        <v>67</v>
      </c>
      <c r="D216" s="74">
        <f t="shared" si="26"/>
        <v>363.63636363636363</v>
      </c>
      <c r="E216" s="91">
        <v>0.316</v>
      </c>
      <c r="F216" s="92">
        <v>8.1840000000000002E-5</v>
      </c>
      <c r="G216" s="88">
        <f t="shared" si="29"/>
        <v>0.31608184</v>
      </c>
      <c r="H216" s="77">
        <v>67.430000000000007</v>
      </c>
      <c r="I216" s="79" t="s">
        <v>12</v>
      </c>
      <c r="J216" s="80">
        <f t="shared" si="27"/>
        <v>67430</v>
      </c>
      <c r="K216" s="77">
        <v>2.79</v>
      </c>
      <c r="L216" s="79" t="s">
        <v>12</v>
      </c>
      <c r="M216" s="80">
        <f t="shared" si="28"/>
        <v>2790</v>
      </c>
      <c r="N216" s="77">
        <v>467.76</v>
      </c>
      <c r="O216" s="79" t="s">
        <v>66</v>
      </c>
      <c r="P216" s="76">
        <f t="shared" si="24"/>
        <v>467.76</v>
      </c>
    </row>
    <row r="217" spans="2:16">
      <c r="B217" s="89">
        <v>9</v>
      </c>
      <c r="C217" s="90" t="s">
        <v>67</v>
      </c>
      <c r="D217" s="74">
        <f t="shared" si="26"/>
        <v>409.09090909090907</v>
      </c>
      <c r="E217" s="91">
        <v>0.2984</v>
      </c>
      <c r="F217" s="92">
        <v>7.3419999999999998E-5</v>
      </c>
      <c r="G217" s="88">
        <f t="shared" si="29"/>
        <v>0.29847341999999999</v>
      </c>
      <c r="H217" s="77">
        <v>81.459999999999994</v>
      </c>
      <c r="I217" s="79" t="s">
        <v>12</v>
      </c>
      <c r="J217" s="80">
        <f t="shared" si="27"/>
        <v>81460</v>
      </c>
      <c r="K217" s="77">
        <v>3.43</v>
      </c>
      <c r="L217" s="79" t="s">
        <v>12</v>
      </c>
      <c r="M217" s="80">
        <f>K217*1000</f>
        <v>3430</v>
      </c>
      <c r="N217" s="77">
        <v>557.41999999999996</v>
      </c>
      <c r="O217" s="79" t="s">
        <v>66</v>
      </c>
      <c r="P217" s="76">
        <f t="shared" si="24"/>
        <v>557.41999999999996</v>
      </c>
    </row>
    <row r="218" spans="2:16">
      <c r="B218" s="89">
        <v>10</v>
      </c>
      <c r="C218" s="90" t="s">
        <v>67</v>
      </c>
      <c r="D218" s="74">
        <f t="shared" si="26"/>
        <v>454.54545454545456</v>
      </c>
      <c r="E218" s="91">
        <v>0.2843</v>
      </c>
      <c r="F218" s="92">
        <v>6.6630000000000004E-5</v>
      </c>
      <c r="G218" s="88">
        <f t="shared" si="29"/>
        <v>0.28436663000000001</v>
      </c>
      <c r="H218" s="77">
        <v>96.25</v>
      </c>
      <c r="I218" s="79" t="s">
        <v>12</v>
      </c>
      <c r="J218" s="80">
        <f t="shared" si="27"/>
        <v>96250</v>
      </c>
      <c r="K218" s="77">
        <v>4.0199999999999996</v>
      </c>
      <c r="L218" s="79" t="s">
        <v>12</v>
      </c>
      <c r="M218" s="80">
        <f t="shared" ref="M218:M228" si="30">K218*1000</f>
        <v>4019.9999999999995</v>
      </c>
      <c r="N218" s="77">
        <v>650.07000000000005</v>
      </c>
      <c r="O218" s="79" t="s">
        <v>66</v>
      </c>
      <c r="P218" s="76">
        <f t="shared" si="24"/>
        <v>650.07000000000005</v>
      </c>
    </row>
    <row r="219" spans="2:16">
      <c r="B219" s="89">
        <v>11</v>
      </c>
      <c r="C219" s="90" t="s">
        <v>67</v>
      </c>
      <c r="D219" s="74">
        <f t="shared" si="26"/>
        <v>500</v>
      </c>
      <c r="E219" s="91">
        <v>0.27300000000000002</v>
      </c>
      <c r="F219" s="92">
        <v>6.1020000000000002E-5</v>
      </c>
      <c r="G219" s="88">
        <f t="shared" si="29"/>
        <v>0.27306102000000004</v>
      </c>
      <c r="H219" s="77">
        <v>111.72</v>
      </c>
      <c r="I219" s="79" t="s">
        <v>12</v>
      </c>
      <c r="J219" s="80">
        <f t="shared" si="27"/>
        <v>111720</v>
      </c>
      <c r="K219" s="77">
        <v>4.58</v>
      </c>
      <c r="L219" s="79" t="s">
        <v>12</v>
      </c>
      <c r="M219" s="80">
        <f t="shared" si="30"/>
        <v>4580</v>
      </c>
      <c r="N219" s="77">
        <v>745.06</v>
      </c>
      <c r="O219" s="79" t="s">
        <v>66</v>
      </c>
      <c r="P219" s="76">
        <f t="shared" si="24"/>
        <v>745.06</v>
      </c>
    </row>
    <row r="220" spans="2:16">
      <c r="B220" s="89">
        <v>12</v>
      </c>
      <c r="C220" s="90" t="s">
        <v>67</v>
      </c>
      <c r="D220" s="74">
        <f t="shared" si="26"/>
        <v>545.4545454545455</v>
      </c>
      <c r="E220" s="91">
        <v>0.2636</v>
      </c>
      <c r="F220" s="92">
        <v>5.6320000000000003E-5</v>
      </c>
      <c r="G220" s="88">
        <f t="shared" si="29"/>
        <v>0.26365632</v>
      </c>
      <c r="H220" s="77">
        <v>127.78</v>
      </c>
      <c r="I220" s="79" t="s">
        <v>12</v>
      </c>
      <c r="J220" s="80">
        <f t="shared" si="27"/>
        <v>127780</v>
      </c>
      <c r="K220" s="77">
        <v>5.1100000000000003</v>
      </c>
      <c r="L220" s="79" t="s">
        <v>12</v>
      </c>
      <c r="M220" s="80">
        <f t="shared" si="30"/>
        <v>5110</v>
      </c>
      <c r="N220" s="77">
        <v>841.88</v>
      </c>
      <c r="O220" s="79" t="s">
        <v>66</v>
      </c>
      <c r="P220" s="76">
        <f t="shared" si="24"/>
        <v>841.88</v>
      </c>
    </row>
    <row r="221" spans="2:16">
      <c r="B221" s="89">
        <v>13</v>
      </c>
      <c r="C221" s="90" t="s">
        <v>67</v>
      </c>
      <c r="D221" s="74">
        <f t="shared" si="26"/>
        <v>590.90909090909088</v>
      </c>
      <c r="E221" s="91">
        <v>0.25580000000000003</v>
      </c>
      <c r="F221" s="92">
        <v>5.2299999999999997E-5</v>
      </c>
      <c r="G221" s="88">
        <f t="shared" si="29"/>
        <v>0.25585230000000003</v>
      </c>
      <c r="H221" s="77">
        <v>144.37</v>
      </c>
      <c r="I221" s="79" t="s">
        <v>12</v>
      </c>
      <c r="J221" s="80">
        <f t="shared" si="27"/>
        <v>144370</v>
      </c>
      <c r="K221" s="77">
        <v>5.63</v>
      </c>
      <c r="L221" s="79" t="s">
        <v>12</v>
      </c>
      <c r="M221" s="80">
        <f t="shared" si="30"/>
        <v>5630</v>
      </c>
      <c r="N221" s="77">
        <v>940.09</v>
      </c>
      <c r="O221" s="79" t="s">
        <v>66</v>
      </c>
      <c r="P221" s="76">
        <f t="shared" si="24"/>
        <v>940.09</v>
      </c>
    </row>
    <row r="222" spans="2:16">
      <c r="B222" s="89">
        <v>14</v>
      </c>
      <c r="C222" s="90" t="s">
        <v>67</v>
      </c>
      <c r="D222" s="74">
        <f t="shared" si="26"/>
        <v>636.36363636363637</v>
      </c>
      <c r="E222" s="91">
        <v>0.24909999999999999</v>
      </c>
      <c r="F222" s="92">
        <v>4.884E-5</v>
      </c>
      <c r="G222" s="88">
        <f t="shared" si="29"/>
        <v>0.24914883999999998</v>
      </c>
      <c r="H222" s="77">
        <v>161.44</v>
      </c>
      <c r="I222" s="79" t="s">
        <v>12</v>
      </c>
      <c r="J222" s="80">
        <f t="shared" si="27"/>
        <v>161440</v>
      </c>
      <c r="K222" s="77">
        <v>6.13</v>
      </c>
      <c r="L222" s="79" t="s">
        <v>12</v>
      </c>
      <c r="M222" s="80">
        <f t="shared" si="30"/>
        <v>6130</v>
      </c>
      <c r="N222" s="77">
        <v>1.04</v>
      </c>
      <c r="O222" s="78" t="s">
        <v>12</v>
      </c>
      <c r="P222" s="76">
        <f t="shared" ref="P221:P228" si="31">N222*1000</f>
        <v>1040</v>
      </c>
    </row>
    <row r="223" spans="2:16">
      <c r="B223" s="89">
        <v>15</v>
      </c>
      <c r="C223" s="90" t="s">
        <v>67</v>
      </c>
      <c r="D223" s="74">
        <f t="shared" si="26"/>
        <v>681.81818181818187</v>
      </c>
      <c r="E223" s="91">
        <v>0.24349999999999999</v>
      </c>
      <c r="F223" s="92">
        <v>4.583E-5</v>
      </c>
      <c r="G223" s="88">
        <f t="shared" si="29"/>
        <v>0.24354582999999999</v>
      </c>
      <c r="H223" s="77">
        <v>178.93</v>
      </c>
      <c r="I223" s="79" t="s">
        <v>12</v>
      </c>
      <c r="J223" s="80">
        <f t="shared" si="27"/>
        <v>178930</v>
      </c>
      <c r="K223" s="77">
        <v>6.61</v>
      </c>
      <c r="L223" s="79" t="s">
        <v>12</v>
      </c>
      <c r="M223" s="80">
        <f t="shared" si="30"/>
        <v>6610</v>
      </c>
      <c r="N223" s="77">
        <v>1.1399999999999999</v>
      </c>
      <c r="O223" s="79" t="s">
        <v>12</v>
      </c>
      <c r="P223" s="76">
        <f t="shared" si="31"/>
        <v>1140</v>
      </c>
    </row>
    <row r="224" spans="2:16">
      <c r="B224" s="89">
        <v>16</v>
      </c>
      <c r="C224" s="90" t="s">
        <v>67</v>
      </c>
      <c r="D224" s="74">
        <f t="shared" si="26"/>
        <v>727.27272727272725</v>
      </c>
      <c r="E224" s="91">
        <v>0.2387</v>
      </c>
      <c r="F224" s="92">
        <v>4.3170000000000002E-5</v>
      </c>
      <c r="G224" s="88">
        <f t="shared" si="29"/>
        <v>0.23874317</v>
      </c>
      <c r="H224" s="77">
        <v>196.8</v>
      </c>
      <c r="I224" s="79" t="s">
        <v>12</v>
      </c>
      <c r="J224" s="80">
        <f t="shared" si="27"/>
        <v>196800</v>
      </c>
      <c r="K224" s="77">
        <v>7.08</v>
      </c>
      <c r="L224" s="79" t="s">
        <v>12</v>
      </c>
      <c r="M224" s="80">
        <f t="shared" si="30"/>
        <v>7080</v>
      </c>
      <c r="N224" s="77">
        <v>1.24</v>
      </c>
      <c r="O224" s="79" t="s">
        <v>12</v>
      </c>
      <c r="P224" s="76">
        <f t="shared" si="31"/>
        <v>1240</v>
      </c>
    </row>
    <row r="225" spans="1:16">
      <c r="B225" s="89">
        <v>17</v>
      </c>
      <c r="C225" s="90" t="s">
        <v>67</v>
      </c>
      <c r="D225" s="74">
        <f t="shared" si="26"/>
        <v>772.72727272727275</v>
      </c>
      <c r="E225" s="91">
        <v>0.23449999999999999</v>
      </c>
      <c r="F225" s="92">
        <v>4.0819999999999999E-5</v>
      </c>
      <c r="G225" s="88">
        <f t="shared" si="29"/>
        <v>0.23454081999999998</v>
      </c>
      <c r="H225" s="77">
        <v>215.01</v>
      </c>
      <c r="I225" s="79" t="s">
        <v>12</v>
      </c>
      <c r="J225" s="80">
        <f t="shared" si="27"/>
        <v>215010</v>
      </c>
      <c r="K225" s="77">
        <v>7.54</v>
      </c>
      <c r="L225" s="79" t="s">
        <v>12</v>
      </c>
      <c r="M225" s="80">
        <f t="shared" si="30"/>
        <v>7540</v>
      </c>
      <c r="N225" s="77">
        <v>1.34</v>
      </c>
      <c r="O225" s="79" t="s">
        <v>12</v>
      </c>
      <c r="P225" s="76">
        <f t="shared" si="31"/>
        <v>1340</v>
      </c>
    </row>
    <row r="226" spans="1:16">
      <c r="B226" s="89">
        <v>18</v>
      </c>
      <c r="C226" s="90" t="s">
        <v>67</v>
      </c>
      <c r="D226" s="74">
        <f t="shared" si="26"/>
        <v>818.18181818181813</v>
      </c>
      <c r="E226" s="91">
        <v>0.23080000000000001</v>
      </c>
      <c r="F226" s="92">
        <v>3.871E-5</v>
      </c>
      <c r="G226" s="88">
        <f t="shared" si="29"/>
        <v>0.23083871</v>
      </c>
      <c r="H226" s="77">
        <v>233.52</v>
      </c>
      <c r="I226" s="79" t="s">
        <v>12</v>
      </c>
      <c r="J226" s="80">
        <f t="shared" si="27"/>
        <v>233520</v>
      </c>
      <c r="K226" s="77">
        <v>7.98</v>
      </c>
      <c r="L226" s="79" t="s">
        <v>12</v>
      </c>
      <c r="M226" s="80">
        <f t="shared" si="30"/>
        <v>7980</v>
      </c>
      <c r="N226" s="77">
        <v>1.44</v>
      </c>
      <c r="O226" s="79" t="s">
        <v>12</v>
      </c>
      <c r="P226" s="76">
        <f t="shared" si="31"/>
        <v>1440</v>
      </c>
    </row>
    <row r="227" spans="1:16">
      <c r="B227" s="89">
        <v>20</v>
      </c>
      <c r="C227" s="90" t="s">
        <v>67</v>
      </c>
      <c r="D227" s="74">
        <f t="shared" si="26"/>
        <v>909.09090909090912</v>
      </c>
      <c r="E227" s="91">
        <v>0.2248</v>
      </c>
      <c r="F227" s="92">
        <v>3.5120000000000003E-5</v>
      </c>
      <c r="G227" s="88">
        <f t="shared" si="29"/>
        <v>0.22483512</v>
      </c>
      <c r="H227" s="77">
        <v>271.33999999999997</v>
      </c>
      <c r="I227" s="79" t="s">
        <v>12</v>
      </c>
      <c r="J227" s="80">
        <f t="shared" si="27"/>
        <v>271340</v>
      </c>
      <c r="K227" s="77">
        <v>9.61</v>
      </c>
      <c r="L227" s="79" t="s">
        <v>12</v>
      </c>
      <c r="M227" s="80">
        <f t="shared" si="30"/>
        <v>9610</v>
      </c>
      <c r="N227" s="77">
        <v>1.64</v>
      </c>
      <c r="O227" s="79" t="s">
        <v>12</v>
      </c>
      <c r="P227" s="76">
        <f t="shared" si="31"/>
        <v>1640</v>
      </c>
    </row>
    <row r="228" spans="1:16">
      <c r="A228" s="4">
        <v>228</v>
      </c>
      <c r="B228" s="89">
        <v>22</v>
      </c>
      <c r="C228" s="90" t="s">
        <v>67</v>
      </c>
      <c r="D228" s="74">
        <f t="shared" si="26"/>
        <v>1000</v>
      </c>
      <c r="E228" s="91">
        <v>0.2203</v>
      </c>
      <c r="F228" s="92">
        <v>3.2150000000000002E-5</v>
      </c>
      <c r="G228" s="88">
        <f t="shared" si="29"/>
        <v>0.22033215</v>
      </c>
      <c r="H228" s="77">
        <v>310.06</v>
      </c>
      <c r="I228" s="79" t="s">
        <v>12</v>
      </c>
      <c r="J228" s="80">
        <f t="shared" si="27"/>
        <v>310060</v>
      </c>
      <c r="K228" s="77">
        <v>11.07</v>
      </c>
      <c r="L228" s="79" t="s">
        <v>12</v>
      </c>
      <c r="M228" s="80">
        <f t="shared" si="30"/>
        <v>11070</v>
      </c>
      <c r="N228" s="77">
        <v>1.84</v>
      </c>
      <c r="O228" s="79" t="s">
        <v>12</v>
      </c>
      <c r="P228" s="76">
        <f t="shared" si="31"/>
        <v>1840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tabSelected="1" zoomScale="70" zoomScaleNormal="70" workbookViewId="0">
      <selection activeCell="J43" sqref="J4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srim22Na_Havar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230</v>
      </c>
      <c r="D6" s="21" t="s">
        <v>32</v>
      </c>
      <c r="F6" s="27" t="s">
        <v>4</v>
      </c>
      <c r="G6" s="28">
        <v>6</v>
      </c>
      <c r="H6" s="28">
        <v>0.96</v>
      </c>
      <c r="I6" s="29">
        <v>0.2</v>
      </c>
      <c r="J6" s="4">
        <v>1</v>
      </c>
      <c r="K6" s="30">
        <v>82.997</v>
      </c>
      <c r="L6" s="22" t="s">
        <v>33</v>
      </c>
      <c r="M6" s="9"/>
      <c r="N6" s="9"/>
      <c r="O6" s="15" t="s">
        <v>111</v>
      </c>
      <c r="P6" s="136" t="s">
        <v>228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231</v>
      </c>
      <c r="F7" s="32" t="s">
        <v>232</v>
      </c>
      <c r="G7" s="33">
        <v>24</v>
      </c>
      <c r="H7" s="33">
        <v>22.29</v>
      </c>
      <c r="I7" s="34">
        <v>20.010000000000002</v>
      </c>
      <c r="J7" s="4">
        <v>2</v>
      </c>
      <c r="K7" s="35">
        <v>829.97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8.3000000000000007</v>
      </c>
      <c r="D8" s="38" t="s">
        <v>9</v>
      </c>
      <c r="F8" s="32" t="s">
        <v>233</v>
      </c>
      <c r="G8" s="33">
        <v>25</v>
      </c>
      <c r="H8" s="33">
        <v>1.69</v>
      </c>
      <c r="I8" s="34">
        <v>1.6</v>
      </c>
      <c r="J8" s="4">
        <v>3</v>
      </c>
      <c r="K8" s="35">
        <v>829.97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8.6303999999999992E+22</v>
      </c>
      <c r="D9" s="21" t="s">
        <v>10</v>
      </c>
      <c r="F9" s="32" t="s">
        <v>234</v>
      </c>
      <c r="G9" s="33">
        <v>26</v>
      </c>
      <c r="H9" s="33">
        <v>18.11</v>
      </c>
      <c r="I9" s="34">
        <v>17.47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 t="s">
        <v>235</v>
      </c>
      <c r="G10" s="33">
        <v>27</v>
      </c>
      <c r="H10" s="33">
        <v>41.78</v>
      </c>
      <c r="I10" s="34">
        <v>42.52</v>
      </c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 t="s">
        <v>236</v>
      </c>
      <c r="G11" s="33">
        <v>28</v>
      </c>
      <c r="H11" s="33">
        <v>12.83</v>
      </c>
      <c r="I11" s="34">
        <v>13</v>
      </c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0.22</v>
      </c>
      <c r="E12" s="21" t="s">
        <v>108</v>
      </c>
      <c r="F12" s="32" t="s">
        <v>237</v>
      </c>
      <c r="G12" s="33">
        <v>42</v>
      </c>
      <c r="H12" s="33">
        <v>1.45</v>
      </c>
      <c r="I12" s="34">
        <v>2.4</v>
      </c>
      <c r="J12" s="4">
        <v>7</v>
      </c>
      <c r="K12" s="35">
        <v>96.168000000000006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22000000</v>
      </c>
      <c r="E13" s="21" t="s">
        <v>110</v>
      </c>
      <c r="F13" s="49" t="s">
        <v>238</v>
      </c>
      <c r="G13" s="50">
        <v>74</v>
      </c>
      <c r="H13" s="50">
        <v>0.88</v>
      </c>
      <c r="I13" s="51">
        <v>2.79</v>
      </c>
      <c r="J13" s="4">
        <v>8</v>
      </c>
      <c r="K13" s="52">
        <v>0.52407999999999999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209</v>
      </c>
      <c r="C14" s="102"/>
      <c r="D14" s="21" t="s">
        <v>210</v>
      </c>
      <c r="E14" s="25"/>
      <c r="F14" s="25"/>
      <c r="G14" s="25"/>
      <c r="H14" s="106">
        <f>SUM(H6:H13)</f>
        <v>99.99</v>
      </c>
      <c r="I14" s="106">
        <f>SUM(I6:I13)</f>
        <v>99.990000000000023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211</v>
      </c>
      <c r="C15" s="103"/>
      <c r="D15" s="101" t="s">
        <v>208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116" t="s">
        <v>239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87" t="s">
        <v>58</v>
      </c>
      <c r="E18" s="189" t="s">
        <v>59</v>
      </c>
      <c r="F18" s="190"/>
      <c r="G18" s="191"/>
      <c r="H18" s="71" t="s">
        <v>60</v>
      </c>
      <c r="I18" s="25"/>
      <c r="J18" s="187" t="s">
        <v>61</v>
      </c>
      <c r="K18" s="71" t="s">
        <v>62</v>
      </c>
      <c r="L18" s="73"/>
      <c r="M18" s="187" t="s">
        <v>61</v>
      </c>
      <c r="N18" s="71" t="s">
        <v>62</v>
      </c>
      <c r="O18" s="25"/>
      <c r="P18" s="187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224.999</v>
      </c>
      <c r="C20" s="85" t="s">
        <v>107</v>
      </c>
      <c r="D20" s="119">
        <f>B20/1000000/$C$5</f>
        <v>1.0227227272727273E-5</v>
      </c>
      <c r="E20" s="86">
        <v>1.958E-2</v>
      </c>
      <c r="F20" s="87">
        <v>0.21940000000000001</v>
      </c>
      <c r="G20" s="88">
        <f>E20+F20</f>
        <v>0.23898000000000003</v>
      </c>
      <c r="H20" s="84">
        <v>7</v>
      </c>
      <c r="I20" s="85" t="s">
        <v>64</v>
      </c>
      <c r="J20" s="97">
        <f>H20/1000/10</f>
        <v>6.9999999999999999E-4</v>
      </c>
      <c r="K20" s="84">
        <v>7</v>
      </c>
      <c r="L20" s="85" t="s">
        <v>64</v>
      </c>
      <c r="M20" s="97">
        <f t="shared" ref="M20:M83" si="0">K20/1000/10</f>
        <v>6.9999999999999999E-4</v>
      </c>
      <c r="N20" s="84">
        <v>5</v>
      </c>
      <c r="O20" s="85" t="s">
        <v>64</v>
      </c>
      <c r="P20" s="97">
        <f t="shared" ref="P20:P83" si="1">N20/1000/10</f>
        <v>5.0000000000000001E-4</v>
      </c>
    </row>
    <row r="21" spans="1:16">
      <c r="B21" s="89">
        <v>249.999</v>
      </c>
      <c r="C21" s="90" t="s">
        <v>107</v>
      </c>
      <c r="D21" s="120">
        <f t="shared" ref="D21:D36" si="2">B21/1000000/$C$5</f>
        <v>1.1363590909090909E-5</v>
      </c>
      <c r="E21" s="91">
        <v>2.0639999999999999E-2</v>
      </c>
      <c r="F21" s="92">
        <v>0.2298</v>
      </c>
      <c r="G21" s="88">
        <f t="shared" ref="G21:G84" si="3">E21+F21</f>
        <v>0.25044</v>
      </c>
      <c r="H21" s="89">
        <v>7</v>
      </c>
      <c r="I21" s="90" t="s">
        <v>64</v>
      </c>
      <c r="J21" s="74">
        <f t="shared" ref="J21:J84" si="4">H21/1000/10</f>
        <v>6.9999999999999999E-4</v>
      </c>
      <c r="K21" s="89">
        <v>7</v>
      </c>
      <c r="L21" s="90" t="s">
        <v>64</v>
      </c>
      <c r="M21" s="74">
        <f t="shared" si="0"/>
        <v>6.9999999999999999E-4</v>
      </c>
      <c r="N21" s="89">
        <v>6</v>
      </c>
      <c r="O21" s="90" t="s">
        <v>64</v>
      </c>
      <c r="P21" s="74">
        <f t="shared" si="1"/>
        <v>6.0000000000000006E-4</v>
      </c>
    </row>
    <row r="22" spans="1:16">
      <c r="B22" s="89">
        <v>274.99900000000002</v>
      </c>
      <c r="C22" s="90" t="s">
        <v>107</v>
      </c>
      <c r="D22" s="120">
        <f t="shared" si="2"/>
        <v>1.2499954545454545E-5</v>
      </c>
      <c r="E22" s="91">
        <v>2.1649999999999999E-2</v>
      </c>
      <c r="F22" s="92">
        <v>0.23960000000000001</v>
      </c>
      <c r="G22" s="88">
        <f t="shared" si="3"/>
        <v>0.26124999999999998</v>
      </c>
      <c r="H22" s="89">
        <v>7</v>
      </c>
      <c r="I22" s="90" t="s">
        <v>64</v>
      </c>
      <c r="J22" s="74">
        <f t="shared" si="4"/>
        <v>6.9999999999999999E-4</v>
      </c>
      <c r="K22" s="89">
        <v>8</v>
      </c>
      <c r="L22" s="90" t="s">
        <v>64</v>
      </c>
      <c r="M22" s="74">
        <f t="shared" si="0"/>
        <v>8.0000000000000004E-4</v>
      </c>
      <c r="N22" s="89">
        <v>6</v>
      </c>
      <c r="O22" s="90" t="s">
        <v>64</v>
      </c>
      <c r="P22" s="74">
        <f t="shared" si="1"/>
        <v>6.0000000000000006E-4</v>
      </c>
    </row>
    <row r="23" spans="1:16">
      <c r="B23" s="89">
        <v>299.99900000000002</v>
      </c>
      <c r="C23" s="90" t="s">
        <v>107</v>
      </c>
      <c r="D23" s="120">
        <f t="shared" si="2"/>
        <v>1.3636318181818183E-5</v>
      </c>
      <c r="E23" s="91">
        <v>2.2610000000000002E-2</v>
      </c>
      <c r="F23" s="92">
        <v>0.2487</v>
      </c>
      <c r="G23" s="88">
        <f t="shared" si="3"/>
        <v>0.27131</v>
      </c>
      <c r="H23" s="89">
        <v>8</v>
      </c>
      <c r="I23" s="90" t="s">
        <v>64</v>
      </c>
      <c r="J23" s="74">
        <f t="shared" si="4"/>
        <v>8.0000000000000004E-4</v>
      </c>
      <c r="K23" s="89">
        <v>8</v>
      </c>
      <c r="L23" s="90" t="s">
        <v>64</v>
      </c>
      <c r="M23" s="74">
        <f t="shared" si="0"/>
        <v>8.0000000000000004E-4</v>
      </c>
      <c r="N23" s="89">
        <v>6</v>
      </c>
      <c r="O23" s="90" t="s">
        <v>64</v>
      </c>
      <c r="P23" s="74">
        <f t="shared" si="1"/>
        <v>6.0000000000000006E-4</v>
      </c>
    </row>
    <row r="24" spans="1:16">
      <c r="B24" s="89">
        <v>324.99900000000002</v>
      </c>
      <c r="C24" s="90" t="s">
        <v>107</v>
      </c>
      <c r="D24" s="120">
        <f t="shared" si="2"/>
        <v>1.4772681818181819E-5</v>
      </c>
      <c r="E24" s="91">
        <v>2.3529999999999999E-2</v>
      </c>
      <c r="F24" s="92">
        <v>0.25729999999999997</v>
      </c>
      <c r="G24" s="88">
        <f t="shared" si="3"/>
        <v>0.28082999999999997</v>
      </c>
      <c r="H24" s="89">
        <v>8</v>
      </c>
      <c r="I24" s="90" t="s">
        <v>64</v>
      </c>
      <c r="J24" s="74">
        <f t="shared" si="4"/>
        <v>8.0000000000000004E-4</v>
      </c>
      <c r="K24" s="89">
        <v>8</v>
      </c>
      <c r="L24" s="90" t="s">
        <v>64</v>
      </c>
      <c r="M24" s="74">
        <f t="shared" si="0"/>
        <v>8.0000000000000004E-4</v>
      </c>
      <c r="N24" s="89">
        <v>7</v>
      </c>
      <c r="O24" s="90" t="s">
        <v>64</v>
      </c>
      <c r="P24" s="74">
        <f t="shared" si="1"/>
        <v>6.9999999999999999E-4</v>
      </c>
    </row>
    <row r="25" spans="1:16">
      <c r="B25" s="89">
        <v>349.99900000000002</v>
      </c>
      <c r="C25" s="90" t="s">
        <v>107</v>
      </c>
      <c r="D25" s="120">
        <f t="shared" si="2"/>
        <v>1.5909045454545455E-5</v>
      </c>
      <c r="E25" s="91">
        <v>2.4420000000000001E-2</v>
      </c>
      <c r="F25" s="92">
        <v>0.26529999999999998</v>
      </c>
      <c r="G25" s="88">
        <f t="shared" si="3"/>
        <v>0.28971999999999998</v>
      </c>
      <c r="H25" s="89">
        <v>8</v>
      </c>
      <c r="I25" s="90" t="s">
        <v>64</v>
      </c>
      <c r="J25" s="74">
        <f t="shared" si="4"/>
        <v>8.0000000000000004E-4</v>
      </c>
      <c r="K25" s="89">
        <v>9</v>
      </c>
      <c r="L25" s="90" t="s">
        <v>64</v>
      </c>
      <c r="M25" s="74">
        <f t="shared" si="0"/>
        <v>8.9999999999999998E-4</v>
      </c>
      <c r="N25" s="89">
        <v>7</v>
      </c>
      <c r="O25" s="90" t="s">
        <v>64</v>
      </c>
      <c r="P25" s="74">
        <f t="shared" si="1"/>
        <v>6.9999999999999999E-4</v>
      </c>
    </row>
    <row r="26" spans="1:16">
      <c r="B26" s="89">
        <v>374.99900000000002</v>
      </c>
      <c r="C26" s="90" t="s">
        <v>107</v>
      </c>
      <c r="D26" s="120">
        <f t="shared" si="2"/>
        <v>1.7045409090909094E-5</v>
      </c>
      <c r="E26" s="91">
        <v>2.528E-2</v>
      </c>
      <c r="F26" s="92">
        <v>0.27300000000000002</v>
      </c>
      <c r="G26" s="88">
        <f t="shared" si="3"/>
        <v>0.29828000000000005</v>
      </c>
      <c r="H26" s="89">
        <v>9</v>
      </c>
      <c r="I26" s="90" t="s">
        <v>64</v>
      </c>
      <c r="J26" s="74">
        <f t="shared" si="4"/>
        <v>8.9999999999999998E-4</v>
      </c>
      <c r="K26" s="89">
        <v>9</v>
      </c>
      <c r="L26" s="90" t="s">
        <v>64</v>
      </c>
      <c r="M26" s="74">
        <f t="shared" si="0"/>
        <v>8.9999999999999998E-4</v>
      </c>
      <c r="N26" s="89">
        <v>7</v>
      </c>
      <c r="O26" s="90" t="s">
        <v>64</v>
      </c>
      <c r="P26" s="74">
        <f t="shared" si="1"/>
        <v>6.9999999999999999E-4</v>
      </c>
    </row>
    <row r="27" spans="1:16">
      <c r="B27" s="89">
        <v>399.99900000000002</v>
      </c>
      <c r="C27" s="90" t="s">
        <v>107</v>
      </c>
      <c r="D27" s="120">
        <f t="shared" si="2"/>
        <v>1.8181772727272727E-5</v>
      </c>
      <c r="E27" s="91">
        <v>2.6110000000000001E-2</v>
      </c>
      <c r="F27" s="92">
        <v>0.2802</v>
      </c>
      <c r="G27" s="88">
        <f t="shared" si="3"/>
        <v>0.30631000000000003</v>
      </c>
      <c r="H27" s="89">
        <v>9</v>
      </c>
      <c r="I27" s="90" t="s">
        <v>64</v>
      </c>
      <c r="J27" s="74">
        <f t="shared" si="4"/>
        <v>8.9999999999999998E-4</v>
      </c>
      <c r="K27" s="89">
        <v>9</v>
      </c>
      <c r="L27" s="90" t="s">
        <v>64</v>
      </c>
      <c r="M27" s="74">
        <f t="shared" si="0"/>
        <v>8.9999999999999998E-4</v>
      </c>
      <c r="N27" s="89">
        <v>7</v>
      </c>
      <c r="O27" s="90" t="s">
        <v>64</v>
      </c>
      <c r="P27" s="74">
        <f t="shared" si="1"/>
        <v>6.9999999999999999E-4</v>
      </c>
    </row>
    <row r="28" spans="1:16">
      <c r="B28" s="89">
        <v>449.99900000000002</v>
      </c>
      <c r="C28" s="90" t="s">
        <v>107</v>
      </c>
      <c r="D28" s="120">
        <f t="shared" si="2"/>
        <v>2.0454500000000002E-5</v>
      </c>
      <c r="E28" s="91">
        <v>2.7689999999999999E-2</v>
      </c>
      <c r="F28" s="92">
        <v>0.29380000000000001</v>
      </c>
      <c r="G28" s="88">
        <f t="shared" si="3"/>
        <v>0.32149</v>
      </c>
      <c r="H28" s="89">
        <v>10</v>
      </c>
      <c r="I28" s="90" t="s">
        <v>64</v>
      </c>
      <c r="J28" s="74">
        <f t="shared" si="4"/>
        <v>1E-3</v>
      </c>
      <c r="K28" s="89">
        <v>10</v>
      </c>
      <c r="L28" s="90" t="s">
        <v>64</v>
      </c>
      <c r="M28" s="74">
        <f t="shared" si="0"/>
        <v>1E-3</v>
      </c>
      <c r="N28" s="89">
        <v>8</v>
      </c>
      <c r="O28" s="90" t="s">
        <v>64</v>
      </c>
      <c r="P28" s="74">
        <f t="shared" si="1"/>
        <v>8.0000000000000004E-4</v>
      </c>
    </row>
    <row r="29" spans="1:16">
      <c r="B29" s="89">
        <v>499.99900000000002</v>
      </c>
      <c r="C29" s="90" t="s">
        <v>107</v>
      </c>
      <c r="D29" s="120">
        <f t="shared" si="2"/>
        <v>2.2727227272727274E-5</v>
      </c>
      <c r="E29" s="91">
        <v>2.9190000000000001E-2</v>
      </c>
      <c r="F29" s="92">
        <v>0.30609999999999998</v>
      </c>
      <c r="G29" s="88">
        <f t="shared" si="3"/>
        <v>0.33528999999999998</v>
      </c>
      <c r="H29" s="89">
        <v>10</v>
      </c>
      <c r="I29" s="90" t="s">
        <v>64</v>
      </c>
      <c r="J29" s="74">
        <f t="shared" si="4"/>
        <v>1E-3</v>
      </c>
      <c r="K29" s="89">
        <v>10</v>
      </c>
      <c r="L29" s="90" t="s">
        <v>64</v>
      </c>
      <c r="M29" s="74">
        <f t="shared" si="0"/>
        <v>1E-3</v>
      </c>
      <c r="N29" s="89">
        <v>8</v>
      </c>
      <c r="O29" s="90" t="s">
        <v>64</v>
      </c>
      <c r="P29" s="74">
        <f t="shared" si="1"/>
        <v>8.0000000000000004E-4</v>
      </c>
    </row>
    <row r="30" spans="1:16">
      <c r="B30" s="89">
        <v>549.99900000000002</v>
      </c>
      <c r="C30" s="90" t="s">
        <v>107</v>
      </c>
      <c r="D30" s="118">
        <f t="shared" si="2"/>
        <v>2.4999954545454546E-5</v>
      </c>
      <c r="E30" s="91">
        <v>3.0620000000000001E-2</v>
      </c>
      <c r="F30" s="92">
        <v>0.3175</v>
      </c>
      <c r="G30" s="88">
        <f t="shared" si="3"/>
        <v>0.34811999999999999</v>
      </c>
      <c r="H30" s="89">
        <v>11</v>
      </c>
      <c r="I30" s="90" t="s">
        <v>64</v>
      </c>
      <c r="J30" s="74">
        <f t="shared" si="4"/>
        <v>1.0999999999999998E-3</v>
      </c>
      <c r="K30" s="89">
        <v>11</v>
      </c>
      <c r="L30" s="90" t="s">
        <v>64</v>
      </c>
      <c r="M30" s="74">
        <f t="shared" si="0"/>
        <v>1.0999999999999998E-3</v>
      </c>
      <c r="N30" s="89">
        <v>8</v>
      </c>
      <c r="O30" s="90" t="s">
        <v>64</v>
      </c>
      <c r="P30" s="74">
        <f t="shared" si="1"/>
        <v>8.0000000000000004E-4</v>
      </c>
    </row>
    <row r="31" spans="1:16">
      <c r="B31" s="89">
        <v>599.99900000000002</v>
      </c>
      <c r="C31" s="90" t="s">
        <v>107</v>
      </c>
      <c r="D31" s="118">
        <f t="shared" si="2"/>
        <v>2.7272681818181821E-5</v>
      </c>
      <c r="E31" s="91">
        <v>3.1980000000000001E-2</v>
      </c>
      <c r="F31" s="92">
        <v>0.32800000000000001</v>
      </c>
      <c r="G31" s="88">
        <f t="shared" si="3"/>
        <v>0.35998000000000002</v>
      </c>
      <c r="H31" s="89">
        <v>12</v>
      </c>
      <c r="I31" s="90" t="s">
        <v>64</v>
      </c>
      <c r="J31" s="74">
        <f t="shared" si="4"/>
        <v>1.2000000000000001E-3</v>
      </c>
      <c r="K31" s="89">
        <v>12</v>
      </c>
      <c r="L31" s="90" t="s">
        <v>64</v>
      </c>
      <c r="M31" s="74">
        <f t="shared" si="0"/>
        <v>1.2000000000000001E-3</v>
      </c>
      <c r="N31" s="89">
        <v>9</v>
      </c>
      <c r="O31" s="90" t="s">
        <v>64</v>
      </c>
      <c r="P31" s="74">
        <f t="shared" si="1"/>
        <v>8.9999999999999998E-4</v>
      </c>
    </row>
    <row r="32" spans="1:16">
      <c r="B32" s="89">
        <v>649.99900000000002</v>
      </c>
      <c r="C32" s="90" t="s">
        <v>107</v>
      </c>
      <c r="D32" s="118">
        <f t="shared" si="2"/>
        <v>2.9545409090909093E-5</v>
      </c>
      <c r="E32" s="91">
        <v>3.3279999999999997E-2</v>
      </c>
      <c r="F32" s="92">
        <v>0.33789999999999998</v>
      </c>
      <c r="G32" s="88">
        <f t="shared" si="3"/>
        <v>0.37117999999999995</v>
      </c>
      <c r="H32" s="89">
        <v>12</v>
      </c>
      <c r="I32" s="90" t="s">
        <v>64</v>
      </c>
      <c r="J32" s="74">
        <f t="shared" si="4"/>
        <v>1.2000000000000001E-3</v>
      </c>
      <c r="K32" s="89">
        <v>12</v>
      </c>
      <c r="L32" s="90" t="s">
        <v>64</v>
      </c>
      <c r="M32" s="74">
        <f t="shared" si="0"/>
        <v>1.2000000000000001E-3</v>
      </c>
      <c r="N32" s="89">
        <v>9</v>
      </c>
      <c r="O32" s="90" t="s">
        <v>64</v>
      </c>
      <c r="P32" s="74">
        <f t="shared" si="1"/>
        <v>8.9999999999999998E-4</v>
      </c>
    </row>
    <row r="33" spans="2:16">
      <c r="B33" s="89">
        <v>699.99900000000002</v>
      </c>
      <c r="C33" s="90" t="s">
        <v>107</v>
      </c>
      <c r="D33" s="118">
        <f t="shared" si="2"/>
        <v>3.1818136363636365E-5</v>
      </c>
      <c r="E33" s="91">
        <v>3.4540000000000001E-2</v>
      </c>
      <c r="F33" s="92">
        <v>0.34710000000000002</v>
      </c>
      <c r="G33" s="88">
        <f t="shared" si="3"/>
        <v>0.38164000000000003</v>
      </c>
      <c r="H33" s="89">
        <v>13</v>
      </c>
      <c r="I33" s="90" t="s">
        <v>64</v>
      </c>
      <c r="J33" s="74">
        <f t="shared" si="4"/>
        <v>1.2999999999999999E-3</v>
      </c>
      <c r="K33" s="89">
        <v>12</v>
      </c>
      <c r="L33" s="90" t="s">
        <v>64</v>
      </c>
      <c r="M33" s="74">
        <f t="shared" si="0"/>
        <v>1.2000000000000001E-3</v>
      </c>
      <c r="N33" s="89">
        <v>10</v>
      </c>
      <c r="O33" s="90" t="s">
        <v>64</v>
      </c>
      <c r="P33" s="74">
        <f t="shared" si="1"/>
        <v>1E-3</v>
      </c>
    </row>
    <row r="34" spans="2:16">
      <c r="B34" s="89">
        <v>799.99900000000002</v>
      </c>
      <c r="C34" s="90" t="s">
        <v>107</v>
      </c>
      <c r="D34" s="118">
        <f t="shared" si="2"/>
        <v>3.6363590909090909E-5</v>
      </c>
      <c r="E34" s="91">
        <v>3.6920000000000001E-2</v>
      </c>
      <c r="F34" s="92">
        <v>0.36380000000000001</v>
      </c>
      <c r="G34" s="88">
        <f t="shared" si="3"/>
        <v>0.40072000000000002</v>
      </c>
      <c r="H34" s="89">
        <v>14</v>
      </c>
      <c r="I34" s="90" t="s">
        <v>64</v>
      </c>
      <c r="J34" s="74">
        <f t="shared" si="4"/>
        <v>1.4E-3</v>
      </c>
      <c r="K34" s="89">
        <v>13</v>
      </c>
      <c r="L34" s="90" t="s">
        <v>64</v>
      </c>
      <c r="M34" s="74">
        <f t="shared" si="0"/>
        <v>1.2999999999999999E-3</v>
      </c>
      <c r="N34" s="89">
        <v>10</v>
      </c>
      <c r="O34" s="90" t="s">
        <v>64</v>
      </c>
      <c r="P34" s="74">
        <f t="shared" si="1"/>
        <v>1E-3</v>
      </c>
    </row>
    <row r="35" spans="2:16">
      <c r="B35" s="89">
        <v>899.99900000000002</v>
      </c>
      <c r="C35" s="90" t="s">
        <v>107</v>
      </c>
      <c r="D35" s="118">
        <f t="shared" si="2"/>
        <v>4.0909045454545459E-5</v>
      </c>
      <c r="E35" s="91">
        <v>3.916E-2</v>
      </c>
      <c r="F35" s="92">
        <v>0.37880000000000003</v>
      </c>
      <c r="G35" s="88">
        <f t="shared" si="3"/>
        <v>0.41796</v>
      </c>
      <c r="H35" s="89">
        <v>15</v>
      </c>
      <c r="I35" s="90" t="s">
        <v>64</v>
      </c>
      <c r="J35" s="74">
        <f t="shared" si="4"/>
        <v>1.5E-3</v>
      </c>
      <c r="K35" s="89">
        <v>14</v>
      </c>
      <c r="L35" s="90" t="s">
        <v>64</v>
      </c>
      <c r="M35" s="74">
        <f t="shared" si="0"/>
        <v>1.4E-3</v>
      </c>
      <c r="N35" s="89">
        <v>11</v>
      </c>
      <c r="O35" s="90" t="s">
        <v>64</v>
      </c>
      <c r="P35" s="74">
        <f t="shared" si="1"/>
        <v>1.0999999999999998E-3</v>
      </c>
    </row>
    <row r="36" spans="2:16">
      <c r="B36" s="89">
        <v>999.99900000000002</v>
      </c>
      <c r="C36" s="90" t="s">
        <v>107</v>
      </c>
      <c r="D36" s="118">
        <f t="shared" si="2"/>
        <v>4.5454500000000003E-5</v>
      </c>
      <c r="E36" s="91">
        <v>4.1279999999999997E-2</v>
      </c>
      <c r="F36" s="92">
        <v>0.39240000000000003</v>
      </c>
      <c r="G36" s="88">
        <f t="shared" si="3"/>
        <v>0.43368000000000001</v>
      </c>
      <c r="H36" s="89">
        <v>16</v>
      </c>
      <c r="I36" s="90" t="s">
        <v>64</v>
      </c>
      <c r="J36" s="74">
        <f t="shared" si="4"/>
        <v>1.6000000000000001E-3</v>
      </c>
      <c r="K36" s="89">
        <v>15</v>
      </c>
      <c r="L36" s="90" t="s">
        <v>64</v>
      </c>
      <c r="M36" s="74">
        <f t="shared" si="0"/>
        <v>1.5E-3</v>
      </c>
      <c r="N36" s="89">
        <v>12</v>
      </c>
      <c r="O36" s="90" t="s">
        <v>64</v>
      </c>
      <c r="P36" s="74">
        <f t="shared" si="1"/>
        <v>1.2000000000000001E-3</v>
      </c>
    </row>
    <row r="37" spans="2:16">
      <c r="B37" s="89">
        <v>1.1000000000000001</v>
      </c>
      <c r="C37" s="93" t="s">
        <v>63</v>
      </c>
      <c r="D37" s="118">
        <f t="shared" ref="D37:D100" si="5">B37/1000/$C$5</f>
        <v>5.0000000000000002E-5</v>
      </c>
      <c r="E37" s="91">
        <v>4.3299999999999998E-2</v>
      </c>
      <c r="F37" s="92">
        <v>0.4047</v>
      </c>
      <c r="G37" s="88">
        <f t="shared" si="3"/>
        <v>0.44800000000000001</v>
      </c>
      <c r="H37" s="89">
        <v>17</v>
      </c>
      <c r="I37" s="90" t="s">
        <v>64</v>
      </c>
      <c r="J37" s="74">
        <f t="shared" si="4"/>
        <v>1.7000000000000001E-3</v>
      </c>
      <c r="K37" s="89">
        <v>16</v>
      </c>
      <c r="L37" s="90" t="s">
        <v>64</v>
      </c>
      <c r="M37" s="74">
        <f t="shared" si="0"/>
        <v>1.6000000000000001E-3</v>
      </c>
      <c r="N37" s="89">
        <v>12</v>
      </c>
      <c r="O37" s="90" t="s">
        <v>64</v>
      </c>
      <c r="P37" s="74">
        <f t="shared" si="1"/>
        <v>1.2000000000000001E-3</v>
      </c>
    </row>
    <row r="38" spans="2:16">
      <c r="B38" s="89">
        <v>1.2</v>
      </c>
      <c r="C38" s="90" t="s">
        <v>63</v>
      </c>
      <c r="D38" s="118">
        <f t="shared" si="5"/>
        <v>5.4545454545454539E-5</v>
      </c>
      <c r="E38" s="91">
        <v>4.5220000000000003E-2</v>
      </c>
      <c r="F38" s="92">
        <v>0.41589999999999999</v>
      </c>
      <c r="G38" s="88">
        <f t="shared" si="3"/>
        <v>0.46111999999999997</v>
      </c>
      <c r="H38" s="89">
        <v>18</v>
      </c>
      <c r="I38" s="90" t="s">
        <v>64</v>
      </c>
      <c r="J38" s="74">
        <f t="shared" si="4"/>
        <v>1.8E-3</v>
      </c>
      <c r="K38" s="89">
        <v>17</v>
      </c>
      <c r="L38" s="90" t="s">
        <v>64</v>
      </c>
      <c r="M38" s="74">
        <f t="shared" si="0"/>
        <v>1.7000000000000001E-3</v>
      </c>
      <c r="N38" s="89">
        <v>13</v>
      </c>
      <c r="O38" s="90" t="s">
        <v>64</v>
      </c>
      <c r="P38" s="74">
        <f t="shared" si="1"/>
        <v>1.2999999999999999E-3</v>
      </c>
    </row>
    <row r="39" spans="2:16">
      <c r="B39" s="89">
        <v>1.3</v>
      </c>
      <c r="C39" s="90" t="s">
        <v>63</v>
      </c>
      <c r="D39" s="118">
        <f t="shared" si="5"/>
        <v>5.909090909090909E-5</v>
      </c>
      <c r="E39" s="91">
        <v>4.7070000000000001E-2</v>
      </c>
      <c r="F39" s="92">
        <v>0.42630000000000001</v>
      </c>
      <c r="G39" s="88">
        <f t="shared" si="3"/>
        <v>0.47337000000000001</v>
      </c>
      <c r="H39" s="89">
        <v>19</v>
      </c>
      <c r="I39" s="90" t="s">
        <v>64</v>
      </c>
      <c r="J39" s="74">
        <f t="shared" si="4"/>
        <v>1.9E-3</v>
      </c>
      <c r="K39" s="89">
        <v>18</v>
      </c>
      <c r="L39" s="90" t="s">
        <v>64</v>
      </c>
      <c r="M39" s="74">
        <f t="shared" si="0"/>
        <v>1.8E-3</v>
      </c>
      <c r="N39" s="89">
        <v>14</v>
      </c>
      <c r="O39" s="90" t="s">
        <v>64</v>
      </c>
      <c r="P39" s="74">
        <f t="shared" si="1"/>
        <v>1.4E-3</v>
      </c>
    </row>
    <row r="40" spans="2:16">
      <c r="B40" s="89">
        <v>1.4</v>
      </c>
      <c r="C40" s="90" t="s">
        <v>63</v>
      </c>
      <c r="D40" s="118">
        <f t="shared" si="5"/>
        <v>6.3636363636363641E-5</v>
      </c>
      <c r="E40" s="91">
        <v>4.8849999999999998E-2</v>
      </c>
      <c r="F40" s="92">
        <v>0.43590000000000001</v>
      </c>
      <c r="G40" s="88">
        <f t="shared" si="3"/>
        <v>0.48475000000000001</v>
      </c>
      <c r="H40" s="89">
        <v>20</v>
      </c>
      <c r="I40" s="90" t="s">
        <v>64</v>
      </c>
      <c r="J40" s="74">
        <f t="shared" si="4"/>
        <v>2E-3</v>
      </c>
      <c r="K40" s="89">
        <v>18</v>
      </c>
      <c r="L40" s="90" t="s">
        <v>64</v>
      </c>
      <c r="M40" s="74">
        <f t="shared" si="0"/>
        <v>1.8E-3</v>
      </c>
      <c r="N40" s="89">
        <v>14</v>
      </c>
      <c r="O40" s="90" t="s">
        <v>64</v>
      </c>
      <c r="P40" s="74">
        <f t="shared" si="1"/>
        <v>1.4E-3</v>
      </c>
    </row>
    <row r="41" spans="2:16">
      <c r="B41" s="89">
        <v>1.5</v>
      </c>
      <c r="C41" s="90" t="s">
        <v>63</v>
      </c>
      <c r="D41" s="118">
        <f t="shared" si="5"/>
        <v>6.8181818181818184E-5</v>
      </c>
      <c r="E41" s="91">
        <v>5.0560000000000001E-2</v>
      </c>
      <c r="F41" s="92">
        <v>0.44479999999999997</v>
      </c>
      <c r="G41" s="88">
        <f t="shared" si="3"/>
        <v>0.49535999999999997</v>
      </c>
      <c r="H41" s="89">
        <v>21</v>
      </c>
      <c r="I41" s="90" t="s">
        <v>64</v>
      </c>
      <c r="J41" s="74">
        <f t="shared" si="4"/>
        <v>2.1000000000000003E-3</v>
      </c>
      <c r="K41" s="89">
        <v>19</v>
      </c>
      <c r="L41" s="90" t="s">
        <v>64</v>
      </c>
      <c r="M41" s="74">
        <f t="shared" si="0"/>
        <v>1.9E-3</v>
      </c>
      <c r="N41" s="89">
        <v>15</v>
      </c>
      <c r="O41" s="90" t="s">
        <v>64</v>
      </c>
      <c r="P41" s="74">
        <f t="shared" si="1"/>
        <v>1.5E-3</v>
      </c>
    </row>
    <row r="42" spans="2:16">
      <c r="B42" s="89">
        <v>1.6</v>
      </c>
      <c r="C42" s="90" t="s">
        <v>63</v>
      </c>
      <c r="D42" s="118">
        <f t="shared" si="5"/>
        <v>7.2727272727272728E-5</v>
      </c>
      <c r="E42" s="91">
        <v>5.2220000000000003E-2</v>
      </c>
      <c r="F42" s="92">
        <v>0.45319999999999999</v>
      </c>
      <c r="G42" s="88">
        <f t="shared" si="3"/>
        <v>0.50541999999999998</v>
      </c>
      <c r="H42" s="89">
        <v>21</v>
      </c>
      <c r="I42" s="90" t="s">
        <v>64</v>
      </c>
      <c r="J42" s="74">
        <f t="shared" si="4"/>
        <v>2.1000000000000003E-3</v>
      </c>
      <c r="K42" s="89">
        <v>20</v>
      </c>
      <c r="L42" s="90" t="s">
        <v>64</v>
      </c>
      <c r="M42" s="74">
        <f t="shared" si="0"/>
        <v>2E-3</v>
      </c>
      <c r="N42" s="89">
        <v>15</v>
      </c>
      <c r="O42" s="90" t="s">
        <v>64</v>
      </c>
      <c r="P42" s="74">
        <f t="shared" si="1"/>
        <v>1.5E-3</v>
      </c>
    </row>
    <row r="43" spans="2:16">
      <c r="B43" s="89">
        <v>1.7</v>
      </c>
      <c r="C43" s="90" t="s">
        <v>63</v>
      </c>
      <c r="D43" s="118">
        <f t="shared" si="5"/>
        <v>7.7272727272727272E-5</v>
      </c>
      <c r="E43" s="91">
        <v>5.3830000000000003E-2</v>
      </c>
      <c r="F43" s="92">
        <v>0.46100000000000002</v>
      </c>
      <c r="G43" s="88">
        <f t="shared" si="3"/>
        <v>0.51483000000000001</v>
      </c>
      <c r="H43" s="89">
        <v>22</v>
      </c>
      <c r="I43" s="90" t="s">
        <v>64</v>
      </c>
      <c r="J43" s="74">
        <f t="shared" si="4"/>
        <v>2.1999999999999997E-3</v>
      </c>
      <c r="K43" s="89">
        <v>21</v>
      </c>
      <c r="L43" s="90" t="s">
        <v>64</v>
      </c>
      <c r="M43" s="74">
        <f t="shared" si="0"/>
        <v>2.1000000000000003E-3</v>
      </c>
      <c r="N43" s="89">
        <v>16</v>
      </c>
      <c r="O43" s="90" t="s">
        <v>64</v>
      </c>
      <c r="P43" s="74">
        <f t="shared" si="1"/>
        <v>1.6000000000000001E-3</v>
      </c>
    </row>
    <row r="44" spans="2:16">
      <c r="B44" s="89">
        <v>1.8</v>
      </c>
      <c r="C44" s="90" t="s">
        <v>63</v>
      </c>
      <c r="D44" s="118">
        <f t="shared" si="5"/>
        <v>8.1818181818181816E-5</v>
      </c>
      <c r="E44" s="91">
        <v>5.5390000000000002E-2</v>
      </c>
      <c r="F44" s="92">
        <v>0.46829999999999999</v>
      </c>
      <c r="G44" s="88">
        <f t="shared" si="3"/>
        <v>0.52368999999999999</v>
      </c>
      <c r="H44" s="89">
        <v>23</v>
      </c>
      <c r="I44" s="90" t="s">
        <v>64</v>
      </c>
      <c r="J44" s="74">
        <f t="shared" si="4"/>
        <v>2.3E-3</v>
      </c>
      <c r="K44" s="89">
        <v>21</v>
      </c>
      <c r="L44" s="90" t="s">
        <v>64</v>
      </c>
      <c r="M44" s="74">
        <f t="shared" si="0"/>
        <v>2.1000000000000003E-3</v>
      </c>
      <c r="N44" s="89">
        <v>16</v>
      </c>
      <c r="O44" s="90" t="s">
        <v>64</v>
      </c>
      <c r="P44" s="74">
        <f t="shared" si="1"/>
        <v>1.6000000000000001E-3</v>
      </c>
    </row>
    <row r="45" spans="2:16">
      <c r="B45" s="89">
        <v>2</v>
      </c>
      <c r="C45" s="90" t="s">
        <v>63</v>
      </c>
      <c r="D45" s="118">
        <f t="shared" si="5"/>
        <v>9.0909090909090917E-5</v>
      </c>
      <c r="E45" s="91">
        <v>5.8380000000000001E-2</v>
      </c>
      <c r="F45" s="92">
        <v>0.48170000000000002</v>
      </c>
      <c r="G45" s="88">
        <f t="shared" si="3"/>
        <v>0.54008</v>
      </c>
      <c r="H45" s="89">
        <v>25</v>
      </c>
      <c r="I45" s="90" t="s">
        <v>64</v>
      </c>
      <c r="J45" s="74">
        <f t="shared" si="4"/>
        <v>2.5000000000000001E-3</v>
      </c>
      <c r="K45" s="89">
        <v>23</v>
      </c>
      <c r="L45" s="90" t="s">
        <v>64</v>
      </c>
      <c r="M45" s="74">
        <f t="shared" si="0"/>
        <v>2.3E-3</v>
      </c>
      <c r="N45" s="89">
        <v>18</v>
      </c>
      <c r="O45" s="90" t="s">
        <v>64</v>
      </c>
      <c r="P45" s="74">
        <f t="shared" si="1"/>
        <v>1.8E-3</v>
      </c>
    </row>
    <row r="46" spans="2:16">
      <c r="B46" s="89">
        <v>2.25</v>
      </c>
      <c r="C46" s="90" t="s">
        <v>63</v>
      </c>
      <c r="D46" s="118">
        <f t="shared" si="5"/>
        <v>1.0227272727272727E-4</v>
      </c>
      <c r="E46" s="91">
        <v>6.1920000000000003E-2</v>
      </c>
      <c r="F46" s="92">
        <v>0.4965</v>
      </c>
      <c r="G46" s="88">
        <f t="shared" si="3"/>
        <v>0.55842000000000003</v>
      </c>
      <c r="H46" s="89">
        <v>27</v>
      </c>
      <c r="I46" s="90" t="s">
        <v>64</v>
      </c>
      <c r="J46" s="74">
        <f t="shared" si="4"/>
        <v>2.7000000000000001E-3</v>
      </c>
      <c r="K46" s="89">
        <v>24</v>
      </c>
      <c r="L46" s="90" t="s">
        <v>64</v>
      </c>
      <c r="M46" s="74">
        <f t="shared" si="0"/>
        <v>2.4000000000000002E-3</v>
      </c>
      <c r="N46" s="89">
        <v>19</v>
      </c>
      <c r="O46" s="90" t="s">
        <v>64</v>
      </c>
      <c r="P46" s="74">
        <f t="shared" si="1"/>
        <v>1.9E-3</v>
      </c>
    </row>
    <row r="47" spans="2:16">
      <c r="B47" s="89">
        <v>2.5</v>
      </c>
      <c r="C47" s="90" t="s">
        <v>63</v>
      </c>
      <c r="D47" s="118">
        <f t="shared" si="5"/>
        <v>1.1363636363636364E-4</v>
      </c>
      <c r="E47" s="91">
        <v>6.5269999999999995E-2</v>
      </c>
      <c r="F47" s="92">
        <v>0.50939999999999996</v>
      </c>
      <c r="G47" s="88">
        <f t="shared" si="3"/>
        <v>0.57467000000000001</v>
      </c>
      <c r="H47" s="89">
        <v>29</v>
      </c>
      <c r="I47" s="90" t="s">
        <v>64</v>
      </c>
      <c r="J47" s="74">
        <f t="shared" si="4"/>
        <v>2.9000000000000002E-3</v>
      </c>
      <c r="K47" s="89">
        <v>26</v>
      </c>
      <c r="L47" s="90" t="s">
        <v>64</v>
      </c>
      <c r="M47" s="74">
        <f t="shared" si="0"/>
        <v>2.5999999999999999E-3</v>
      </c>
      <c r="N47" s="89">
        <v>20</v>
      </c>
      <c r="O47" s="90" t="s">
        <v>64</v>
      </c>
      <c r="P47" s="74">
        <f t="shared" si="1"/>
        <v>2E-3</v>
      </c>
    </row>
    <row r="48" spans="2:16">
      <c r="B48" s="89">
        <v>2.75</v>
      </c>
      <c r="C48" s="90" t="s">
        <v>63</v>
      </c>
      <c r="D48" s="118">
        <f t="shared" si="5"/>
        <v>1.25E-4</v>
      </c>
      <c r="E48" s="91">
        <v>6.8459999999999993E-2</v>
      </c>
      <c r="F48" s="92">
        <v>0.52100000000000002</v>
      </c>
      <c r="G48" s="88">
        <f t="shared" si="3"/>
        <v>0.58945999999999998</v>
      </c>
      <c r="H48" s="89">
        <v>31</v>
      </c>
      <c r="I48" s="90" t="s">
        <v>64</v>
      </c>
      <c r="J48" s="74">
        <f t="shared" si="4"/>
        <v>3.0999999999999999E-3</v>
      </c>
      <c r="K48" s="89">
        <v>28</v>
      </c>
      <c r="L48" s="90" t="s">
        <v>64</v>
      </c>
      <c r="M48" s="74">
        <f t="shared" si="0"/>
        <v>2.8E-3</v>
      </c>
      <c r="N48" s="89">
        <v>21</v>
      </c>
      <c r="O48" s="90" t="s">
        <v>64</v>
      </c>
      <c r="P48" s="74">
        <f t="shared" si="1"/>
        <v>2.1000000000000003E-3</v>
      </c>
    </row>
    <row r="49" spans="2:16">
      <c r="B49" s="89">
        <v>3</v>
      </c>
      <c r="C49" s="90" t="s">
        <v>63</v>
      </c>
      <c r="D49" s="118">
        <f t="shared" si="5"/>
        <v>1.3636363636363637E-4</v>
      </c>
      <c r="E49" s="91">
        <v>7.1499999999999994E-2</v>
      </c>
      <c r="F49" s="92">
        <v>0.53129999999999999</v>
      </c>
      <c r="G49" s="88">
        <f t="shared" si="3"/>
        <v>0.6028</v>
      </c>
      <c r="H49" s="89">
        <v>33</v>
      </c>
      <c r="I49" s="90" t="s">
        <v>64</v>
      </c>
      <c r="J49" s="74">
        <f t="shared" si="4"/>
        <v>3.3E-3</v>
      </c>
      <c r="K49" s="89">
        <v>29</v>
      </c>
      <c r="L49" s="90" t="s">
        <v>64</v>
      </c>
      <c r="M49" s="74">
        <f t="shared" si="0"/>
        <v>2.9000000000000002E-3</v>
      </c>
      <c r="N49" s="89">
        <v>23</v>
      </c>
      <c r="O49" s="90" t="s">
        <v>64</v>
      </c>
      <c r="P49" s="74">
        <f t="shared" si="1"/>
        <v>2.3E-3</v>
      </c>
    </row>
    <row r="50" spans="2:16">
      <c r="B50" s="89">
        <v>3.25</v>
      </c>
      <c r="C50" s="90" t="s">
        <v>63</v>
      </c>
      <c r="D50" s="118">
        <f t="shared" si="5"/>
        <v>1.4772727272727271E-4</v>
      </c>
      <c r="E50" s="91">
        <v>7.442E-2</v>
      </c>
      <c r="F50" s="92">
        <v>0.54049999999999998</v>
      </c>
      <c r="G50" s="88">
        <f t="shared" si="3"/>
        <v>0.61492000000000002</v>
      </c>
      <c r="H50" s="89">
        <v>35</v>
      </c>
      <c r="I50" s="90" t="s">
        <v>64</v>
      </c>
      <c r="J50" s="74">
        <f t="shared" si="4"/>
        <v>3.5000000000000005E-3</v>
      </c>
      <c r="K50" s="89">
        <v>31</v>
      </c>
      <c r="L50" s="90" t="s">
        <v>64</v>
      </c>
      <c r="M50" s="74">
        <f t="shared" si="0"/>
        <v>3.0999999999999999E-3</v>
      </c>
      <c r="N50" s="89">
        <v>24</v>
      </c>
      <c r="O50" s="90" t="s">
        <v>64</v>
      </c>
      <c r="P50" s="74">
        <f t="shared" si="1"/>
        <v>2.4000000000000002E-3</v>
      </c>
    </row>
    <row r="51" spans="2:16">
      <c r="B51" s="89">
        <v>3.5</v>
      </c>
      <c r="C51" s="90" t="s">
        <v>63</v>
      </c>
      <c r="D51" s="118">
        <f t="shared" si="5"/>
        <v>1.590909090909091E-4</v>
      </c>
      <c r="E51" s="91">
        <v>7.7229999999999993E-2</v>
      </c>
      <c r="F51" s="92">
        <v>0.54890000000000005</v>
      </c>
      <c r="G51" s="88">
        <f t="shared" si="3"/>
        <v>0.62613000000000008</v>
      </c>
      <c r="H51" s="89">
        <v>37</v>
      </c>
      <c r="I51" s="90" t="s">
        <v>64</v>
      </c>
      <c r="J51" s="74">
        <f t="shared" si="4"/>
        <v>3.6999999999999997E-3</v>
      </c>
      <c r="K51" s="89">
        <v>32</v>
      </c>
      <c r="L51" s="90" t="s">
        <v>64</v>
      </c>
      <c r="M51" s="74">
        <f t="shared" si="0"/>
        <v>3.2000000000000002E-3</v>
      </c>
      <c r="N51" s="89">
        <v>25</v>
      </c>
      <c r="O51" s="90" t="s">
        <v>64</v>
      </c>
      <c r="P51" s="74">
        <f t="shared" si="1"/>
        <v>2.5000000000000001E-3</v>
      </c>
    </row>
    <row r="52" spans="2:16">
      <c r="B52" s="89">
        <v>3.75</v>
      </c>
      <c r="C52" s="90" t="s">
        <v>63</v>
      </c>
      <c r="D52" s="118">
        <f t="shared" si="5"/>
        <v>1.7045454545454544E-4</v>
      </c>
      <c r="E52" s="91">
        <v>7.9939999999999997E-2</v>
      </c>
      <c r="F52" s="92">
        <v>0.55649999999999999</v>
      </c>
      <c r="G52" s="88">
        <f t="shared" si="3"/>
        <v>0.63644000000000001</v>
      </c>
      <c r="H52" s="89">
        <v>39</v>
      </c>
      <c r="I52" s="90" t="s">
        <v>64</v>
      </c>
      <c r="J52" s="74">
        <f t="shared" si="4"/>
        <v>3.8999999999999998E-3</v>
      </c>
      <c r="K52" s="89">
        <v>34</v>
      </c>
      <c r="L52" s="90" t="s">
        <v>64</v>
      </c>
      <c r="M52" s="74">
        <f t="shared" si="0"/>
        <v>3.4000000000000002E-3</v>
      </c>
      <c r="N52" s="89">
        <v>26</v>
      </c>
      <c r="O52" s="90" t="s">
        <v>64</v>
      </c>
      <c r="P52" s="74">
        <f t="shared" si="1"/>
        <v>2.5999999999999999E-3</v>
      </c>
    </row>
    <row r="53" spans="2:16">
      <c r="B53" s="89">
        <v>4</v>
      </c>
      <c r="C53" s="90" t="s">
        <v>63</v>
      </c>
      <c r="D53" s="118">
        <f t="shared" si="5"/>
        <v>1.8181818181818183E-4</v>
      </c>
      <c r="E53" s="91">
        <v>8.2570000000000005E-2</v>
      </c>
      <c r="F53" s="92">
        <v>0.56340000000000001</v>
      </c>
      <c r="G53" s="88">
        <f t="shared" si="3"/>
        <v>0.64597000000000004</v>
      </c>
      <c r="H53" s="89">
        <v>41</v>
      </c>
      <c r="I53" s="90" t="s">
        <v>64</v>
      </c>
      <c r="J53" s="74">
        <f t="shared" si="4"/>
        <v>4.1000000000000003E-3</v>
      </c>
      <c r="K53" s="89">
        <v>35</v>
      </c>
      <c r="L53" s="90" t="s">
        <v>64</v>
      </c>
      <c r="M53" s="74">
        <f t="shared" si="0"/>
        <v>3.5000000000000005E-3</v>
      </c>
      <c r="N53" s="89">
        <v>27</v>
      </c>
      <c r="O53" s="90" t="s">
        <v>64</v>
      </c>
      <c r="P53" s="74">
        <f t="shared" si="1"/>
        <v>2.7000000000000001E-3</v>
      </c>
    </row>
    <row r="54" spans="2:16">
      <c r="B54" s="89">
        <v>4.5</v>
      </c>
      <c r="C54" s="90" t="s">
        <v>63</v>
      </c>
      <c r="D54" s="118">
        <f t="shared" si="5"/>
        <v>2.0454545454545454E-4</v>
      </c>
      <c r="E54" s="91">
        <v>8.7569999999999995E-2</v>
      </c>
      <c r="F54" s="92">
        <v>0.5756</v>
      </c>
      <c r="G54" s="88">
        <f t="shared" si="3"/>
        <v>0.66317000000000004</v>
      </c>
      <c r="H54" s="89">
        <v>45</v>
      </c>
      <c r="I54" s="90" t="s">
        <v>64</v>
      </c>
      <c r="J54" s="74">
        <f t="shared" si="4"/>
        <v>4.4999999999999997E-3</v>
      </c>
      <c r="K54" s="89">
        <v>38</v>
      </c>
      <c r="L54" s="90" t="s">
        <v>64</v>
      </c>
      <c r="M54" s="74">
        <f t="shared" si="0"/>
        <v>3.8E-3</v>
      </c>
      <c r="N54" s="89">
        <v>29</v>
      </c>
      <c r="O54" s="90" t="s">
        <v>64</v>
      </c>
      <c r="P54" s="74">
        <f t="shared" si="1"/>
        <v>2.9000000000000002E-3</v>
      </c>
    </row>
    <row r="55" spans="2:16">
      <c r="B55" s="89">
        <v>5</v>
      </c>
      <c r="C55" s="90" t="s">
        <v>63</v>
      </c>
      <c r="D55" s="118">
        <f t="shared" si="5"/>
        <v>2.2727272727272727E-4</v>
      </c>
      <c r="E55" s="91">
        <v>9.2310000000000003E-2</v>
      </c>
      <c r="F55" s="92">
        <v>0.58589999999999998</v>
      </c>
      <c r="G55" s="88">
        <f t="shared" si="3"/>
        <v>0.67820999999999998</v>
      </c>
      <c r="H55" s="89">
        <v>49</v>
      </c>
      <c r="I55" s="90" t="s">
        <v>64</v>
      </c>
      <c r="J55" s="74">
        <f t="shared" si="4"/>
        <v>4.8999999999999998E-3</v>
      </c>
      <c r="K55" s="89">
        <v>41</v>
      </c>
      <c r="L55" s="90" t="s">
        <v>64</v>
      </c>
      <c r="M55" s="74">
        <f t="shared" si="0"/>
        <v>4.1000000000000003E-3</v>
      </c>
      <c r="N55" s="89">
        <v>32</v>
      </c>
      <c r="O55" s="90" t="s">
        <v>64</v>
      </c>
      <c r="P55" s="74">
        <f t="shared" si="1"/>
        <v>3.2000000000000002E-3</v>
      </c>
    </row>
    <row r="56" spans="2:16">
      <c r="B56" s="89">
        <v>5.5</v>
      </c>
      <c r="C56" s="90" t="s">
        <v>63</v>
      </c>
      <c r="D56" s="118">
        <f t="shared" si="5"/>
        <v>2.5000000000000001E-4</v>
      </c>
      <c r="E56" s="91">
        <v>9.6820000000000003E-2</v>
      </c>
      <c r="F56" s="92">
        <v>0.59460000000000002</v>
      </c>
      <c r="G56" s="88">
        <f t="shared" si="3"/>
        <v>0.69142000000000003</v>
      </c>
      <c r="H56" s="89">
        <v>53</v>
      </c>
      <c r="I56" s="90" t="s">
        <v>64</v>
      </c>
      <c r="J56" s="74">
        <f t="shared" si="4"/>
        <v>5.3E-3</v>
      </c>
      <c r="K56" s="89">
        <v>44</v>
      </c>
      <c r="L56" s="90" t="s">
        <v>64</v>
      </c>
      <c r="M56" s="74">
        <f t="shared" si="0"/>
        <v>4.3999999999999994E-3</v>
      </c>
      <c r="N56" s="89">
        <v>34</v>
      </c>
      <c r="O56" s="90" t="s">
        <v>64</v>
      </c>
      <c r="P56" s="74">
        <f t="shared" si="1"/>
        <v>3.4000000000000002E-3</v>
      </c>
    </row>
    <row r="57" spans="2:16">
      <c r="B57" s="89">
        <v>6</v>
      </c>
      <c r="C57" s="90" t="s">
        <v>63</v>
      </c>
      <c r="D57" s="118">
        <f t="shared" si="5"/>
        <v>2.7272727272727274E-4</v>
      </c>
      <c r="E57" s="91">
        <v>0.1011</v>
      </c>
      <c r="F57" s="92">
        <v>0.60219999999999996</v>
      </c>
      <c r="G57" s="88">
        <f t="shared" si="3"/>
        <v>0.70329999999999993</v>
      </c>
      <c r="H57" s="89">
        <v>56</v>
      </c>
      <c r="I57" s="90" t="s">
        <v>64</v>
      </c>
      <c r="J57" s="74">
        <f t="shared" si="4"/>
        <v>5.5999999999999999E-3</v>
      </c>
      <c r="K57" s="89">
        <v>46</v>
      </c>
      <c r="L57" s="90" t="s">
        <v>64</v>
      </c>
      <c r="M57" s="74">
        <f t="shared" si="0"/>
        <v>4.5999999999999999E-3</v>
      </c>
      <c r="N57" s="89">
        <v>36</v>
      </c>
      <c r="O57" s="90" t="s">
        <v>64</v>
      </c>
      <c r="P57" s="74">
        <f t="shared" si="1"/>
        <v>3.5999999999999999E-3</v>
      </c>
    </row>
    <row r="58" spans="2:16">
      <c r="B58" s="89">
        <v>6.5</v>
      </c>
      <c r="C58" s="90" t="s">
        <v>63</v>
      </c>
      <c r="D58" s="118">
        <f t="shared" si="5"/>
        <v>2.9545454545454542E-4</v>
      </c>
      <c r="E58" s="91">
        <v>0.1053</v>
      </c>
      <c r="F58" s="92">
        <v>0.60870000000000002</v>
      </c>
      <c r="G58" s="88">
        <f t="shared" si="3"/>
        <v>0.71399999999999997</v>
      </c>
      <c r="H58" s="89">
        <v>60</v>
      </c>
      <c r="I58" s="90" t="s">
        <v>64</v>
      </c>
      <c r="J58" s="74">
        <f t="shared" si="4"/>
        <v>6.0000000000000001E-3</v>
      </c>
      <c r="K58" s="89">
        <v>49</v>
      </c>
      <c r="L58" s="90" t="s">
        <v>64</v>
      </c>
      <c r="M58" s="74">
        <f t="shared" si="0"/>
        <v>4.8999999999999998E-3</v>
      </c>
      <c r="N58" s="89">
        <v>38</v>
      </c>
      <c r="O58" s="90" t="s">
        <v>64</v>
      </c>
      <c r="P58" s="74">
        <f t="shared" si="1"/>
        <v>3.8E-3</v>
      </c>
    </row>
    <row r="59" spans="2:16">
      <c r="B59" s="89">
        <v>7</v>
      </c>
      <c r="C59" s="90" t="s">
        <v>63</v>
      </c>
      <c r="D59" s="118">
        <f t="shared" si="5"/>
        <v>3.181818181818182E-4</v>
      </c>
      <c r="E59" s="91">
        <v>0.10920000000000001</v>
      </c>
      <c r="F59" s="92">
        <v>0.61429999999999996</v>
      </c>
      <c r="G59" s="88">
        <f t="shared" si="3"/>
        <v>0.72349999999999992</v>
      </c>
      <c r="H59" s="89">
        <v>64</v>
      </c>
      <c r="I59" s="90" t="s">
        <v>64</v>
      </c>
      <c r="J59" s="74">
        <f t="shared" si="4"/>
        <v>6.4000000000000003E-3</v>
      </c>
      <c r="K59" s="89">
        <v>52</v>
      </c>
      <c r="L59" s="90" t="s">
        <v>64</v>
      </c>
      <c r="M59" s="74">
        <f t="shared" si="0"/>
        <v>5.1999999999999998E-3</v>
      </c>
      <c r="N59" s="89">
        <v>40</v>
      </c>
      <c r="O59" s="90" t="s">
        <v>64</v>
      </c>
      <c r="P59" s="74">
        <f t="shared" si="1"/>
        <v>4.0000000000000001E-3</v>
      </c>
    </row>
    <row r="60" spans="2:16">
      <c r="B60" s="89">
        <v>8</v>
      </c>
      <c r="C60" s="90" t="s">
        <v>63</v>
      </c>
      <c r="D60" s="118">
        <f t="shared" si="5"/>
        <v>3.6363636363636367E-4</v>
      </c>
      <c r="E60" s="91">
        <v>0.1168</v>
      </c>
      <c r="F60" s="92">
        <v>0.62339999999999995</v>
      </c>
      <c r="G60" s="88">
        <f t="shared" si="3"/>
        <v>0.74019999999999997</v>
      </c>
      <c r="H60" s="89">
        <v>71</v>
      </c>
      <c r="I60" s="90" t="s">
        <v>64</v>
      </c>
      <c r="J60" s="74">
        <f t="shared" si="4"/>
        <v>7.0999999999999995E-3</v>
      </c>
      <c r="K60" s="89">
        <v>57</v>
      </c>
      <c r="L60" s="90" t="s">
        <v>64</v>
      </c>
      <c r="M60" s="74">
        <f t="shared" si="0"/>
        <v>5.7000000000000002E-3</v>
      </c>
      <c r="N60" s="89">
        <v>44</v>
      </c>
      <c r="O60" s="90" t="s">
        <v>64</v>
      </c>
      <c r="P60" s="74">
        <f t="shared" si="1"/>
        <v>4.3999999999999994E-3</v>
      </c>
    </row>
    <row r="61" spans="2:16">
      <c r="B61" s="89">
        <v>9</v>
      </c>
      <c r="C61" s="90" t="s">
        <v>63</v>
      </c>
      <c r="D61" s="118">
        <f t="shared" si="5"/>
        <v>4.0909090909090908E-4</v>
      </c>
      <c r="E61" s="91">
        <v>0.12379999999999999</v>
      </c>
      <c r="F61" s="92">
        <v>0.63029999999999997</v>
      </c>
      <c r="G61" s="88">
        <f t="shared" si="3"/>
        <v>0.75409999999999999</v>
      </c>
      <c r="H61" s="89">
        <v>78</v>
      </c>
      <c r="I61" s="90" t="s">
        <v>64</v>
      </c>
      <c r="J61" s="74">
        <f t="shared" si="4"/>
        <v>7.7999999999999996E-3</v>
      </c>
      <c r="K61" s="89">
        <v>62</v>
      </c>
      <c r="L61" s="90" t="s">
        <v>64</v>
      </c>
      <c r="M61" s="74">
        <f t="shared" si="0"/>
        <v>6.1999999999999998E-3</v>
      </c>
      <c r="N61" s="89">
        <v>47</v>
      </c>
      <c r="O61" s="90" t="s">
        <v>64</v>
      </c>
      <c r="P61" s="74">
        <f t="shared" si="1"/>
        <v>4.7000000000000002E-3</v>
      </c>
    </row>
    <row r="62" spans="2:16">
      <c r="B62" s="89">
        <v>10</v>
      </c>
      <c r="C62" s="90" t="s">
        <v>63</v>
      </c>
      <c r="D62" s="118">
        <f t="shared" si="5"/>
        <v>4.5454545454545455E-4</v>
      </c>
      <c r="E62" s="91">
        <v>0.1305</v>
      </c>
      <c r="F62" s="92">
        <v>0.63539999999999996</v>
      </c>
      <c r="G62" s="88">
        <f t="shared" si="3"/>
        <v>0.76590000000000003</v>
      </c>
      <c r="H62" s="89">
        <v>86</v>
      </c>
      <c r="I62" s="90" t="s">
        <v>64</v>
      </c>
      <c r="J62" s="74">
        <f t="shared" si="4"/>
        <v>8.6E-3</v>
      </c>
      <c r="K62" s="89">
        <v>67</v>
      </c>
      <c r="L62" s="90" t="s">
        <v>64</v>
      </c>
      <c r="M62" s="74">
        <f t="shared" si="0"/>
        <v>6.7000000000000002E-3</v>
      </c>
      <c r="N62" s="89">
        <v>51</v>
      </c>
      <c r="O62" s="90" t="s">
        <v>64</v>
      </c>
      <c r="P62" s="74">
        <f t="shared" si="1"/>
        <v>5.0999999999999995E-3</v>
      </c>
    </row>
    <row r="63" spans="2:16">
      <c r="B63" s="89">
        <v>11</v>
      </c>
      <c r="C63" s="90" t="s">
        <v>63</v>
      </c>
      <c r="D63" s="118">
        <f t="shared" si="5"/>
        <v>5.0000000000000001E-4</v>
      </c>
      <c r="E63" s="91">
        <v>0.13689999999999999</v>
      </c>
      <c r="F63" s="92">
        <v>0.63919999999999999</v>
      </c>
      <c r="G63" s="88">
        <f t="shared" si="3"/>
        <v>0.77610000000000001</v>
      </c>
      <c r="H63" s="89">
        <v>93</v>
      </c>
      <c r="I63" s="90" t="s">
        <v>64</v>
      </c>
      <c r="J63" s="74">
        <f t="shared" si="4"/>
        <v>9.2999999999999992E-3</v>
      </c>
      <c r="K63" s="89">
        <v>73</v>
      </c>
      <c r="L63" s="90" t="s">
        <v>64</v>
      </c>
      <c r="M63" s="74">
        <f t="shared" si="0"/>
        <v>7.2999999999999992E-3</v>
      </c>
      <c r="N63" s="89">
        <v>55</v>
      </c>
      <c r="O63" s="90" t="s">
        <v>64</v>
      </c>
      <c r="P63" s="74">
        <f t="shared" si="1"/>
        <v>5.4999999999999997E-3</v>
      </c>
    </row>
    <row r="64" spans="2:16">
      <c r="B64" s="89">
        <v>12</v>
      </c>
      <c r="C64" s="90" t="s">
        <v>63</v>
      </c>
      <c r="D64" s="118">
        <f t="shared" si="5"/>
        <v>5.4545454545454548E-4</v>
      </c>
      <c r="E64" s="91">
        <v>0.14299999999999999</v>
      </c>
      <c r="F64" s="92">
        <v>0.64190000000000003</v>
      </c>
      <c r="G64" s="88">
        <f t="shared" si="3"/>
        <v>0.78490000000000004</v>
      </c>
      <c r="H64" s="89">
        <v>100</v>
      </c>
      <c r="I64" s="90" t="s">
        <v>64</v>
      </c>
      <c r="J64" s="74">
        <f t="shared" si="4"/>
        <v>0.01</v>
      </c>
      <c r="K64" s="89">
        <v>78</v>
      </c>
      <c r="L64" s="90" t="s">
        <v>64</v>
      </c>
      <c r="M64" s="74">
        <f t="shared" si="0"/>
        <v>7.7999999999999996E-3</v>
      </c>
      <c r="N64" s="89">
        <v>59</v>
      </c>
      <c r="O64" s="90" t="s">
        <v>64</v>
      </c>
      <c r="P64" s="74">
        <f t="shared" si="1"/>
        <v>5.8999999999999999E-3</v>
      </c>
    </row>
    <row r="65" spans="2:16">
      <c r="B65" s="89">
        <v>13</v>
      </c>
      <c r="C65" s="90" t="s">
        <v>63</v>
      </c>
      <c r="D65" s="118">
        <f t="shared" si="5"/>
        <v>5.9090909090909083E-4</v>
      </c>
      <c r="E65" s="91">
        <v>0.14879999999999999</v>
      </c>
      <c r="F65" s="92">
        <v>0.64380000000000004</v>
      </c>
      <c r="G65" s="88">
        <f t="shared" si="3"/>
        <v>0.79259999999999997</v>
      </c>
      <c r="H65" s="89">
        <v>107</v>
      </c>
      <c r="I65" s="90" t="s">
        <v>64</v>
      </c>
      <c r="J65" s="74">
        <f t="shared" si="4"/>
        <v>1.0699999999999999E-2</v>
      </c>
      <c r="K65" s="89">
        <v>83</v>
      </c>
      <c r="L65" s="90" t="s">
        <v>64</v>
      </c>
      <c r="M65" s="74">
        <f t="shared" si="0"/>
        <v>8.3000000000000001E-3</v>
      </c>
      <c r="N65" s="89">
        <v>62</v>
      </c>
      <c r="O65" s="90" t="s">
        <v>64</v>
      </c>
      <c r="P65" s="74">
        <f t="shared" si="1"/>
        <v>6.1999999999999998E-3</v>
      </c>
    </row>
    <row r="66" spans="2:16">
      <c r="B66" s="89">
        <v>14</v>
      </c>
      <c r="C66" s="90" t="s">
        <v>63</v>
      </c>
      <c r="D66" s="118">
        <f t="shared" si="5"/>
        <v>6.3636363636363641E-4</v>
      </c>
      <c r="E66" s="91">
        <v>0.1545</v>
      </c>
      <c r="F66" s="92">
        <v>0.64490000000000003</v>
      </c>
      <c r="G66" s="88">
        <f t="shared" si="3"/>
        <v>0.7994</v>
      </c>
      <c r="H66" s="89">
        <v>115</v>
      </c>
      <c r="I66" s="90" t="s">
        <v>64</v>
      </c>
      <c r="J66" s="74">
        <f t="shared" si="4"/>
        <v>1.15E-2</v>
      </c>
      <c r="K66" s="89">
        <v>88</v>
      </c>
      <c r="L66" s="90" t="s">
        <v>64</v>
      </c>
      <c r="M66" s="74">
        <f t="shared" si="0"/>
        <v>8.7999999999999988E-3</v>
      </c>
      <c r="N66" s="89">
        <v>66</v>
      </c>
      <c r="O66" s="90" t="s">
        <v>64</v>
      </c>
      <c r="P66" s="74">
        <f t="shared" si="1"/>
        <v>6.6E-3</v>
      </c>
    </row>
    <row r="67" spans="2:16">
      <c r="B67" s="89">
        <v>15</v>
      </c>
      <c r="C67" s="90" t="s">
        <v>63</v>
      </c>
      <c r="D67" s="118">
        <f t="shared" si="5"/>
        <v>6.8181818181818176E-4</v>
      </c>
      <c r="E67" s="91">
        <v>0.15989999999999999</v>
      </c>
      <c r="F67" s="92">
        <v>0.64549999999999996</v>
      </c>
      <c r="G67" s="88">
        <f t="shared" si="3"/>
        <v>0.80539999999999989</v>
      </c>
      <c r="H67" s="89">
        <v>122</v>
      </c>
      <c r="I67" s="90" t="s">
        <v>64</v>
      </c>
      <c r="J67" s="74">
        <f t="shared" si="4"/>
        <v>1.2199999999999999E-2</v>
      </c>
      <c r="K67" s="89">
        <v>93</v>
      </c>
      <c r="L67" s="90" t="s">
        <v>64</v>
      </c>
      <c r="M67" s="74">
        <f t="shared" si="0"/>
        <v>9.2999999999999992E-3</v>
      </c>
      <c r="N67" s="89">
        <v>69</v>
      </c>
      <c r="O67" s="90" t="s">
        <v>64</v>
      </c>
      <c r="P67" s="74">
        <f t="shared" si="1"/>
        <v>6.9000000000000008E-3</v>
      </c>
    </row>
    <row r="68" spans="2:16">
      <c r="B68" s="89">
        <v>16</v>
      </c>
      <c r="C68" s="90" t="s">
        <v>63</v>
      </c>
      <c r="D68" s="118">
        <f t="shared" si="5"/>
        <v>7.2727272727272734E-4</v>
      </c>
      <c r="E68" s="91">
        <v>0.1651</v>
      </c>
      <c r="F68" s="92">
        <v>0.64549999999999996</v>
      </c>
      <c r="G68" s="88">
        <f t="shared" si="3"/>
        <v>0.81059999999999999</v>
      </c>
      <c r="H68" s="89">
        <v>129</v>
      </c>
      <c r="I68" s="90" t="s">
        <v>64</v>
      </c>
      <c r="J68" s="74">
        <f t="shared" si="4"/>
        <v>1.29E-2</v>
      </c>
      <c r="K68" s="89">
        <v>98</v>
      </c>
      <c r="L68" s="90" t="s">
        <v>64</v>
      </c>
      <c r="M68" s="74">
        <f t="shared" si="0"/>
        <v>9.7999999999999997E-3</v>
      </c>
      <c r="N68" s="89">
        <v>73</v>
      </c>
      <c r="O68" s="90" t="s">
        <v>64</v>
      </c>
      <c r="P68" s="74">
        <f t="shared" si="1"/>
        <v>7.2999999999999992E-3</v>
      </c>
    </row>
    <row r="69" spans="2:16">
      <c r="B69" s="89">
        <v>17</v>
      </c>
      <c r="C69" s="90" t="s">
        <v>63</v>
      </c>
      <c r="D69" s="118">
        <f t="shared" si="5"/>
        <v>7.727272727272728E-4</v>
      </c>
      <c r="E69" s="91">
        <v>0.17019999999999999</v>
      </c>
      <c r="F69" s="92">
        <v>0.64510000000000001</v>
      </c>
      <c r="G69" s="88">
        <f t="shared" si="3"/>
        <v>0.81530000000000002</v>
      </c>
      <c r="H69" s="89">
        <v>136</v>
      </c>
      <c r="I69" s="90" t="s">
        <v>64</v>
      </c>
      <c r="J69" s="74">
        <f t="shared" si="4"/>
        <v>1.3600000000000001E-2</v>
      </c>
      <c r="K69" s="89">
        <v>103</v>
      </c>
      <c r="L69" s="90" t="s">
        <v>64</v>
      </c>
      <c r="M69" s="74">
        <f t="shared" si="0"/>
        <v>1.03E-2</v>
      </c>
      <c r="N69" s="89">
        <v>76</v>
      </c>
      <c r="O69" s="90" t="s">
        <v>64</v>
      </c>
      <c r="P69" s="74">
        <f t="shared" si="1"/>
        <v>7.6E-3</v>
      </c>
    </row>
    <row r="70" spans="2:16">
      <c r="B70" s="89">
        <v>18</v>
      </c>
      <c r="C70" s="90" t="s">
        <v>63</v>
      </c>
      <c r="D70" s="118">
        <f t="shared" si="5"/>
        <v>8.1818181818181816E-4</v>
      </c>
      <c r="E70" s="91">
        <v>0.17510000000000001</v>
      </c>
      <c r="F70" s="92">
        <v>0.64439999999999997</v>
      </c>
      <c r="G70" s="88">
        <f t="shared" si="3"/>
        <v>0.81950000000000001</v>
      </c>
      <c r="H70" s="89">
        <v>144</v>
      </c>
      <c r="I70" s="90" t="s">
        <v>64</v>
      </c>
      <c r="J70" s="74">
        <f t="shared" si="4"/>
        <v>1.44E-2</v>
      </c>
      <c r="K70" s="89">
        <v>108</v>
      </c>
      <c r="L70" s="90" t="s">
        <v>64</v>
      </c>
      <c r="M70" s="74">
        <f t="shared" si="0"/>
        <v>1.0800000000000001E-2</v>
      </c>
      <c r="N70" s="89">
        <v>79</v>
      </c>
      <c r="O70" s="90" t="s">
        <v>64</v>
      </c>
      <c r="P70" s="74">
        <f t="shared" si="1"/>
        <v>7.9000000000000008E-3</v>
      </c>
    </row>
    <row r="71" spans="2:16">
      <c r="B71" s="89">
        <v>20</v>
      </c>
      <c r="C71" s="90" t="s">
        <v>63</v>
      </c>
      <c r="D71" s="118">
        <f t="shared" si="5"/>
        <v>9.0909090909090909E-4</v>
      </c>
      <c r="E71" s="91">
        <v>0.18459999999999999</v>
      </c>
      <c r="F71" s="92">
        <v>0.64219999999999999</v>
      </c>
      <c r="G71" s="88">
        <f t="shared" si="3"/>
        <v>0.82679999999999998</v>
      </c>
      <c r="H71" s="89">
        <v>158</v>
      </c>
      <c r="I71" s="90" t="s">
        <v>64</v>
      </c>
      <c r="J71" s="74">
        <f t="shared" si="4"/>
        <v>1.5800000000000002E-2</v>
      </c>
      <c r="K71" s="89">
        <v>118</v>
      </c>
      <c r="L71" s="90" t="s">
        <v>64</v>
      </c>
      <c r="M71" s="74">
        <f t="shared" si="0"/>
        <v>1.18E-2</v>
      </c>
      <c r="N71" s="89">
        <v>86</v>
      </c>
      <c r="O71" s="90" t="s">
        <v>64</v>
      </c>
      <c r="P71" s="74">
        <f t="shared" si="1"/>
        <v>8.6E-3</v>
      </c>
    </row>
    <row r="72" spans="2:16">
      <c r="B72" s="89">
        <v>22.5</v>
      </c>
      <c r="C72" s="90" t="s">
        <v>63</v>
      </c>
      <c r="D72" s="118">
        <f t="shared" si="5"/>
        <v>1.0227272727272726E-3</v>
      </c>
      <c r="E72" s="91">
        <v>0.1958</v>
      </c>
      <c r="F72" s="92">
        <v>0.63819999999999999</v>
      </c>
      <c r="G72" s="88">
        <f t="shared" si="3"/>
        <v>0.83399999999999996</v>
      </c>
      <c r="H72" s="89">
        <v>177</v>
      </c>
      <c r="I72" s="90" t="s">
        <v>64</v>
      </c>
      <c r="J72" s="74">
        <f t="shared" si="4"/>
        <v>1.77E-2</v>
      </c>
      <c r="K72" s="89">
        <v>130</v>
      </c>
      <c r="L72" s="90" t="s">
        <v>64</v>
      </c>
      <c r="M72" s="74">
        <f t="shared" si="0"/>
        <v>1.3000000000000001E-2</v>
      </c>
      <c r="N72" s="89">
        <v>94</v>
      </c>
      <c r="O72" s="90" t="s">
        <v>64</v>
      </c>
      <c r="P72" s="74">
        <f t="shared" si="1"/>
        <v>9.4000000000000004E-3</v>
      </c>
    </row>
    <row r="73" spans="2:16">
      <c r="B73" s="89">
        <v>25</v>
      </c>
      <c r="C73" s="90" t="s">
        <v>63</v>
      </c>
      <c r="D73" s="118">
        <f t="shared" si="5"/>
        <v>1.1363636363636365E-3</v>
      </c>
      <c r="E73" s="91">
        <v>0.2064</v>
      </c>
      <c r="F73" s="92">
        <v>0.63329999999999997</v>
      </c>
      <c r="G73" s="88">
        <f t="shared" si="3"/>
        <v>0.8397</v>
      </c>
      <c r="H73" s="89">
        <v>195</v>
      </c>
      <c r="I73" s="90" t="s">
        <v>64</v>
      </c>
      <c r="J73" s="74">
        <f t="shared" si="4"/>
        <v>1.95E-2</v>
      </c>
      <c r="K73" s="89">
        <v>141</v>
      </c>
      <c r="L73" s="90" t="s">
        <v>64</v>
      </c>
      <c r="M73" s="74">
        <f t="shared" si="0"/>
        <v>1.4099999999999998E-2</v>
      </c>
      <c r="N73" s="89">
        <v>103</v>
      </c>
      <c r="O73" s="90" t="s">
        <v>64</v>
      </c>
      <c r="P73" s="74">
        <f t="shared" si="1"/>
        <v>1.03E-2</v>
      </c>
    </row>
    <row r="74" spans="2:16">
      <c r="B74" s="89">
        <v>27.5</v>
      </c>
      <c r="C74" s="90" t="s">
        <v>63</v>
      </c>
      <c r="D74" s="118">
        <f t="shared" si="5"/>
        <v>1.25E-3</v>
      </c>
      <c r="E74" s="91">
        <v>0.2165</v>
      </c>
      <c r="F74" s="92">
        <v>0.62780000000000002</v>
      </c>
      <c r="G74" s="88">
        <f t="shared" si="3"/>
        <v>0.84430000000000005</v>
      </c>
      <c r="H74" s="89">
        <v>214</v>
      </c>
      <c r="I74" s="90" t="s">
        <v>64</v>
      </c>
      <c r="J74" s="74">
        <f t="shared" si="4"/>
        <v>2.1399999999999999E-2</v>
      </c>
      <c r="K74" s="89">
        <v>153</v>
      </c>
      <c r="L74" s="90" t="s">
        <v>64</v>
      </c>
      <c r="M74" s="74">
        <f t="shared" si="0"/>
        <v>1.5299999999999999E-2</v>
      </c>
      <c r="N74" s="89">
        <v>111</v>
      </c>
      <c r="O74" s="90" t="s">
        <v>64</v>
      </c>
      <c r="P74" s="74">
        <f t="shared" si="1"/>
        <v>1.11E-2</v>
      </c>
    </row>
    <row r="75" spans="2:16">
      <c r="B75" s="89">
        <v>30</v>
      </c>
      <c r="C75" s="90" t="s">
        <v>63</v>
      </c>
      <c r="D75" s="118">
        <f t="shared" si="5"/>
        <v>1.3636363636363635E-3</v>
      </c>
      <c r="E75" s="91">
        <v>0.2261</v>
      </c>
      <c r="F75" s="92">
        <v>0.62190000000000001</v>
      </c>
      <c r="G75" s="88">
        <f t="shared" si="3"/>
        <v>0.84799999999999998</v>
      </c>
      <c r="H75" s="89">
        <v>233</v>
      </c>
      <c r="I75" s="90" t="s">
        <v>64</v>
      </c>
      <c r="J75" s="74">
        <f t="shared" si="4"/>
        <v>2.3300000000000001E-2</v>
      </c>
      <c r="K75" s="89">
        <v>165</v>
      </c>
      <c r="L75" s="90" t="s">
        <v>64</v>
      </c>
      <c r="M75" s="74">
        <f t="shared" si="0"/>
        <v>1.6500000000000001E-2</v>
      </c>
      <c r="N75" s="89">
        <v>119</v>
      </c>
      <c r="O75" s="90" t="s">
        <v>64</v>
      </c>
      <c r="P75" s="74">
        <f t="shared" si="1"/>
        <v>1.1899999999999999E-2</v>
      </c>
    </row>
    <row r="76" spans="2:16">
      <c r="B76" s="89">
        <v>32.5</v>
      </c>
      <c r="C76" s="90" t="s">
        <v>63</v>
      </c>
      <c r="D76" s="118">
        <f t="shared" si="5"/>
        <v>1.4772727272727272E-3</v>
      </c>
      <c r="E76" s="91">
        <v>0.23530000000000001</v>
      </c>
      <c r="F76" s="92">
        <v>0.61570000000000003</v>
      </c>
      <c r="G76" s="88">
        <f t="shared" si="3"/>
        <v>0.85099999999999998</v>
      </c>
      <c r="H76" s="89">
        <v>252</v>
      </c>
      <c r="I76" s="90" t="s">
        <v>64</v>
      </c>
      <c r="J76" s="74">
        <f t="shared" si="4"/>
        <v>2.52E-2</v>
      </c>
      <c r="K76" s="89">
        <v>176</v>
      </c>
      <c r="L76" s="90" t="s">
        <v>64</v>
      </c>
      <c r="M76" s="74">
        <f t="shared" si="0"/>
        <v>1.7599999999999998E-2</v>
      </c>
      <c r="N76" s="89">
        <v>128</v>
      </c>
      <c r="O76" s="90" t="s">
        <v>64</v>
      </c>
      <c r="P76" s="74">
        <f t="shared" si="1"/>
        <v>1.2800000000000001E-2</v>
      </c>
    </row>
    <row r="77" spans="2:16">
      <c r="B77" s="89">
        <v>35</v>
      </c>
      <c r="C77" s="90" t="s">
        <v>63</v>
      </c>
      <c r="D77" s="118">
        <f t="shared" si="5"/>
        <v>1.590909090909091E-3</v>
      </c>
      <c r="E77" s="91">
        <v>0.2442</v>
      </c>
      <c r="F77" s="92">
        <v>0.60929999999999995</v>
      </c>
      <c r="G77" s="88">
        <f t="shared" si="3"/>
        <v>0.85349999999999993</v>
      </c>
      <c r="H77" s="89">
        <v>271</v>
      </c>
      <c r="I77" s="90" t="s">
        <v>64</v>
      </c>
      <c r="J77" s="74">
        <f t="shared" si="4"/>
        <v>2.7100000000000003E-2</v>
      </c>
      <c r="K77" s="89">
        <v>187</v>
      </c>
      <c r="L77" s="90" t="s">
        <v>64</v>
      </c>
      <c r="M77" s="74">
        <f t="shared" si="0"/>
        <v>1.8700000000000001E-2</v>
      </c>
      <c r="N77" s="89">
        <v>136</v>
      </c>
      <c r="O77" s="90" t="s">
        <v>64</v>
      </c>
      <c r="P77" s="74">
        <f t="shared" si="1"/>
        <v>1.3600000000000001E-2</v>
      </c>
    </row>
    <row r="78" spans="2:16">
      <c r="B78" s="89">
        <v>37.5</v>
      </c>
      <c r="C78" s="90" t="s">
        <v>63</v>
      </c>
      <c r="D78" s="118">
        <f t="shared" si="5"/>
        <v>1.7045454545454545E-3</v>
      </c>
      <c r="E78" s="91">
        <v>0.25280000000000002</v>
      </c>
      <c r="F78" s="92">
        <v>0.60289999999999999</v>
      </c>
      <c r="G78" s="88">
        <f t="shared" si="3"/>
        <v>0.85570000000000002</v>
      </c>
      <c r="H78" s="89">
        <v>290</v>
      </c>
      <c r="I78" s="90" t="s">
        <v>64</v>
      </c>
      <c r="J78" s="74">
        <f t="shared" si="4"/>
        <v>2.8999999999999998E-2</v>
      </c>
      <c r="K78" s="89">
        <v>199</v>
      </c>
      <c r="L78" s="90" t="s">
        <v>64</v>
      </c>
      <c r="M78" s="74">
        <f t="shared" si="0"/>
        <v>1.9900000000000001E-2</v>
      </c>
      <c r="N78" s="89">
        <v>144</v>
      </c>
      <c r="O78" s="90" t="s">
        <v>64</v>
      </c>
      <c r="P78" s="74">
        <f t="shared" si="1"/>
        <v>1.44E-2</v>
      </c>
    </row>
    <row r="79" spans="2:16">
      <c r="B79" s="89">
        <v>40</v>
      </c>
      <c r="C79" s="90" t="s">
        <v>63</v>
      </c>
      <c r="D79" s="118">
        <f t="shared" si="5"/>
        <v>1.8181818181818182E-3</v>
      </c>
      <c r="E79" s="91">
        <v>0.2611</v>
      </c>
      <c r="F79" s="92">
        <v>0.59640000000000004</v>
      </c>
      <c r="G79" s="88">
        <f t="shared" si="3"/>
        <v>0.85750000000000004</v>
      </c>
      <c r="H79" s="89">
        <v>310</v>
      </c>
      <c r="I79" s="90" t="s">
        <v>64</v>
      </c>
      <c r="J79" s="74">
        <f t="shared" si="4"/>
        <v>3.1E-2</v>
      </c>
      <c r="K79" s="89">
        <v>210</v>
      </c>
      <c r="L79" s="90" t="s">
        <v>64</v>
      </c>
      <c r="M79" s="74">
        <f t="shared" si="0"/>
        <v>2.0999999999999998E-2</v>
      </c>
      <c r="N79" s="89">
        <v>152</v>
      </c>
      <c r="O79" s="90" t="s">
        <v>64</v>
      </c>
      <c r="P79" s="74">
        <f t="shared" si="1"/>
        <v>1.52E-2</v>
      </c>
    </row>
    <row r="80" spans="2:16">
      <c r="B80" s="89">
        <v>45</v>
      </c>
      <c r="C80" s="90" t="s">
        <v>63</v>
      </c>
      <c r="D80" s="118">
        <f t="shared" si="5"/>
        <v>2.0454545454545452E-3</v>
      </c>
      <c r="E80" s="91">
        <v>0.27839999999999998</v>
      </c>
      <c r="F80" s="92">
        <v>0.58350000000000002</v>
      </c>
      <c r="G80" s="88">
        <f t="shared" si="3"/>
        <v>0.8619</v>
      </c>
      <c r="H80" s="89">
        <v>349</v>
      </c>
      <c r="I80" s="90" t="s">
        <v>64</v>
      </c>
      <c r="J80" s="74">
        <f t="shared" si="4"/>
        <v>3.49E-2</v>
      </c>
      <c r="K80" s="89">
        <v>232</v>
      </c>
      <c r="L80" s="90" t="s">
        <v>64</v>
      </c>
      <c r="M80" s="74">
        <f t="shared" si="0"/>
        <v>2.3200000000000002E-2</v>
      </c>
      <c r="N80" s="89">
        <v>169</v>
      </c>
      <c r="O80" s="90" t="s">
        <v>64</v>
      </c>
      <c r="P80" s="74">
        <f t="shared" si="1"/>
        <v>1.6900000000000002E-2</v>
      </c>
    </row>
    <row r="81" spans="2:16">
      <c r="B81" s="89">
        <v>50</v>
      </c>
      <c r="C81" s="90" t="s">
        <v>63</v>
      </c>
      <c r="D81" s="118">
        <f t="shared" si="5"/>
        <v>2.2727272727272731E-3</v>
      </c>
      <c r="E81" s="91">
        <v>0.29880000000000001</v>
      </c>
      <c r="F81" s="92">
        <v>0.57089999999999996</v>
      </c>
      <c r="G81" s="88">
        <f t="shared" si="3"/>
        <v>0.86969999999999992</v>
      </c>
      <c r="H81" s="89">
        <v>388</v>
      </c>
      <c r="I81" s="90" t="s">
        <v>64</v>
      </c>
      <c r="J81" s="74">
        <f t="shared" si="4"/>
        <v>3.8800000000000001E-2</v>
      </c>
      <c r="K81" s="89">
        <v>254</v>
      </c>
      <c r="L81" s="90" t="s">
        <v>64</v>
      </c>
      <c r="M81" s="74">
        <f t="shared" si="0"/>
        <v>2.5399999999999999E-2</v>
      </c>
      <c r="N81" s="89">
        <v>186</v>
      </c>
      <c r="O81" s="90" t="s">
        <v>64</v>
      </c>
      <c r="P81" s="74">
        <f t="shared" si="1"/>
        <v>1.8599999999999998E-2</v>
      </c>
    </row>
    <row r="82" spans="2:16">
      <c r="B82" s="89">
        <v>55</v>
      </c>
      <c r="C82" s="90" t="s">
        <v>63</v>
      </c>
      <c r="D82" s="118">
        <f t="shared" si="5"/>
        <v>2.5000000000000001E-3</v>
      </c>
      <c r="E82" s="91">
        <v>0.31630000000000003</v>
      </c>
      <c r="F82" s="92">
        <v>0.55859999999999999</v>
      </c>
      <c r="G82" s="88">
        <f t="shared" si="3"/>
        <v>0.87490000000000001</v>
      </c>
      <c r="H82" s="89">
        <v>428</v>
      </c>
      <c r="I82" s="90" t="s">
        <v>64</v>
      </c>
      <c r="J82" s="74">
        <f t="shared" si="4"/>
        <v>4.2799999999999998E-2</v>
      </c>
      <c r="K82" s="89">
        <v>275</v>
      </c>
      <c r="L82" s="90" t="s">
        <v>64</v>
      </c>
      <c r="M82" s="74">
        <f t="shared" si="0"/>
        <v>2.7500000000000004E-2</v>
      </c>
      <c r="N82" s="89">
        <v>202</v>
      </c>
      <c r="O82" s="90" t="s">
        <v>64</v>
      </c>
      <c r="P82" s="74">
        <f t="shared" si="1"/>
        <v>2.0200000000000003E-2</v>
      </c>
    </row>
    <row r="83" spans="2:16">
      <c r="B83" s="89">
        <v>60</v>
      </c>
      <c r="C83" s="90" t="s">
        <v>63</v>
      </c>
      <c r="D83" s="118">
        <f t="shared" si="5"/>
        <v>2.7272727272727271E-3</v>
      </c>
      <c r="E83" s="91">
        <v>0.33200000000000002</v>
      </c>
      <c r="F83" s="92">
        <v>0.54679999999999995</v>
      </c>
      <c r="G83" s="88">
        <f t="shared" si="3"/>
        <v>0.87880000000000003</v>
      </c>
      <c r="H83" s="89">
        <v>468</v>
      </c>
      <c r="I83" s="90" t="s">
        <v>64</v>
      </c>
      <c r="J83" s="74">
        <f t="shared" si="4"/>
        <v>4.6800000000000001E-2</v>
      </c>
      <c r="K83" s="89">
        <v>296</v>
      </c>
      <c r="L83" s="90" t="s">
        <v>64</v>
      </c>
      <c r="M83" s="74">
        <f t="shared" si="0"/>
        <v>2.9599999999999998E-2</v>
      </c>
      <c r="N83" s="89">
        <v>218</v>
      </c>
      <c r="O83" s="90" t="s">
        <v>64</v>
      </c>
      <c r="P83" s="74">
        <f t="shared" si="1"/>
        <v>2.18E-2</v>
      </c>
    </row>
    <row r="84" spans="2:16">
      <c r="B84" s="89">
        <v>65</v>
      </c>
      <c r="C84" s="90" t="s">
        <v>63</v>
      </c>
      <c r="D84" s="118">
        <f t="shared" si="5"/>
        <v>2.9545454545454545E-3</v>
      </c>
      <c r="E84" s="91">
        <v>0.34670000000000001</v>
      </c>
      <c r="F84" s="92">
        <v>0.53539999999999999</v>
      </c>
      <c r="G84" s="88">
        <f t="shared" si="3"/>
        <v>0.8821</v>
      </c>
      <c r="H84" s="89">
        <v>509</v>
      </c>
      <c r="I84" s="90" t="s">
        <v>64</v>
      </c>
      <c r="J84" s="74">
        <f t="shared" si="4"/>
        <v>5.0900000000000001E-2</v>
      </c>
      <c r="K84" s="89">
        <v>317</v>
      </c>
      <c r="L84" s="90" t="s">
        <v>64</v>
      </c>
      <c r="M84" s="74">
        <f t="shared" ref="M84:M147" si="6">K84/1000/10</f>
        <v>3.1699999999999999E-2</v>
      </c>
      <c r="N84" s="89">
        <v>234</v>
      </c>
      <c r="O84" s="90" t="s">
        <v>64</v>
      </c>
      <c r="P84" s="74">
        <f t="shared" ref="P84:P147" si="7">N84/1000/10</f>
        <v>2.3400000000000001E-2</v>
      </c>
    </row>
    <row r="85" spans="2:16">
      <c r="B85" s="89">
        <v>70</v>
      </c>
      <c r="C85" s="90" t="s">
        <v>63</v>
      </c>
      <c r="D85" s="118">
        <f t="shared" si="5"/>
        <v>3.1818181818181819E-3</v>
      </c>
      <c r="E85" s="91">
        <v>0.36120000000000002</v>
      </c>
      <c r="F85" s="92">
        <v>0.52449999999999997</v>
      </c>
      <c r="G85" s="88">
        <f t="shared" ref="G85:G148" si="8">E85+F85</f>
        <v>0.88569999999999993</v>
      </c>
      <c r="H85" s="89">
        <v>549</v>
      </c>
      <c r="I85" s="90" t="s">
        <v>64</v>
      </c>
      <c r="J85" s="74">
        <f t="shared" ref="J85:J122" si="9">H85/1000/10</f>
        <v>5.4900000000000004E-2</v>
      </c>
      <c r="K85" s="89">
        <v>338</v>
      </c>
      <c r="L85" s="90" t="s">
        <v>64</v>
      </c>
      <c r="M85" s="74">
        <f t="shared" si="6"/>
        <v>3.3800000000000004E-2</v>
      </c>
      <c r="N85" s="89">
        <v>250</v>
      </c>
      <c r="O85" s="90" t="s">
        <v>64</v>
      </c>
      <c r="P85" s="74">
        <f t="shared" si="7"/>
        <v>2.5000000000000001E-2</v>
      </c>
    </row>
    <row r="86" spans="2:16">
      <c r="B86" s="89">
        <v>80</v>
      </c>
      <c r="C86" s="90" t="s">
        <v>63</v>
      </c>
      <c r="D86" s="118">
        <f t="shared" si="5"/>
        <v>3.6363636363636364E-3</v>
      </c>
      <c r="E86" s="91">
        <v>0.38979999999999998</v>
      </c>
      <c r="F86" s="92">
        <v>0.50390000000000001</v>
      </c>
      <c r="G86" s="88">
        <f t="shared" si="8"/>
        <v>0.89369999999999994</v>
      </c>
      <c r="H86" s="89">
        <v>632</v>
      </c>
      <c r="I86" s="90" t="s">
        <v>64</v>
      </c>
      <c r="J86" s="74">
        <f t="shared" si="9"/>
        <v>6.3200000000000006E-2</v>
      </c>
      <c r="K86" s="89">
        <v>378</v>
      </c>
      <c r="L86" s="90" t="s">
        <v>64</v>
      </c>
      <c r="M86" s="74">
        <f t="shared" si="6"/>
        <v>3.78E-2</v>
      </c>
      <c r="N86" s="89">
        <v>282</v>
      </c>
      <c r="O86" s="90" t="s">
        <v>64</v>
      </c>
      <c r="P86" s="74">
        <f t="shared" si="7"/>
        <v>2.8199999999999996E-2</v>
      </c>
    </row>
    <row r="87" spans="2:16">
      <c r="B87" s="89">
        <v>90</v>
      </c>
      <c r="C87" s="90" t="s">
        <v>63</v>
      </c>
      <c r="D87" s="118">
        <f t="shared" si="5"/>
        <v>4.0909090909090904E-3</v>
      </c>
      <c r="E87" s="91">
        <v>0.4178</v>
      </c>
      <c r="F87" s="92">
        <v>0.48499999999999999</v>
      </c>
      <c r="G87" s="88">
        <f t="shared" si="8"/>
        <v>0.90280000000000005</v>
      </c>
      <c r="H87" s="89">
        <v>715</v>
      </c>
      <c r="I87" s="90" t="s">
        <v>64</v>
      </c>
      <c r="J87" s="74">
        <f t="shared" si="9"/>
        <v>7.1499999999999994E-2</v>
      </c>
      <c r="K87" s="89">
        <v>417</v>
      </c>
      <c r="L87" s="90" t="s">
        <v>64</v>
      </c>
      <c r="M87" s="74">
        <f t="shared" si="6"/>
        <v>4.1700000000000001E-2</v>
      </c>
      <c r="N87" s="89">
        <v>314</v>
      </c>
      <c r="O87" s="90" t="s">
        <v>64</v>
      </c>
      <c r="P87" s="74">
        <f t="shared" si="7"/>
        <v>3.1399999999999997E-2</v>
      </c>
    </row>
    <row r="88" spans="2:16">
      <c r="B88" s="89">
        <v>100</v>
      </c>
      <c r="C88" s="90" t="s">
        <v>63</v>
      </c>
      <c r="D88" s="118">
        <f t="shared" si="5"/>
        <v>4.5454545454545461E-3</v>
      </c>
      <c r="E88" s="91">
        <v>0.4451</v>
      </c>
      <c r="F88" s="92">
        <v>0.4677</v>
      </c>
      <c r="G88" s="88">
        <f t="shared" si="8"/>
        <v>0.91280000000000006</v>
      </c>
      <c r="H88" s="89">
        <v>799</v>
      </c>
      <c r="I88" s="90" t="s">
        <v>64</v>
      </c>
      <c r="J88" s="74">
        <f t="shared" si="9"/>
        <v>7.9899999999999999E-2</v>
      </c>
      <c r="K88" s="89">
        <v>455</v>
      </c>
      <c r="L88" s="90" t="s">
        <v>64</v>
      </c>
      <c r="M88" s="74">
        <f t="shared" si="6"/>
        <v>4.5499999999999999E-2</v>
      </c>
      <c r="N88" s="89">
        <v>345</v>
      </c>
      <c r="O88" s="90" t="s">
        <v>64</v>
      </c>
      <c r="P88" s="74">
        <f t="shared" si="7"/>
        <v>3.4499999999999996E-2</v>
      </c>
    </row>
    <row r="89" spans="2:16">
      <c r="B89" s="89">
        <v>110</v>
      </c>
      <c r="C89" s="90" t="s">
        <v>63</v>
      </c>
      <c r="D89" s="118">
        <f t="shared" si="5"/>
        <v>5.0000000000000001E-3</v>
      </c>
      <c r="E89" s="91">
        <v>0.4718</v>
      </c>
      <c r="F89" s="92">
        <v>0.45169999999999999</v>
      </c>
      <c r="G89" s="88">
        <f t="shared" si="8"/>
        <v>0.92349999999999999</v>
      </c>
      <c r="H89" s="89">
        <v>883</v>
      </c>
      <c r="I89" s="90" t="s">
        <v>64</v>
      </c>
      <c r="J89" s="74">
        <f t="shared" si="9"/>
        <v>8.8300000000000003E-2</v>
      </c>
      <c r="K89" s="89">
        <v>492</v>
      </c>
      <c r="L89" s="90" t="s">
        <v>64</v>
      </c>
      <c r="M89" s="74">
        <f t="shared" si="6"/>
        <v>4.9200000000000001E-2</v>
      </c>
      <c r="N89" s="89">
        <v>376</v>
      </c>
      <c r="O89" s="90" t="s">
        <v>64</v>
      </c>
      <c r="P89" s="74">
        <f t="shared" si="7"/>
        <v>3.7600000000000001E-2</v>
      </c>
    </row>
    <row r="90" spans="2:16">
      <c r="B90" s="89">
        <v>120</v>
      </c>
      <c r="C90" s="90" t="s">
        <v>63</v>
      </c>
      <c r="D90" s="118">
        <f t="shared" si="5"/>
        <v>5.4545454545454541E-3</v>
      </c>
      <c r="E90" s="91">
        <v>0.49819999999999998</v>
      </c>
      <c r="F90" s="92">
        <v>0.43690000000000001</v>
      </c>
      <c r="G90" s="88">
        <f t="shared" si="8"/>
        <v>0.93510000000000004</v>
      </c>
      <c r="H90" s="89">
        <v>967</v>
      </c>
      <c r="I90" s="90" t="s">
        <v>64</v>
      </c>
      <c r="J90" s="74">
        <f t="shared" si="9"/>
        <v>9.6699999999999994E-2</v>
      </c>
      <c r="K90" s="89">
        <v>528</v>
      </c>
      <c r="L90" s="90" t="s">
        <v>64</v>
      </c>
      <c r="M90" s="74">
        <f t="shared" si="6"/>
        <v>5.28E-2</v>
      </c>
      <c r="N90" s="89">
        <v>406</v>
      </c>
      <c r="O90" s="90" t="s">
        <v>64</v>
      </c>
      <c r="P90" s="74">
        <f t="shared" si="7"/>
        <v>4.0600000000000004E-2</v>
      </c>
    </row>
    <row r="91" spans="2:16">
      <c r="B91" s="89">
        <v>130</v>
      </c>
      <c r="C91" s="90" t="s">
        <v>63</v>
      </c>
      <c r="D91" s="118">
        <f t="shared" si="5"/>
        <v>5.909090909090909E-3</v>
      </c>
      <c r="E91" s="91">
        <v>0.52439999999999998</v>
      </c>
      <c r="F91" s="92">
        <v>0.42320000000000002</v>
      </c>
      <c r="G91" s="88">
        <f t="shared" si="8"/>
        <v>0.9476</v>
      </c>
      <c r="H91" s="89">
        <v>1051</v>
      </c>
      <c r="I91" s="90" t="s">
        <v>64</v>
      </c>
      <c r="J91" s="74">
        <f t="shared" si="9"/>
        <v>0.1051</v>
      </c>
      <c r="K91" s="89">
        <v>563</v>
      </c>
      <c r="L91" s="90" t="s">
        <v>64</v>
      </c>
      <c r="M91" s="74">
        <f t="shared" si="6"/>
        <v>5.6299999999999996E-2</v>
      </c>
      <c r="N91" s="89">
        <v>436</v>
      </c>
      <c r="O91" s="90" t="s">
        <v>64</v>
      </c>
      <c r="P91" s="74">
        <f t="shared" si="7"/>
        <v>4.36E-2</v>
      </c>
    </row>
    <row r="92" spans="2:16">
      <c r="B92" s="89">
        <v>140</v>
      </c>
      <c r="C92" s="90" t="s">
        <v>63</v>
      </c>
      <c r="D92" s="118">
        <f t="shared" si="5"/>
        <v>6.3636363636363638E-3</v>
      </c>
      <c r="E92" s="91">
        <v>0.5504</v>
      </c>
      <c r="F92" s="92">
        <v>0.41049999999999998</v>
      </c>
      <c r="G92" s="88">
        <f t="shared" si="8"/>
        <v>0.96089999999999998</v>
      </c>
      <c r="H92" s="89">
        <v>1135</v>
      </c>
      <c r="I92" s="90" t="s">
        <v>64</v>
      </c>
      <c r="J92" s="74">
        <f t="shared" si="9"/>
        <v>0.1135</v>
      </c>
      <c r="K92" s="89">
        <v>596</v>
      </c>
      <c r="L92" s="90" t="s">
        <v>64</v>
      </c>
      <c r="M92" s="74">
        <f t="shared" si="6"/>
        <v>5.96E-2</v>
      </c>
      <c r="N92" s="89">
        <v>466</v>
      </c>
      <c r="O92" s="90" t="s">
        <v>64</v>
      </c>
      <c r="P92" s="74">
        <f t="shared" si="7"/>
        <v>4.6600000000000003E-2</v>
      </c>
    </row>
    <row r="93" spans="2:16">
      <c r="B93" s="89">
        <v>150</v>
      </c>
      <c r="C93" s="90" t="s">
        <v>63</v>
      </c>
      <c r="D93" s="118">
        <f t="shared" si="5"/>
        <v>6.8181818181818179E-3</v>
      </c>
      <c r="E93" s="91">
        <v>0.57640000000000002</v>
      </c>
      <c r="F93" s="92">
        <v>0.39860000000000001</v>
      </c>
      <c r="G93" s="88">
        <f t="shared" si="8"/>
        <v>0.97500000000000009</v>
      </c>
      <c r="H93" s="89">
        <v>1219</v>
      </c>
      <c r="I93" s="90" t="s">
        <v>64</v>
      </c>
      <c r="J93" s="74">
        <f t="shared" si="9"/>
        <v>0.12190000000000001</v>
      </c>
      <c r="K93" s="89">
        <v>629</v>
      </c>
      <c r="L93" s="90" t="s">
        <v>64</v>
      </c>
      <c r="M93" s="74">
        <f t="shared" si="6"/>
        <v>6.2899999999999998E-2</v>
      </c>
      <c r="N93" s="89">
        <v>495</v>
      </c>
      <c r="O93" s="90" t="s">
        <v>64</v>
      </c>
      <c r="P93" s="74">
        <f t="shared" si="7"/>
        <v>4.9500000000000002E-2</v>
      </c>
    </row>
    <row r="94" spans="2:16">
      <c r="B94" s="89">
        <v>160</v>
      </c>
      <c r="C94" s="90" t="s">
        <v>63</v>
      </c>
      <c r="D94" s="118">
        <f t="shared" si="5"/>
        <v>7.2727272727272727E-3</v>
      </c>
      <c r="E94" s="91">
        <v>0.60240000000000005</v>
      </c>
      <c r="F94" s="92">
        <v>0.38750000000000001</v>
      </c>
      <c r="G94" s="88">
        <f t="shared" si="8"/>
        <v>0.9899</v>
      </c>
      <c r="H94" s="89">
        <v>1303</v>
      </c>
      <c r="I94" s="90" t="s">
        <v>64</v>
      </c>
      <c r="J94" s="74">
        <f t="shared" si="9"/>
        <v>0.1303</v>
      </c>
      <c r="K94" s="89">
        <v>660</v>
      </c>
      <c r="L94" s="90" t="s">
        <v>64</v>
      </c>
      <c r="M94" s="74">
        <f t="shared" si="6"/>
        <v>6.6000000000000003E-2</v>
      </c>
      <c r="N94" s="89">
        <v>523</v>
      </c>
      <c r="O94" s="90" t="s">
        <v>64</v>
      </c>
      <c r="P94" s="74">
        <f t="shared" si="7"/>
        <v>5.2299999999999999E-2</v>
      </c>
    </row>
    <row r="95" spans="2:16">
      <c r="B95" s="89">
        <v>170</v>
      </c>
      <c r="C95" s="90" t="s">
        <v>63</v>
      </c>
      <c r="D95" s="118">
        <f t="shared" si="5"/>
        <v>7.7272727272727276E-3</v>
      </c>
      <c r="E95" s="91">
        <v>0.62829999999999997</v>
      </c>
      <c r="F95" s="92">
        <v>0.37719999999999998</v>
      </c>
      <c r="G95" s="88">
        <f t="shared" si="8"/>
        <v>1.0055000000000001</v>
      </c>
      <c r="H95" s="89">
        <v>1386</v>
      </c>
      <c r="I95" s="90" t="s">
        <v>64</v>
      </c>
      <c r="J95" s="74">
        <f t="shared" si="9"/>
        <v>0.1386</v>
      </c>
      <c r="K95" s="89">
        <v>691</v>
      </c>
      <c r="L95" s="90" t="s">
        <v>64</v>
      </c>
      <c r="M95" s="74">
        <f t="shared" si="6"/>
        <v>6.9099999999999995E-2</v>
      </c>
      <c r="N95" s="89">
        <v>551</v>
      </c>
      <c r="O95" s="90" t="s">
        <v>64</v>
      </c>
      <c r="P95" s="74">
        <f t="shared" si="7"/>
        <v>5.5100000000000003E-2</v>
      </c>
    </row>
    <row r="96" spans="2:16">
      <c r="B96" s="89">
        <v>180</v>
      </c>
      <c r="C96" s="90" t="s">
        <v>63</v>
      </c>
      <c r="D96" s="118">
        <f t="shared" si="5"/>
        <v>8.1818181818181807E-3</v>
      </c>
      <c r="E96" s="91">
        <v>0.65410000000000001</v>
      </c>
      <c r="F96" s="92">
        <v>0.3674</v>
      </c>
      <c r="G96" s="88">
        <f t="shared" si="8"/>
        <v>1.0215000000000001</v>
      </c>
      <c r="H96" s="89">
        <v>1469</v>
      </c>
      <c r="I96" s="90" t="s">
        <v>64</v>
      </c>
      <c r="J96" s="74">
        <f t="shared" si="9"/>
        <v>0.1469</v>
      </c>
      <c r="K96" s="89">
        <v>720</v>
      </c>
      <c r="L96" s="90" t="s">
        <v>64</v>
      </c>
      <c r="M96" s="74">
        <f t="shared" si="6"/>
        <v>7.1999999999999995E-2</v>
      </c>
      <c r="N96" s="89">
        <v>579</v>
      </c>
      <c r="O96" s="90" t="s">
        <v>64</v>
      </c>
      <c r="P96" s="74">
        <f t="shared" si="7"/>
        <v>5.7899999999999993E-2</v>
      </c>
    </row>
    <row r="97" spans="2:16">
      <c r="B97" s="89">
        <v>200</v>
      </c>
      <c r="C97" s="90" t="s">
        <v>63</v>
      </c>
      <c r="D97" s="118">
        <f t="shared" si="5"/>
        <v>9.0909090909090922E-3</v>
      </c>
      <c r="E97" s="91">
        <v>0.7056</v>
      </c>
      <c r="F97" s="92">
        <v>0.34960000000000002</v>
      </c>
      <c r="G97" s="88">
        <f t="shared" si="8"/>
        <v>1.0552000000000001</v>
      </c>
      <c r="H97" s="89">
        <v>1633</v>
      </c>
      <c r="I97" s="90" t="s">
        <v>64</v>
      </c>
      <c r="J97" s="74">
        <f t="shared" si="9"/>
        <v>0.1633</v>
      </c>
      <c r="K97" s="89">
        <v>776</v>
      </c>
      <c r="L97" s="90" t="s">
        <v>64</v>
      </c>
      <c r="M97" s="74">
        <f t="shared" si="6"/>
        <v>7.7600000000000002E-2</v>
      </c>
      <c r="N97" s="89">
        <v>632</v>
      </c>
      <c r="O97" s="90" t="s">
        <v>64</v>
      </c>
      <c r="P97" s="74">
        <f t="shared" si="7"/>
        <v>6.3200000000000006E-2</v>
      </c>
    </row>
    <row r="98" spans="2:16">
      <c r="B98" s="89">
        <v>225</v>
      </c>
      <c r="C98" s="90" t="s">
        <v>63</v>
      </c>
      <c r="D98" s="118">
        <f t="shared" si="5"/>
        <v>1.0227272727272727E-2</v>
      </c>
      <c r="E98" s="91">
        <v>0.76939999999999997</v>
      </c>
      <c r="F98" s="92">
        <v>0.3301</v>
      </c>
      <c r="G98" s="88">
        <f t="shared" si="8"/>
        <v>1.0994999999999999</v>
      </c>
      <c r="H98" s="89">
        <v>1834</v>
      </c>
      <c r="I98" s="90" t="s">
        <v>64</v>
      </c>
      <c r="J98" s="74">
        <f t="shared" si="9"/>
        <v>0.18340000000000001</v>
      </c>
      <c r="K98" s="89">
        <v>841</v>
      </c>
      <c r="L98" s="90" t="s">
        <v>64</v>
      </c>
      <c r="M98" s="74">
        <f t="shared" si="6"/>
        <v>8.4099999999999994E-2</v>
      </c>
      <c r="N98" s="89">
        <v>695</v>
      </c>
      <c r="O98" s="90" t="s">
        <v>64</v>
      </c>
      <c r="P98" s="74">
        <f t="shared" si="7"/>
        <v>6.9499999999999992E-2</v>
      </c>
    </row>
    <row r="99" spans="2:16">
      <c r="B99" s="89">
        <v>250</v>
      </c>
      <c r="C99" s="90" t="s">
        <v>63</v>
      </c>
      <c r="D99" s="118">
        <f t="shared" si="5"/>
        <v>1.1363636363636364E-2</v>
      </c>
      <c r="E99" s="91">
        <v>0.83260000000000001</v>
      </c>
      <c r="F99" s="92">
        <v>0.31290000000000001</v>
      </c>
      <c r="G99" s="88">
        <f t="shared" si="8"/>
        <v>1.1455</v>
      </c>
      <c r="H99" s="89">
        <v>2031</v>
      </c>
      <c r="I99" s="90" t="s">
        <v>64</v>
      </c>
      <c r="J99" s="74">
        <f t="shared" si="9"/>
        <v>0.2031</v>
      </c>
      <c r="K99" s="89">
        <v>900</v>
      </c>
      <c r="L99" s="90" t="s">
        <v>64</v>
      </c>
      <c r="M99" s="74">
        <f t="shared" si="6"/>
        <v>0.09</v>
      </c>
      <c r="N99" s="89">
        <v>755</v>
      </c>
      <c r="O99" s="90" t="s">
        <v>64</v>
      </c>
      <c r="P99" s="74">
        <f t="shared" si="7"/>
        <v>7.5499999999999998E-2</v>
      </c>
    </row>
    <row r="100" spans="2:16">
      <c r="B100" s="89">
        <v>275</v>
      </c>
      <c r="C100" s="90" t="s">
        <v>63</v>
      </c>
      <c r="D100" s="118">
        <f t="shared" si="5"/>
        <v>1.2500000000000001E-2</v>
      </c>
      <c r="E100" s="91">
        <v>0.89490000000000003</v>
      </c>
      <c r="F100" s="92">
        <v>0.29770000000000002</v>
      </c>
      <c r="G100" s="88">
        <f t="shared" si="8"/>
        <v>1.1926000000000001</v>
      </c>
      <c r="H100" s="89">
        <v>2223</v>
      </c>
      <c r="I100" s="90" t="s">
        <v>64</v>
      </c>
      <c r="J100" s="74">
        <f t="shared" si="9"/>
        <v>0.2223</v>
      </c>
      <c r="K100" s="89">
        <v>955</v>
      </c>
      <c r="L100" s="90" t="s">
        <v>64</v>
      </c>
      <c r="M100" s="74">
        <f t="shared" si="6"/>
        <v>9.5500000000000002E-2</v>
      </c>
      <c r="N100" s="89">
        <v>811</v>
      </c>
      <c r="O100" s="90" t="s">
        <v>64</v>
      </c>
      <c r="P100" s="74">
        <f t="shared" si="7"/>
        <v>8.1100000000000005E-2</v>
      </c>
    </row>
    <row r="101" spans="2:16">
      <c r="B101" s="89">
        <v>300</v>
      </c>
      <c r="C101" s="90" t="s">
        <v>63</v>
      </c>
      <c r="D101" s="118">
        <f t="shared" ref="D101:D113" si="10">B101/1000/$C$5</f>
        <v>1.3636363636363636E-2</v>
      </c>
      <c r="E101" s="91">
        <v>0.95630000000000004</v>
      </c>
      <c r="F101" s="92">
        <v>0.28420000000000001</v>
      </c>
      <c r="G101" s="88">
        <f t="shared" si="8"/>
        <v>1.2404999999999999</v>
      </c>
      <c r="H101" s="89">
        <v>2411</v>
      </c>
      <c r="I101" s="90" t="s">
        <v>64</v>
      </c>
      <c r="J101" s="74">
        <f t="shared" si="9"/>
        <v>0.24110000000000001</v>
      </c>
      <c r="K101" s="89">
        <v>1006</v>
      </c>
      <c r="L101" s="90" t="s">
        <v>64</v>
      </c>
      <c r="M101" s="74">
        <f t="shared" si="6"/>
        <v>0.10059999999999999</v>
      </c>
      <c r="N101" s="89">
        <v>864</v>
      </c>
      <c r="O101" s="90" t="s">
        <v>64</v>
      </c>
      <c r="P101" s="74">
        <f t="shared" si="7"/>
        <v>8.6400000000000005E-2</v>
      </c>
    </row>
    <row r="102" spans="2:16">
      <c r="B102" s="89">
        <v>325</v>
      </c>
      <c r="C102" s="90" t="s">
        <v>63</v>
      </c>
      <c r="D102" s="118">
        <f t="shared" si="10"/>
        <v>1.4772727272727272E-2</v>
      </c>
      <c r="E102" s="91">
        <v>1.0169999999999999</v>
      </c>
      <c r="F102" s="92">
        <v>0.27200000000000002</v>
      </c>
      <c r="G102" s="88">
        <f t="shared" si="8"/>
        <v>1.2889999999999999</v>
      </c>
      <c r="H102" s="89">
        <v>2594</v>
      </c>
      <c r="I102" s="90" t="s">
        <v>64</v>
      </c>
      <c r="J102" s="74">
        <f t="shared" si="9"/>
        <v>0.25939999999999996</v>
      </c>
      <c r="K102" s="89">
        <v>1053</v>
      </c>
      <c r="L102" s="90" t="s">
        <v>64</v>
      </c>
      <c r="M102" s="74">
        <f t="shared" si="6"/>
        <v>0.10529999999999999</v>
      </c>
      <c r="N102" s="89">
        <v>915</v>
      </c>
      <c r="O102" s="90" t="s">
        <v>64</v>
      </c>
      <c r="P102" s="74">
        <f t="shared" si="7"/>
        <v>9.1499999999999998E-2</v>
      </c>
    </row>
    <row r="103" spans="2:16">
      <c r="B103" s="89">
        <v>350</v>
      </c>
      <c r="C103" s="90" t="s">
        <v>63</v>
      </c>
      <c r="D103" s="118">
        <f t="shared" si="10"/>
        <v>1.5909090909090907E-2</v>
      </c>
      <c r="E103" s="91">
        <v>1.0760000000000001</v>
      </c>
      <c r="F103" s="92">
        <v>0.26100000000000001</v>
      </c>
      <c r="G103" s="88">
        <f t="shared" si="8"/>
        <v>1.3370000000000002</v>
      </c>
      <c r="H103" s="89">
        <v>2773</v>
      </c>
      <c r="I103" s="90" t="s">
        <v>64</v>
      </c>
      <c r="J103" s="74">
        <f t="shared" si="9"/>
        <v>0.27729999999999999</v>
      </c>
      <c r="K103" s="89">
        <v>1096</v>
      </c>
      <c r="L103" s="90" t="s">
        <v>64</v>
      </c>
      <c r="M103" s="74">
        <f t="shared" si="6"/>
        <v>0.1096</v>
      </c>
      <c r="N103" s="89">
        <v>962</v>
      </c>
      <c r="O103" s="90" t="s">
        <v>64</v>
      </c>
      <c r="P103" s="74">
        <f t="shared" si="7"/>
        <v>9.6199999999999994E-2</v>
      </c>
    </row>
    <row r="104" spans="2:16">
      <c r="B104" s="89">
        <v>375</v>
      </c>
      <c r="C104" s="90" t="s">
        <v>63</v>
      </c>
      <c r="D104" s="118">
        <f t="shared" si="10"/>
        <v>1.7045454545454544E-2</v>
      </c>
      <c r="E104" s="91">
        <v>1.1339999999999999</v>
      </c>
      <c r="F104" s="92">
        <v>0.251</v>
      </c>
      <c r="G104" s="88">
        <f t="shared" si="8"/>
        <v>1.3849999999999998</v>
      </c>
      <c r="H104" s="89">
        <v>2947</v>
      </c>
      <c r="I104" s="90" t="s">
        <v>64</v>
      </c>
      <c r="J104" s="74">
        <f t="shared" si="9"/>
        <v>0.29470000000000002</v>
      </c>
      <c r="K104" s="89">
        <v>1136</v>
      </c>
      <c r="L104" s="90" t="s">
        <v>64</v>
      </c>
      <c r="M104" s="74">
        <f t="shared" si="6"/>
        <v>0.11359999999999999</v>
      </c>
      <c r="N104" s="89">
        <v>1007</v>
      </c>
      <c r="O104" s="90" t="s">
        <v>64</v>
      </c>
      <c r="P104" s="74">
        <f t="shared" si="7"/>
        <v>0.10069999999999998</v>
      </c>
    </row>
    <row r="105" spans="2:16">
      <c r="B105" s="89">
        <v>400</v>
      </c>
      <c r="C105" s="90" t="s">
        <v>63</v>
      </c>
      <c r="D105" s="118">
        <f t="shared" si="10"/>
        <v>1.8181818181818184E-2</v>
      </c>
      <c r="E105" s="91">
        <v>1.1919999999999999</v>
      </c>
      <c r="F105" s="92">
        <v>0.24179999999999999</v>
      </c>
      <c r="G105" s="88">
        <f t="shared" si="8"/>
        <v>1.4338</v>
      </c>
      <c r="H105" s="89">
        <v>3118</v>
      </c>
      <c r="I105" s="90" t="s">
        <v>64</v>
      </c>
      <c r="J105" s="74">
        <f t="shared" si="9"/>
        <v>0.31179999999999997</v>
      </c>
      <c r="K105" s="89">
        <v>1174</v>
      </c>
      <c r="L105" s="90" t="s">
        <v>64</v>
      </c>
      <c r="M105" s="74">
        <f t="shared" si="6"/>
        <v>0.11739999999999999</v>
      </c>
      <c r="N105" s="89">
        <v>1050</v>
      </c>
      <c r="O105" s="90" t="s">
        <v>64</v>
      </c>
      <c r="P105" s="74">
        <f t="shared" si="7"/>
        <v>0.10500000000000001</v>
      </c>
    </row>
    <row r="106" spans="2:16">
      <c r="B106" s="89">
        <v>450</v>
      </c>
      <c r="C106" s="90" t="s">
        <v>63</v>
      </c>
      <c r="D106" s="118">
        <f t="shared" si="10"/>
        <v>2.0454545454545454E-2</v>
      </c>
      <c r="E106" s="91">
        <v>1.302</v>
      </c>
      <c r="F106" s="92">
        <v>0.22570000000000001</v>
      </c>
      <c r="G106" s="88">
        <f t="shared" si="8"/>
        <v>1.5277000000000001</v>
      </c>
      <c r="H106" s="89">
        <v>3447</v>
      </c>
      <c r="I106" s="90" t="s">
        <v>64</v>
      </c>
      <c r="J106" s="74">
        <f t="shared" si="9"/>
        <v>0.34470000000000001</v>
      </c>
      <c r="K106" s="89">
        <v>1242</v>
      </c>
      <c r="L106" s="90" t="s">
        <v>64</v>
      </c>
      <c r="M106" s="74">
        <f t="shared" si="6"/>
        <v>0.1242</v>
      </c>
      <c r="N106" s="89">
        <v>1130</v>
      </c>
      <c r="O106" s="90" t="s">
        <v>64</v>
      </c>
      <c r="P106" s="74">
        <f t="shared" si="7"/>
        <v>0.11299999999999999</v>
      </c>
    </row>
    <row r="107" spans="2:16">
      <c r="B107" s="89">
        <v>500</v>
      </c>
      <c r="C107" s="90" t="s">
        <v>63</v>
      </c>
      <c r="D107" s="74">
        <f t="shared" si="10"/>
        <v>2.2727272727272728E-2</v>
      </c>
      <c r="E107" s="91">
        <v>1.409</v>
      </c>
      <c r="F107" s="92">
        <v>0.21179999999999999</v>
      </c>
      <c r="G107" s="88">
        <f t="shared" si="8"/>
        <v>1.6208</v>
      </c>
      <c r="H107" s="89">
        <v>3763</v>
      </c>
      <c r="I107" s="90" t="s">
        <v>64</v>
      </c>
      <c r="J107" s="74">
        <f t="shared" si="9"/>
        <v>0.37629999999999997</v>
      </c>
      <c r="K107" s="89">
        <v>1301</v>
      </c>
      <c r="L107" s="90" t="s">
        <v>64</v>
      </c>
      <c r="M107" s="74">
        <f t="shared" si="6"/>
        <v>0.13009999999999999</v>
      </c>
      <c r="N107" s="89">
        <v>1201</v>
      </c>
      <c r="O107" s="90" t="s">
        <v>64</v>
      </c>
      <c r="P107" s="74">
        <f t="shared" si="7"/>
        <v>0.12010000000000001</v>
      </c>
    </row>
    <row r="108" spans="2:16">
      <c r="B108" s="89">
        <v>550</v>
      </c>
      <c r="C108" s="90" t="s">
        <v>63</v>
      </c>
      <c r="D108" s="74">
        <f t="shared" si="10"/>
        <v>2.5000000000000001E-2</v>
      </c>
      <c r="E108" s="91">
        <v>1.51</v>
      </c>
      <c r="F108" s="92">
        <v>0.19980000000000001</v>
      </c>
      <c r="G108" s="88">
        <f t="shared" si="8"/>
        <v>1.7098</v>
      </c>
      <c r="H108" s="89">
        <v>4065</v>
      </c>
      <c r="I108" s="90" t="s">
        <v>64</v>
      </c>
      <c r="J108" s="74">
        <f t="shared" si="9"/>
        <v>0.40650000000000003</v>
      </c>
      <c r="K108" s="89">
        <v>1354</v>
      </c>
      <c r="L108" s="90" t="s">
        <v>64</v>
      </c>
      <c r="M108" s="74">
        <f t="shared" si="6"/>
        <v>0.13540000000000002</v>
      </c>
      <c r="N108" s="89">
        <v>1267</v>
      </c>
      <c r="O108" s="90" t="s">
        <v>64</v>
      </c>
      <c r="P108" s="74">
        <f t="shared" si="7"/>
        <v>0.12669999999999998</v>
      </c>
    </row>
    <row r="109" spans="2:16">
      <c r="B109" s="89">
        <v>600</v>
      </c>
      <c r="C109" s="90" t="s">
        <v>63</v>
      </c>
      <c r="D109" s="74">
        <f t="shared" si="10"/>
        <v>2.7272727272727271E-2</v>
      </c>
      <c r="E109" s="91">
        <v>1.6080000000000001</v>
      </c>
      <c r="F109" s="92">
        <v>0.18920000000000001</v>
      </c>
      <c r="G109" s="88">
        <f t="shared" si="8"/>
        <v>1.7972000000000001</v>
      </c>
      <c r="H109" s="89">
        <v>4357</v>
      </c>
      <c r="I109" s="90" t="s">
        <v>64</v>
      </c>
      <c r="J109" s="74">
        <f t="shared" si="9"/>
        <v>0.43570000000000003</v>
      </c>
      <c r="K109" s="89">
        <v>1401</v>
      </c>
      <c r="L109" s="90" t="s">
        <v>64</v>
      </c>
      <c r="M109" s="74">
        <f t="shared" si="6"/>
        <v>0.1401</v>
      </c>
      <c r="N109" s="89">
        <v>1327</v>
      </c>
      <c r="O109" s="90" t="s">
        <v>64</v>
      </c>
      <c r="P109" s="74">
        <f t="shared" si="7"/>
        <v>0.13269999999999998</v>
      </c>
    </row>
    <row r="110" spans="2:16">
      <c r="B110" s="89">
        <v>650</v>
      </c>
      <c r="C110" s="90" t="s">
        <v>63</v>
      </c>
      <c r="D110" s="74">
        <f t="shared" si="10"/>
        <v>2.9545454545454545E-2</v>
      </c>
      <c r="E110" s="91">
        <v>1.7010000000000001</v>
      </c>
      <c r="F110" s="92">
        <v>0.1799</v>
      </c>
      <c r="G110" s="88">
        <f t="shared" si="8"/>
        <v>1.8809</v>
      </c>
      <c r="H110" s="89">
        <v>4637</v>
      </c>
      <c r="I110" s="90" t="s">
        <v>64</v>
      </c>
      <c r="J110" s="76">
        <f t="shared" si="9"/>
        <v>0.46369999999999995</v>
      </c>
      <c r="K110" s="89">
        <v>1444</v>
      </c>
      <c r="L110" s="90" t="s">
        <v>64</v>
      </c>
      <c r="M110" s="74">
        <f t="shared" si="6"/>
        <v>0.1444</v>
      </c>
      <c r="N110" s="89">
        <v>1383</v>
      </c>
      <c r="O110" s="90" t="s">
        <v>64</v>
      </c>
      <c r="P110" s="74">
        <f t="shared" si="7"/>
        <v>0.13830000000000001</v>
      </c>
    </row>
    <row r="111" spans="2:16">
      <c r="B111" s="89">
        <v>700</v>
      </c>
      <c r="C111" s="90" t="s">
        <v>63</v>
      </c>
      <c r="D111" s="74">
        <f t="shared" si="10"/>
        <v>3.1818181818181815E-2</v>
      </c>
      <c r="E111" s="91">
        <v>1.7909999999999999</v>
      </c>
      <c r="F111" s="92">
        <v>0.1716</v>
      </c>
      <c r="G111" s="88">
        <f t="shared" si="8"/>
        <v>1.9625999999999999</v>
      </c>
      <c r="H111" s="89">
        <v>4909</v>
      </c>
      <c r="I111" s="90" t="s">
        <v>64</v>
      </c>
      <c r="J111" s="76">
        <f t="shared" si="9"/>
        <v>0.4909</v>
      </c>
      <c r="K111" s="89">
        <v>1482</v>
      </c>
      <c r="L111" s="90" t="s">
        <v>64</v>
      </c>
      <c r="M111" s="74">
        <f t="shared" si="6"/>
        <v>0.1482</v>
      </c>
      <c r="N111" s="89">
        <v>1434</v>
      </c>
      <c r="O111" s="90" t="s">
        <v>64</v>
      </c>
      <c r="P111" s="74">
        <f t="shared" si="7"/>
        <v>0.1434</v>
      </c>
    </row>
    <row r="112" spans="2:16">
      <c r="B112" s="89">
        <v>800</v>
      </c>
      <c r="C112" s="90" t="s">
        <v>63</v>
      </c>
      <c r="D112" s="74">
        <f t="shared" si="10"/>
        <v>3.6363636363636369E-2</v>
      </c>
      <c r="E112" s="91">
        <v>1.962</v>
      </c>
      <c r="F112" s="92">
        <v>0.1573</v>
      </c>
      <c r="G112" s="88">
        <f t="shared" si="8"/>
        <v>2.1193</v>
      </c>
      <c r="H112" s="89">
        <v>5427</v>
      </c>
      <c r="I112" s="90" t="s">
        <v>64</v>
      </c>
      <c r="J112" s="76">
        <f t="shared" si="9"/>
        <v>0.54269999999999996</v>
      </c>
      <c r="K112" s="89">
        <v>1550</v>
      </c>
      <c r="L112" s="90" t="s">
        <v>64</v>
      </c>
      <c r="M112" s="74">
        <f t="shared" si="6"/>
        <v>0.155</v>
      </c>
      <c r="N112" s="89">
        <v>1526</v>
      </c>
      <c r="O112" s="90" t="s">
        <v>64</v>
      </c>
      <c r="P112" s="74">
        <f t="shared" si="7"/>
        <v>0.15260000000000001</v>
      </c>
    </row>
    <row r="113" spans="1:16">
      <c r="B113" s="89">
        <v>900</v>
      </c>
      <c r="C113" s="90" t="s">
        <v>63</v>
      </c>
      <c r="D113" s="74">
        <f t="shared" si="10"/>
        <v>4.0909090909090909E-2</v>
      </c>
      <c r="E113" s="91">
        <v>2.1240000000000001</v>
      </c>
      <c r="F113" s="92">
        <v>0.14549999999999999</v>
      </c>
      <c r="G113" s="88">
        <f t="shared" si="8"/>
        <v>2.2695000000000003</v>
      </c>
      <c r="H113" s="89">
        <v>5916</v>
      </c>
      <c r="I113" s="90" t="s">
        <v>64</v>
      </c>
      <c r="J113" s="76">
        <f t="shared" si="9"/>
        <v>0.59160000000000001</v>
      </c>
      <c r="K113" s="89">
        <v>1606</v>
      </c>
      <c r="L113" s="90" t="s">
        <v>64</v>
      </c>
      <c r="M113" s="74">
        <f t="shared" si="6"/>
        <v>0.16060000000000002</v>
      </c>
      <c r="N113" s="89">
        <v>1607</v>
      </c>
      <c r="O113" s="90" t="s">
        <v>64</v>
      </c>
      <c r="P113" s="74">
        <f t="shared" si="7"/>
        <v>0.16070000000000001</v>
      </c>
    </row>
    <row r="114" spans="1:16">
      <c r="B114" s="89">
        <v>1</v>
      </c>
      <c r="C114" s="93" t="s">
        <v>65</v>
      </c>
      <c r="D114" s="74">
        <f t="shared" ref="D114:D177" si="11">B114/$C$5</f>
        <v>4.5454545454545456E-2</v>
      </c>
      <c r="E114" s="91">
        <v>2.278</v>
      </c>
      <c r="F114" s="92">
        <v>0.13550000000000001</v>
      </c>
      <c r="G114" s="88">
        <f t="shared" si="8"/>
        <v>2.4135</v>
      </c>
      <c r="H114" s="89">
        <v>6380</v>
      </c>
      <c r="I114" s="90" t="s">
        <v>64</v>
      </c>
      <c r="J114" s="76">
        <f t="shared" si="9"/>
        <v>0.63800000000000001</v>
      </c>
      <c r="K114" s="89">
        <v>1655</v>
      </c>
      <c r="L114" s="90" t="s">
        <v>64</v>
      </c>
      <c r="M114" s="74">
        <f t="shared" si="6"/>
        <v>0.16550000000000001</v>
      </c>
      <c r="N114" s="89">
        <v>1678</v>
      </c>
      <c r="O114" s="90" t="s">
        <v>64</v>
      </c>
      <c r="P114" s="74">
        <f t="shared" si="7"/>
        <v>0.1678</v>
      </c>
    </row>
    <row r="115" spans="1:16">
      <c r="B115" s="89">
        <v>1.1000000000000001</v>
      </c>
      <c r="C115" s="90" t="s">
        <v>65</v>
      </c>
      <c r="D115" s="74">
        <f t="shared" si="11"/>
        <v>0.05</v>
      </c>
      <c r="E115" s="91">
        <v>2.4260000000000002</v>
      </c>
      <c r="F115" s="92">
        <v>0.127</v>
      </c>
      <c r="G115" s="88">
        <f t="shared" si="8"/>
        <v>2.5529999999999999</v>
      </c>
      <c r="H115" s="89">
        <v>6821</v>
      </c>
      <c r="I115" s="90" t="s">
        <v>64</v>
      </c>
      <c r="J115" s="76">
        <f t="shared" si="9"/>
        <v>0.68209999999999993</v>
      </c>
      <c r="K115" s="89">
        <v>1697</v>
      </c>
      <c r="L115" s="90" t="s">
        <v>64</v>
      </c>
      <c r="M115" s="74">
        <f t="shared" si="6"/>
        <v>0.16970000000000002</v>
      </c>
      <c r="N115" s="89">
        <v>1742</v>
      </c>
      <c r="O115" s="90" t="s">
        <v>64</v>
      </c>
      <c r="P115" s="74">
        <f t="shared" si="7"/>
        <v>0.17419999999999999</v>
      </c>
    </row>
    <row r="116" spans="1:16">
      <c r="B116" s="89">
        <v>1.2</v>
      </c>
      <c r="C116" s="90" t="s">
        <v>65</v>
      </c>
      <c r="D116" s="74">
        <f t="shared" si="11"/>
        <v>5.4545454545454543E-2</v>
      </c>
      <c r="E116" s="91">
        <v>2.57</v>
      </c>
      <c r="F116" s="92">
        <v>0.1196</v>
      </c>
      <c r="G116" s="88">
        <f t="shared" si="8"/>
        <v>2.6896</v>
      </c>
      <c r="H116" s="89">
        <v>7243</v>
      </c>
      <c r="I116" s="90" t="s">
        <v>64</v>
      </c>
      <c r="J116" s="76">
        <f t="shared" si="9"/>
        <v>0.72430000000000005</v>
      </c>
      <c r="K116" s="89">
        <v>1734</v>
      </c>
      <c r="L116" s="90" t="s">
        <v>64</v>
      </c>
      <c r="M116" s="74">
        <f t="shared" si="6"/>
        <v>0.1734</v>
      </c>
      <c r="N116" s="89">
        <v>1800</v>
      </c>
      <c r="O116" s="90" t="s">
        <v>64</v>
      </c>
      <c r="P116" s="74">
        <f t="shared" si="7"/>
        <v>0.18</v>
      </c>
    </row>
    <row r="117" spans="1:16">
      <c r="B117" s="89">
        <v>1.3</v>
      </c>
      <c r="C117" s="90" t="s">
        <v>65</v>
      </c>
      <c r="D117" s="74">
        <f t="shared" si="11"/>
        <v>5.909090909090909E-2</v>
      </c>
      <c r="E117" s="91">
        <v>2.7109999999999999</v>
      </c>
      <c r="F117" s="92">
        <v>0.11310000000000001</v>
      </c>
      <c r="G117" s="88">
        <f t="shared" si="8"/>
        <v>2.8241000000000001</v>
      </c>
      <c r="H117" s="89">
        <v>7646</v>
      </c>
      <c r="I117" s="90" t="s">
        <v>64</v>
      </c>
      <c r="J117" s="76">
        <f t="shared" si="9"/>
        <v>0.76459999999999995</v>
      </c>
      <c r="K117" s="89">
        <v>1767</v>
      </c>
      <c r="L117" s="90" t="s">
        <v>64</v>
      </c>
      <c r="M117" s="74">
        <f t="shared" si="6"/>
        <v>0.1767</v>
      </c>
      <c r="N117" s="89">
        <v>1852</v>
      </c>
      <c r="O117" s="90" t="s">
        <v>64</v>
      </c>
      <c r="P117" s="74">
        <f t="shared" si="7"/>
        <v>0.1852</v>
      </c>
    </row>
    <row r="118" spans="1:16">
      <c r="B118" s="89">
        <v>1.4</v>
      </c>
      <c r="C118" s="90" t="s">
        <v>65</v>
      </c>
      <c r="D118" s="74">
        <f t="shared" si="11"/>
        <v>6.363636363636363E-2</v>
      </c>
      <c r="E118" s="91">
        <v>2.8479999999999999</v>
      </c>
      <c r="F118" s="92">
        <v>0.10730000000000001</v>
      </c>
      <c r="G118" s="88">
        <f t="shared" si="8"/>
        <v>2.9552999999999998</v>
      </c>
      <c r="H118" s="89">
        <v>8034</v>
      </c>
      <c r="I118" s="90" t="s">
        <v>64</v>
      </c>
      <c r="J118" s="76">
        <f t="shared" si="9"/>
        <v>0.80340000000000011</v>
      </c>
      <c r="K118" s="89">
        <v>1796</v>
      </c>
      <c r="L118" s="90" t="s">
        <v>64</v>
      </c>
      <c r="M118" s="74">
        <f t="shared" si="6"/>
        <v>0.17960000000000001</v>
      </c>
      <c r="N118" s="89">
        <v>1900</v>
      </c>
      <c r="O118" s="90" t="s">
        <v>64</v>
      </c>
      <c r="P118" s="74">
        <f t="shared" si="7"/>
        <v>0.19</v>
      </c>
    </row>
    <row r="119" spans="1:16">
      <c r="B119" s="89">
        <v>1.5</v>
      </c>
      <c r="C119" s="90" t="s">
        <v>65</v>
      </c>
      <c r="D119" s="74">
        <f t="shared" si="11"/>
        <v>6.8181818181818177E-2</v>
      </c>
      <c r="E119" s="91">
        <v>2.9820000000000002</v>
      </c>
      <c r="F119" s="92">
        <v>0.1022</v>
      </c>
      <c r="G119" s="88">
        <f t="shared" si="8"/>
        <v>3.0842000000000001</v>
      </c>
      <c r="H119" s="89">
        <v>8407</v>
      </c>
      <c r="I119" s="90" t="s">
        <v>64</v>
      </c>
      <c r="J119" s="76">
        <f t="shared" si="9"/>
        <v>0.8407</v>
      </c>
      <c r="K119" s="89">
        <v>1822</v>
      </c>
      <c r="L119" s="90" t="s">
        <v>64</v>
      </c>
      <c r="M119" s="74">
        <f t="shared" si="6"/>
        <v>0.1822</v>
      </c>
      <c r="N119" s="89">
        <v>1944</v>
      </c>
      <c r="O119" s="90" t="s">
        <v>64</v>
      </c>
      <c r="P119" s="74">
        <f t="shared" si="7"/>
        <v>0.19439999999999999</v>
      </c>
    </row>
    <row r="120" spans="1:16">
      <c r="B120" s="89">
        <v>1.6</v>
      </c>
      <c r="C120" s="90" t="s">
        <v>65</v>
      </c>
      <c r="D120" s="74">
        <f t="shared" si="11"/>
        <v>7.2727272727272738E-2</v>
      </c>
      <c r="E120" s="91">
        <v>3.1139999999999999</v>
      </c>
      <c r="F120" s="92">
        <v>9.7619999999999998E-2</v>
      </c>
      <c r="G120" s="88">
        <f t="shared" si="8"/>
        <v>3.2116199999999999</v>
      </c>
      <c r="H120" s="89">
        <v>8766</v>
      </c>
      <c r="I120" s="90" t="s">
        <v>64</v>
      </c>
      <c r="J120" s="76">
        <f t="shared" si="9"/>
        <v>0.87660000000000005</v>
      </c>
      <c r="K120" s="89">
        <v>1846</v>
      </c>
      <c r="L120" s="90" t="s">
        <v>64</v>
      </c>
      <c r="M120" s="74">
        <f t="shared" si="6"/>
        <v>0.18460000000000001</v>
      </c>
      <c r="N120" s="89">
        <v>1984</v>
      </c>
      <c r="O120" s="90" t="s">
        <v>64</v>
      </c>
      <c r="P120" s="74">
        <f t="shared" si="7"/>
        <v>0.19839999999999999</v>
      </c>
    </row>
    <row r="121" spans="1:16">
      <c r="B121" s="89">
        <v>1.7</v>
      </c>
      <c r="C121" s="90" t="s">
        <v>65</v>
      </c>
      <c r="D121" s="74">
        <f t="shared" si="11"/>
        <v>7.7272727272727271E-2</v>
      </c>
      <c r="E121" s="91">
        <v>3.242</v>
      </c>
      <c r="F121" s="92">
        <v>9.3460000000000001E-2</v>
      </c>
      <c r="G121" s="88">
        <f t="shared" si="8"/>
        <v>3.3354599999999999</v>
      </c>
      <c r="H121" s="89">
        <v>9113</v>
      </c>
      <c r="I121" s="90" t="s">
        <v>64</v>
      </c>
      <c r="J121" s="76">
        <f t="shared" si="9"/>
        <v>0.9113</v>
      </c>
      <c r="K121" s="89">
        <v>1867</v>
      </c>
      <c r="L121" s="90" t="s">
        <v>64</v>
      </c>
      <c r="M121" s="74">
        <f t="shared" si="6"/>
        <v>0.1867</v>
      </c>
      <c r="N121" s="89">
        <v>2021</v>
      </c>
      <c r="O121" s="90" t="s">
        <v>64</v>
      </c>
      <c r="P121" s="74">
        <f t="shared" si="7"/>
        <v>0.2021</v>
      </c>
    </row>
    <row r="122" spans="1:16">
      <c r="B122" s="89">
        <v>1.8</v>
      </c>
      <c r="C122" s="90" t="s">
        <v>65</v>
      </c>
      <c r="D122" s="74">
        <f t="shared" si="11"/>
        <v>8.1818181818181818E-2</v>
      </c>
      <c r="E122" s="91">
        <v>3.3679999999999999</v>
      </c>
      <c r="F122" s="92">
        <v>8.9679999999999996E-2</v>
      </c>
      <c r="G122" s="88">
        <f t="shared" si="8"/>
        <v>3.4576799999999999</v>
      </c>
      <c r="H122" s="89">
        <v>9449</v>
      </c>
      <c r="I122" s="90" t="s">
        <v>64</v>
      </c>
      <c r="J122" s="76">
        <f t="shared" si="9"/>
        <v>0.94489999999999996</v>
      </c>
      <c r="K122" s="89">
        <v>1887</v>
      </c>
      <c r="L122" s="90" t="s">
        <v>64</v>
      </c>
      <c r="M122" s="74">
        <f t="shared" si="6"/>
        <v>0.18870000000000001</v>
      </c>
      <c r="N122" s="89">
        <v>2056</v>
      </c>
      <c r="O122" s="90" t="s">
        <v>64</v>
      </c>
      <c r="P122" s="74">
        <f t="shared" si="7"/>
        <v>0.2056</v>
      </c>
    </row>
    <row r="123" spans="1:16">
      <c r="B123" s="89">
        <v>2</v>
      </c>
      <c r="C123" s="90" t="s">
        <v>65</v>
      </c>
      <c r="D123" s="74">
        <f t="shared" si="11"/>
        <v>9.0909090909090912E-2</v>
      </c>
      <c r="E123" s="91">
        <v>3.6120000000000001</v>
      </c>
      <c r="F123" s="92">
        <v>8.3059999999999995E-2</v>
      </c>
      <c r="G123" s="88">
        <f t="shared" si="8"/>
        <v>3.6950600000000002</v>
      </c>
      <c r="H123" s="89">
        <v>1.01</v>
      </c>
      <c r="I123" s="93" t="s">
        <v>66</v>
      </c>
      <c r="J123" s="76">
        <f t="shared" ref="J113:J176" si="12">H123</f>
        <v>1.01</v>
      </c>
      <c r="K123" s="89">
        <v>1922</v>
      </c>
      <c r="L123" s="90" t="s">
        <v>64</v>
      </c>
      <c r="M123" s="74">
        <f t="shared" si="6"/>
        <v>0.19219999999999998</v>
      </c>
      <c r="N123" s="89">
        <v>2118</v>
      </c>
      <c r="O123" s="90" t="s">
        <v>64</v>
      </c>
      <c r="P123" s="74">
        <f t="shared" si="7"/>
        <v>0.21179999999999999</v>
      </c>
    </row>
    <row r="124" spans="1:16">
      <c r="B124" s="89">
        <v>2.25</v>
      </c>
      <c r="C124" s="90" t="s">
        <v>65</v>
      </c>
      <c r="D124" s="74">
        <f t="shared" si="11"/>
        <v>0.10227272727272728</v>
      </c>
      <c r="E124" s="91">
        <v>3.9</v>
      </c>
      <c r="F124" s="92">
        <v>7.6170000000000002E-2</v>
      </c>
      <c r="G124" s="88">
        <f t="shared" si="8"/>
        <v>3.9761699999999998</v>
      </c>
      <c r="H124" s="89">
        <v>1.08</v>
      </c>
      <c r="I124" s="90" t="s">
        <v>66</v>
      </c>
      <c r="J124" s="76">
        <f t="shared" si="12"/>
        <v>1.08</v>
      </c>
      <c r="K124" s="89">
        <v>1958</v>
      </c>
      <c r="L124" s="90" t="s">
        <v>64</v>
      </c>
      <c r="M124" s="74">
        <f t="shared" si="6"/>
        <v>0.1958</v>
      </c>
      <c r="N124" s="89">
        <v>2186</v>
      </c>
      <c r="O124" s="90" t="s">
        <v>64</v>
      </c>
      <c r="P124" s="74">
        <f t="shared" si="7"/>
        <v>0.21859999999999999</v>
      </c>
    </row>
    <row r="125" spans="1:16">
      <c r="B125" s="77">
        <v>2.5</v>
      </c>
      <c r="C125" s="79" t="s">
        <v>65</v>
      </c>
      <c r="D125" s="74">
        <f t="shared" si="11"/>
        <v>0.11363636363636363</v>
      </c>
      <c r="E125" s="91">
        <v>4.1719999999999997</v>
      </c>
      <c r="F125" s="92">
        <v>7.0440000000000003E-2</v>
      </c>
      <c r="G125" s="88">
        <f t="shared" si="8"/>
        <v>4.2424399999999993</v>
      </c>
      <c r="H125" s="89">
        <v>1.1499999999999999</v>
      </c>
      <c r="I125" s="90" t="s">
        <v>66</v>
      </c>
      <c r="J125" s="76">
        <f t="shared" si="12"/>
        <v>1.1499999999999999</v>
      </c>
      <c r="K125" s="89">
        <v>1989</v>
      </c>
      <c r="L125" s="90" t="s">
        <v>64</v>
      </c>
      <c r="M125" s="74">
        <f t="shared" si="6"/>
        <v>0.19890000000000002</v>
      </c>
      <c r="N125" s="89">
        <v>2244</v>
      </c>
      <c r="O125" s="90" t="s">
        <v>64</v>
      </c>
      <c r="P125" s="74">
        <f t="shared" si="7"/>
        <v>0.22440000000000002</v>
      </c>
    </row>
    <row r="126" spans="1:16">
      <c r="B126" s="77">
        <v>2.75</v>
      </c>
      <c r="C126" s="79" t="s">
        <v>65</v>
      </c>
      <c r="D126" s="74">
        <f t="shared" si="11"/>
        <v>0.125</v>
      </c>
      <c r="E126" s="91">
        <v>4.4269999999999996</v>
      </c>
      <c r="F126" s="92">
        <v>6.5589999999999996E-2</v>
      </c>
      <c r="G126" s="88">
        <f t="shared" si="8"/>
        <v>4.4925899999999999</v>
      </c>
      <c r="H126" s="77">
        <v>1.22</v>
      </c>
      <c r="I126" s="79" t="s">
        <v>66</v>
      </c>
      <c r="J126" s="76">
        <f t="shared" si="12"/>
        <v>1.22</v>
      </c>
      <c r="K126" s="77">
        <v>2016</v>
      </c>
      <c r="L126" s="79" t="s">
        <v>64</v>
      </c>
      <c r="M126" s="74">
        <f t="shared" si="6"/>
        <v>0.2016</v>
      </c>
      <c r="N126" s="77">
        <v>2295</v>
      </c>
      <c r="O126" s="79" t="s">
        <v>64</v>
      </c>
      <c r="P126" s="74">
        <f t="shared" si="7"/>
        <v>0.22949999999999998</v>
      </c>
    </row>
    <row r="127" spans="1:16">
      <c r="B127" s="77">
        <v>3</v>
      </c>
      <c r="C127" s="79" t="s">
        <v>65</v>
      </c>
      <c r="D127" s="74">
        <f t="shared" si="11"/>
        <v>0.13636363636363635</v>
      </c>
      <c r="E127" s="91">
        <v>4.6669999999999998</v>
      </c>
      <c r="F127" s="92">
        <v>6.1429999999999998E-2</v>
      </c>
      <c r="G127" s="88">
        <f t="shared" si="8"/>
        <v>4.7284299999999995</v>
      </c>
      <c r="H127" s="77">
        <v>1.28</v>
      </c>
      <c r="I127" s="79" t="s">
        <v>66</v>
      </c>
      <c r="J127" s="76">
        <f t="shared" si="12"/>
        <v>1.28</v>
      </c>
      <c r="K127" s="77">
        <v>2038</v>
      </c>
      <c r="L127" s="79" t="s">
        <v>64</v>
      </c>
      <c r="M127" s="74">
        <f t="shared" si="6"/>
        <v>0.20379999999999998</v>
      </c>
      <c r="N127" s="77">
        <v>2340</v>
      </c>
      <c r="O127" s="79" t="s">
        <v>64</v>
      </c>
      <c r="P127" s="74">
        <f t="shared" si="7"/>
        <v>0.23399999999999999</v>
      </c>
    </row>
    <row r="128" spans="1:16">
      <c r="A128" s="94"/>
      <c r="B128" s="89">
        <v>3.25</v>
      </c>
      <c r="C128" s="90" t="s">
        <v>65</v>
      </c>
      <c r="D128" s="74">
        <f t="shared" si="11"/>
        <v>0.14772727272727273</v>
      </c>
      <c r="E128" s="91">
        <v>4.8899999999999997</v>
      </c>
      <c r="F128" s="92">
        <v>5.781E-2</v>
      </c>
      <c r="G128" s="88">
        <f t="shared" si="8"/>
        <v>4.9478099999999996</v>
      </c>
      <c r="H128" s="89">
        <v>1.34</v>
      </c>
      <c r="I128" s="90" t="s">
        <v>66</v>
      </c>
      <c r="J128" s="76">
        <f t="shared" si="12"/>
        <v>1.34</v>
      </c>
      <c r="K128" s="77">
        <v>2058</v>
      </c>
      <c r="L128" s="79" t="s">
        <v>64</v>
      </c>
      <c r="M128" s="74">
        <f t="shared" si="6"/>
        <v>0.20579999999999998</v>
      </c>
      <c r="N128" s="77">
        <v>2381</v>
      </c>
      <c r="O128" s="79" t="s">
        <v>64</v>
      </c>
      <c r="P128" s="74">
        <f t="shared" si="7"/>
        <v>0.23809999999999998</v>
      </c>
    </row>
    <row r="129" spans="1:16">
      <c r="A129" s="94"/>
      <c r="B129" s="89">
        <v>3.5</v>
      </c>
      <c r="C129" s="90" t="s">
        <v>65</v>
      </c>
      <c r="D129" s="74">
        <f t="shared" si="11"/>
        <v>0.15909090909090909</v>
      </c>
      <c r="E129" s="91">
        <v>5.0999999999999996</v>
      </c>
      <c r="F129" s="92">
        <v>5.4629999999999998E-2</v>
      </c>
      <c r="G129" s="88">
        <f t="shared" si="8"/>
        <v>5.15463</v>
      </c>
      <c r="H129" s="89">
        <v>1.4</v>
      </c>
      <c r="I129" s="90" t="s">
        <v>66</v>
      </c>
      <c r="J129" s="76">
        <f t="shared" si="12"/>
        <v>1.4</v>
      </c>
      <c r="K129" s="77">
        <v>2076</v>
      </c>
      <c r="L129" s="79" t="s">
        <v>64</v>
      </c>
      <c r="M129" s="74">
        <f t="shared" si="6"/>
        <v>0.20760000000000001</v>
      </c>
      <c r="N129" s="77">
        <v>2418</v>
      </c>
      <c r="O129" s="79" t="s">
        <v>64</v>
      </c>
      <c r="P129" s="74">
        <f t="shared" si="7"/>
        <v>0.24180000000000001</v>
      </c>
    </row>
    <row r="130" spans="1:16">
      <c r="A130" s="94"/>
      <c r="B130" s="89">
        <v>3.75</v>
      </c>
      <c r="C130" s="90" t="s">
        <v>65</v>
      </c>
      <c r="D130" s="74">
        <f t="shared" si="11"/>
        <v>0.17045454545454544</v>
      </c>
      <c r="E130" s="91">
        <v>5.2949999999999999</v>
      </c>
      <c r="F130" s="92">
        <v>5.1819999999999998E-2</v>
      </c>
      <c r="G130" s="88">
        <f t="shared" si="8"/>
        <v>5.3468200000000001</v>
      </c>
      <c r="H130" s="89">
        <v>1.46</v>
      </c>
      <c r="I130" s="90" t="s">
        <v>66</v>
      </c>
      <c r="J130" s="76">
        <f t="shared" si="12"/>
        <v>1.46</v>
      </c>
      <c r="K130" s="77">
        <v>2091</v>
      </c>
      <c r="L130" s="79" t="s">
        <v>64</v>
      </c>
      <c r="M130" s="74">
        <f t="shared" si="6"/>
        <v>0.20910000000000001</v>
      </c>
      <c r="N130" s="77">
        <v>2451</v>
      </c>
      <c r="O130" s="79" t="s">
        <v>64</v>
      </c>
      <c r="P130" s="74">
        <f t="shared" si="7"/>
        <v>0.24510000000000001</v>
      </c>
    </row>
    <row r="131" spans="1:16">
      <c r="A131" s="94"/>
      <c r="B131" s="89">
        <v>4</v>
      </c>
      <c r="C131" s="90" t="s">
        <v>65</v>
      </c>
      <c r="D131" s="74">
        <f t="shared" si="11"/>
        <v>0.18181818181818182</v>
      </c>
      <c r="E131" s="91">
        <v>5.4770000000000003</v>
      </c>
      <c r="F131" s="92">
        <v>4.931E-2</v>
      </c>
      <c r="G131" s="88">
        <f t="shared" si="8"/>
        <v>5.5263100000000005</v>
      </c>
      <c r="H131" s="89">
        <v>1.51</v>
      </c>
      <c r="I131" s="90" t="s">
        <v>66</v>
      </c>
      <c r="J131" s="76">
        <f t="shared" si="12"/>
        <v>1.51</v>
      </c>
      <c r="K131" s="77">
        <v>2106</v>
      </c>
      <c r="L131" s="79" t="s">
        <v>64</v>
      </c>
      <c r="M131" s="74">
        <f t="shared" si="6"/>
        <v>0.21059999999999998</v>
      </c>
      <c r="N131" s="77">
        <v>2482</v>
      </c>
      <c r="O131" s="79" t="s">
        <v>64</v>
      </c>
      <c r="P131" s="74">
        <f t="shared" si="7"/>
        <v>0.24820000000000003</v>
      </c>
    </row>
    <row r="132" spans="1:16">
      <c r="A132" s="94"/>
      <c r="B132" s="89">
        <v>4.5</v>
      </c>
      <c r="C132" s="90" t="s">
        <v>65</v>
      </c>
      <c r="D132" s="74">
        <f t="shared" si="11"/>
        <v>0.20454545454545456</v>
      </c>
      <c r="E132" s="91">
        <v>5.806</v>
      </c>
      <c r="F132" s="92">
        <v>4.5010000000000001E-2</v>
      </c>
      <c r="G132" s="88">
        <f t="shared" si="8"/>
        <v>5.8510100000000005</v>
      </c>
      <c r="H132" s="89">
        <v>1.62</v>
      </c>
      <c r="I132" s="90" t="s">
        <v>66</v>
      </c>
      <c r="J132" s="76">
        <f t="shared" si="12"/>
        <v>1.62</v>
      </c>
      <c r="K132" s="77">
        <v>2133</v>
      </c>
      <c r="L132" s="79" t="s">
        <v>64</v>
      </c>
      <c r="M132" s="74">
        <f t="shared" si="6"/>
        <v>0.21329999999999999</v>
      </c>
      <c r="N132" s="77">
        <v>2536</v>
      </c>
      <c r="O132" s="79" t="s">
        <v>64</v>
      </c>
      <c r="P132" s="74">
        <f t="shared" si="7"/>
        <v>0.25359999999999999</v>
      </c>
    </row>
    <row r="133" spans="1:16">
      <c r="A133" s="94"/>
      <c r="B133" s="89">
        <v>5</v>
      </c>
      <c r="C133" s="90" t="s">
        <v>65</v>
      </c>
      <c r="D133" s="74">
        <f t="shared" si="11"/>
        <v>0.22727272727272727</v>
      </c>
      <c r="E133" s="91">
        <v>6.093</v>
      </c>
      <c r="F133" s="92">
        <v>4.1459999999999997E-2</v>
      </c>
      <c r="G133" s="88">
        <f t="shared" si="8"/>
        <v>6.1344599999999998</v>
      </c>
      <c r="H133" s="89">
        <v>1.72</v>
      </c>
      <c r="I133" s="90" t="s">
        <v>66</v>
      </c>
      <c r="J133" s="76">
        <f t="shared" si="12"/>
        <v>1.72</v>
      </c>
      <c r="K133" s="77">
        <v>2156</v>
      </c>
      <c r="L133" s="79" t="s">
        <v>64</v>
      </c>
      <c r="M133" s="74">
        <f t="shared" si="6"/>
        <v>0.21560000000000001</v>
      </c>
      <c r="N133" s="77">
        <v>2584</v>
      </c>
      <c r="O133" s="79" t="s">
        <v>64</v>
      </c>
      <c r="P133" s="74">
        <f t="shared" si="7"/>
        <v>0.25840000000000002</v>
      </c>
    </row>
    <row r="134" spans="1:16">
      <c r="A134" s="94"/>
      <c r="B134" s="89">
        <v>5.5</v>
      </c>
      <c r="C134" s="90" t="s">
        <v>65</v>
      </c>
      <c r="D134" s="74">
        <f t="shared" si="11"/>
        <v>0.25</v>
      </c>
      <c r="E134" s="91">
        <v>6.3419999999999996</v>
      </c>
      <c r="F134" s="92">
        <v>3.8469999999999997E-2</v>
      </c>
      <c r="G134" s="88">
        <f t="shared" si="8"/>
        <v>6.3804699999999999</v>
      </c>
      <c r="H134" s="89">
        <v>1.81</v>
      </c>
      <c r="I134" s="90" t="s">
        <v>66</v>
      </c>
      <c r="J134" s="76">
        <f t="shared" si="12"/>
        <v>1.81</v>
      </c>
      <c r="K134" s="77">
        <v>2176</v>
      </c>
      <c r="L134" s="79" t="s">
        <v>64</v>
      </c>
      <c r="M134" s="74">
        <f t="shared" si="6"/>
        <v>0.21760000000000002</v>
      </c>
      <c r="N134" s="77">
        <v>2626</v>
      </c>
      <c r="O134" s="79" t="s">
        <v>64</v>
      </c>
      <c r="P134" s="74">
        <f t="shared" si="7"/>
        <v>0.2626</v>
      </c>
    </row>
    <row r="135" spans="1:16">
      <c r="A135" s="94"/>
      <c r="B135" s="89">
        <v>6</v>
      </c>
      <c r="C135" s="90" t="s">
        <v>65</v>
      </c>
      <c r="D135" s="74">
        <f t="shared" si="11"/>
        <v>0.27272727272727271</v>
      </c>
      <c r="E135" s="91">
        <v>6.5590000000000002</v>
      </c>
      <c r="F135" s="92">
        <v>3.5920000000000001E-2</v>
      </c>
      <c r="G135" s="88">
        <f t="shared" si="8"/>
        <v>6.5949200000000001</v>
      </c>
      <c r="H135" s="89">
        <v>1.9</v>
      </c>
      <c r="I135" s="90" t="s">
        <v>66</v>
      </c>
      <c r="J135" s="76">
        <f t="shared" si="12"/>
        <v>1.9</v>
      </c>
      <c r="K135" s="77">
        <v>2194</v>
      </c>
      <c r="L135" s="79" t="s">
        <v>64</v>
      </c>
      <c r="M135" s="74">
        <f t="shared" si="6"/>
        <v>0.21939999999999998</v>
      </c>
      <c r="N135" s="77">
        <v>2664</v>
      </c>
      <c r="O135" s="79" t="s">
        <v>64</v>
      </c>
      <c r="P135" s="74">
        <f t="shared" si="7"/>
        <v>0.26640000000000003</v>
      </c>
    </row>
    <row r="136" spans="1:16">
      <c r="A136" s="94"/>
      <c r="B136" s="89">
        <v>6.5</v>
      </c>
      <c r="C136" s="90" t="s">
        <v>65</v>
      </c>
      <c r="D136" s="74">
        <f t="shared" si="11"/>
        <v>0.29545454545454547</v>
      </c>
      <c r="E136" s="91">
        <v>6.7489999999999997</v>
      </c>
      <c r="F136" s="92">
        <v>3.3709999999999997E-2</v>
      </c>
      <c r="G136" s="88">
        <f t="shared" si="8"/>
        <v>6.7827099999999998</v>
      </c>
      <c r="H136" s="89">
        <v>1.99</v>
      </c>
      <c r="I136" s="90" t="s">
        <v>66</v>
      </c>
      <c r="J136" s="76">
        <f t="shared" si="12"/>
        <v>1.99</v>
      </c>
      <c r="K136" s="77">
        <v>2211</v>
      </c>
      <c r="L136" s="79" t="s">
        <v>64</v>
      </c>
      <c r="M136" s="74">
        <f t="shared" si="6"/>
        <v>0.22109999999999999</v>
      </c>
      <c r="N136" s="77">
        <v>2698</v>
      </c>
      <c r="O136" s="79" t="s">
        <v>64</v>
      </c>
      <c r="P136" s="74">
        <f t="shared" si="7"/>
        <v>0.26979999999999998</v>
      </c>
    </row>
    <row r="137" spans="1:16">
      <c r="A137" s="94"/>
      <c r="B137" s="89">
        <v>7</v>
      </c>
      <c r="C137" s="90" t="s">
        <v>65</v>
      </c>
      <c r="D137" s="74">
        <f t="shared" si="11"/>
        <v>0.31818181818181818</v>
      </c>
      <c r="E137" s="91">
        <v>6.9139999999999997</v>
      </c>
      <c r="F137" s="92">
        <v>3.1780000000000003E-2</v>
      </c>
      <c r="G137" s="88">
        <f t="shared" si="8"/>
        <v>6.9457800000000001</v>
      </c>
      <c r="H137" s="89">
        <v>2.08</v>
      </c>
      <c r="I137" s="90" t="s">
        <v>66</v>
      </c>
      <c r="J137" s="76">
        <f t="shared" si="12"/>
        <v>2.08</v>
      </c>
      <c r="K137" s="77">
        <v>2225</v>
      </c>
      <c r="L137" s="79" t="s">
        <v>64</v>
      </c>
      <c r="M137" s="74">
        <f t="shared" si="6"/>
        <v>0.2225</v>
      </c>
      <c r="N137" s="77">
        <v>2730</v>
      </c>
      <c r="O137" s="79" t="s">
        <v>64</v>
      </c>
      <c r="P137" s="74">
        <f t="shared" si="7"/>
        <v>0.27300000000000002</v>
      </c>
    </row>
    <row r="138" spans="1:16">
      <c r="A138" s="94"/>
      <c r="B138" s="89">
        <v>8</v>
      </c>
      <c r="C138" s="90" t="s">
        <v>65</v>
      </c>
      <c r="D138" s="74">
        <f t="shared" si="11"/>
        <v>0.36363636363636365</v>
      </c>
      <c r="E138" s="91">
        <v>7.1829999999999998</v>
      </c>
      <c r="F138" s="92">
        <v>2.8570000000000002E-2</v>
      </c>
      <c r="G138" s="88">
        <f t="shared" si="8"/>
        <v>7.21157</v>
      </c>
      <c r="H138" s="89">
        <v>2.25</v>
      </c>
      <c r="I138" s="90" t="s">
        <v>66</v>
      </c>
      <c r="J138" s="76">
        <f t="shared" si="12"/>
        <v>2.25</v>
      </c>
      <c r="K138" s="77">
        <v>2258</v>
      </c>
      <c r="L138" s="79" t="s">
        <v>64</v>
      </c>
      <c r="M138" s="74">
        <f t="shared" si="6"/>
        <v>0.2258</v>
      </c>
      <c r="N138" s="77">
        <v>2786</v>
      </c>
      <c r="O138" s="79" t="s">
        <v>64</v>
      </c>
      <c r="P138" s="74">
        <f t="shared" si="7"/>
        <v>0.27860000000000001</v>
      </c>
    </row>
    <row r="139" spans="1:16">
      <c r="A139" s="94"/>
      <c r="B139" s="89">
        <v>9</v>
      </c>
      <c r="C139" s="90" t="s">
        <v>65</v>
      </c>
      <c r="D139" s="74">
        <f t="shared" si="11"/>
        <v>0.40909090909090912</v>
      </c>
      <c r="E139" s="91">
        <v>7.3869999999999996</v>
      </c>
      <c r="F139" s="92">
        <v>2.598E-2</v>
      </c>
      <c r="G139" s="88">
        <f t="shared" si="8"/>
        <v>7.4129799999999992</v>
      </c>
      <c r="H139" s="89">
        <v>2.41</v>
      </c>
      <c r="I139" s="90" t="s">
        <v>66</v>
      </c>
      <c r="J139" s="76">
        <f t="shared" si="12"/>
        <v>2.41</v>
      </c>
      <c r="K139" s="77">
        <v>2287</v>
      </c>
      <c r="L139" s="79" t="s">
        <v>64</v>
      </c>
      <c r="M139" s="74">
        <f t="shared" si="6"/>
        <v>0.22869999999999999</v>
      </c>
      <c r="N139" s="77">
        <v>2836</v>
      </c>
      <c r="O139" s="79" t="s">
        <v>64</v>
      </c>
      <c r="P139" s="74">
        <f t="shared" si="7"/>
        <v>0.28359999999999996</v>
      </c>
    </row>
    <row r="140" spans="1:16">
      <c r="A140" s="94"/>
      <c r="B140" s="89">
        <v>10</v>
      </c>
      <c r="C140" s="95" t="s">
        <v>65</v>
      </c>
      <c r="D140" s="74">
        <f t="shared" si="11"/>
        <v>0.45454545454545453</v>
      </c>
      <c r="E140" s="91">
        <v>7.54</v>
      </c>
      <c r="F140" s="92">
        <v>2.3859999999999999E-2</v>
      </c>
      <c r="G140" s="88">
        <f t="shared" si="8"/>
        <v>7.56386</v>
      </c>
      <c r="H140" s="89">
        <v>2.57</v>
      </c>
      <c r="I140" s="90" t="s">
        <v>66</v>
      </c>
      <c r="J140" s="76">
        <f t="shared" si="12"/>
        <v>2.57</v>
      </c>
      <c r="K140" s="77">
        <v>2313</v>
      </c>
      <c r="L140" s="79" t="s">
        <v>64</v>
      </c>
      <c r="M140" s="74">
        <f t="shared" si="6"/>
        <v>0.23130000000000001</v>
      </c>
      <c r="N140" s="77">
        <v>2881</v>
      </c>
      <c r="O140" s="79" t="s">
        <v>64</v>
      </c>
      <c r="P140" s="74">
        <f t="shared" si="7"/>
        <v>0.28809999999999997</v>
      </c>
    </row>
    <row r="141" spans="1:16">
      <c r="B141" s="89">
        <v>11</v>
      </c>
      <c r="C141" s="79" t="s">
        <v>65</v>
      </c>
      <c r="D141" s="74">
        <f t="shared" si="11"/>
        <v>0.5</v>
      </c>
      <c r="E141" s="91">
        <v>7.6539999999999999</v>
      </c>
      <c r="F141" s="92">
        <v>2.2079999999999999E-2</v>
      </c>
      <c r="G141" s="88">
        <f t="shared" si="8"/>
        <v>7.6760799999999998</v>
      </c>
      <c r="H141" s="77">
        <v>2.73</v>
      </c>
      <c r="I141" s="79" t="s">
        <v>66</v>
      </c>
      <c r="J141" s="76">
        <f t="shared" si="12"/>
        <v>2.73</v>
      </c>
      <c r="K141" s="77">
        <v>2337</v>
      </c>
      <c r="L141" s="79" t="s">
        <v>64</v>
      </c>
      <c r="M141" s="74">
        <f t="shared" si="6"/>
        <v>0.23370000000000002</v>
      </c>
      <c r="N141" s="77">
        <v>2922</v>
      </c>
      <c r="O141" s="79" t="s">
        <v>64</v>
      </c>
      <c r="P141" s="74">
        <f t="shared" si="7"/>
        <v>0.29220000000000002</v>
      </c>
    </row>
    <row r="142" spans="1:16">
      <c r="B142" s="89">
        <v>12</v>
      </c>
      <c r="C142" s="79" t="s">
        <v>65</v>
      </c>
      <c r="D142" s="74">
        <f t="shared" si="11"/>
        <v>0.54545454545454541</v>
      </c>
      <c r="E142" s="91">
        <v>7.7359999999999998</v>
      </c>
      <c r="F142" s="92">
        <v>2.0570000000000001E-2</v>
      </c>
      <c r="G142" s="88">
        <f t="shared" si="8"/>
        <v>7.75657</v>
      </c>
      <c r="H142" s="77">
        <v>2.88</v>
      </c>
      <c r="I142" s="79" t="s">
        <v>66</v>
      </c>
      <c r="J142" s="76">
        <f t="shared" si="12"/>
        <v>2.88</v>
      </c>
      <c r="K142" s="77">
        <v>2360</v>
      </c>
      <c r="L142" s="79" t="s">
        <v>64</v>
      </c>
      <c r="M142" s="74">
        <f t="shared" si="6"/>
        <v>0.23599999999999999</v>
      </c>
      <c r="N142" s="77">
        <v>2960</v>
      </c>
      <c r="O142" s="79" t="s">
        <v>64</v>
      </c>
      <c r="P142" s="74">
        <f t="shared" si="7"/>
        <v>0.29599999999999999</v>
      </c>
    </row>
    <row r="143" spans="1:16">
      <c r="B143" s="89">
        <v>13</v>
      </c>
      <c r="C143" s="79" t="s">
        <v>65</v>
      </c>
      <c r="D143" s="74">
        <f t="shared" si="11"/>
        <v>0.59090909090909094</v>
      </c>
      <c r="E143" s="91">
        <v>7.7939999999999996</v>
      </c>
      <c r="F143" s="92">
        <v>1.9269999999999999E-2</v>
      </c>
      <c r="G143" s="88">
        <f t="shared" si="8"/>
        <v>7.8132699999999993</v>
      </c>
      <c r="H143" s="77">
        <v>3.04</v>
      </c>
      <c r="I143" s="79" t="s">
        <v>66</v>
      </c>
      <c r="J143" s="76">
        <f t="shared" si="12"/>
        <v>3.04</v>
      </c>
      <c r="K143" s="77">
        <v>2381</v>
      </c>
      <c r="L143" s="79" t="s">
        <v>64</v>
      </c>
      <c r="M143" s="74">
        <f t="shared" si="6"/>
        <v>0.23809999999999998</v>
      </c>
      <c r="N143" s="77">
        <v>2996</v>
      </c>
      <c r="O143" s="79" t="s">
        <v>64</v>
      </c>
      <c r="P143" s="74">
        <f t="shared" si="7"/>
        <v>0.29959999999999998</v>
      </c>
    </row>
    <row r="144" spans="1:16">
      <c r="B144" s="89">
        <v>14</v>
      </c>
      <c r="C144" s="79" t="s">
        <v>65</v>
      </c>
      <c r="D144" s="74">
        <f t="shared" si="11"/>
        <v>0.63636363636363635</v>
      </c>
      <c r="E144" s="91">
        <v>7.8310000000000004</v>
      </c>
      <c r="F144" s="92">
        <v>1.813E-2</v>
      </c>
      <c r="G144" s="88">
        <f t="shared" si="8"/>
        <v>7.8491300000000006</v>
      </c>
      <c r="H144" s="77">
        <v>3.19</v>
      </c>
      <c r="I144" s="79" t="s">
        <v>66</v>
      </c>
      <c r="J144" s="76">
        <f t="shared" si="12"/>
        <v>3.19</v>
      </c>
      <c r="K144" s="77">
        <v>2402</v>
      </c>
      <c r="L144" s="79" t="s">
        <v>64</v>
      </c>
      <c r="M144" s="74">
        <f t="shared" si="6"/>
        <v>0.24020000000000002</v>
      </c>
      <c r="N144" s="77">
        <v>3030</v>
      </c>
      <c r="O144" s="79" t="s">
        <v>64</v>
      </c>
      <c r="P144" s="74">
        <f t="shared" si="7"/>
        <v>0.30299999999999999</v>
      </c>
    </row>
    <row r="145" spans="2:16">
      <c r="B145" s="89">
        <v>15</v>
      </c>
      <c r="C145" s="79" t="s">
        <v>65</v>
      </c>
      <c r="D145" s="74">
        <f t="shared" si="11"/>
        <v>0.68181818181818177</v>
      </c>
      <c r="E145" s="91">
        <v>7.8520000000000003</v>
      </c>
      <c r="F145" s="92">
        <v>1.7129999999999999E-2</v>
      </c>
      <c r="G145" s="88">
        <f t="shared" si="8"/>
        <v>7.8691300000000002</v>
      </c>
      <c r="H145" s="77">
        <v>3.34</v>
      </c>
      <c r="I145" s="79" t="s">
        <v>66</v>
      </c>
      <c r="J145" s="76">
        <f t="shared" si="12"/>
        <v>3.34</v>
      </c>
      <c r="K145" s="77">
        <v>2421</v>
      </c>
      <c r="L145" s="79" t="s">
        <v>64</v>
      </c>
      <c r="M145" s="74">
        <f t="shared" si="6"/>
        <v>0.24209999999999998</v>
      </c>
      <c r="N145" s="77">
        <v>3062</v>
      </c>
      <c r="O145" s="79" t="s">
        <v>64</v>
      </c>
      <c r="P145" s="74">
        <f t="shared" si="7"/>
        <v>0.30619999999999997</v>
      </c>
    </row>
    <row r="146" spans="2:16">
      <c r="B146" s="89">
        <v>16</v>
      </c>
      <c r="C146" s="79" t="s">
        <v>65</v>
      </c>
      <c r="D146" s="74">
        <f t="shared" si="11"/>
        <v>0.72727272727272729</v>
      </c>
      <c r="E146" s="91">
        <v>7.86</v>
      </c>
      <c r="F146" s="92">
        <v>1.6240000000000001E-2</v>
      </c>
      <c r="G146" s="88">
        <f t="shared" si="8"/>
        <v>7.8762400000000001</v>
      </c>
      <c r="H146" s="77">
        <v>3.49</v>
      </c>
      <c r="I146" s="79" t="s">
        <v>66</v>
      </c>
      <c r="J146" s="76">
        <f t="shared" si="12"/>
        <v>3.49</v>
      </c>
      <c r="K146" s="77">
        <v>2441</v>
      </c>
      <c r="L146" s="79" t="s">
        <v>64</v>
      </c>
      <c r="M146" s="74">
        <f t="shared" si="6"/>
        <v>0.24409999999999998</v>
      </c>
      <c r="N146" s="77">
        <v>3093</v>
      </c>
      <c r="O146" s="79" t="s">
        <v>64</v>
      </c>
      <c r="P146" s="74">
        <f t="shared" si="7"/>
        <v>0.30930000000000002</v>
      </c>
    </row>
    <row r="147" spans="2:16">
      <c r="B147" s="89">
        <v>17</v>
      </c>
      <c r="C147" s="79" t="s">
        <v>65</v>
      </c>
      <c r="D147" s="74">
        <f t="shared" si="11"/>
        <v>0.77272727272727271</v>
      </c>
      <c r="E147" s="91">
        <v>7.8559999999999999</v>
      </c>
      <c r="F147" s="92">
        <v>1.545E-2</v>
      </c>
      <c r="G147" s="88">
        <f t="shared" si="8"/>
        <v>7.8714500000000003</v>
      </c>
      <c r="H147" s="77">
        <v>3.65</v>
      </c>
      <c r="I147" s="79" t="s">
        <v>66</v>
      </c>
      <c r="J147" s="76">
        <f t="shared" si="12"/>
        <v>3.65</v>
      </c>
      <c r="K147" s="77">
        <v>2459</v>
      </c>
      <c r="L147" s="79" t="s">
        <v>64</v>
      </c>
      <c r="M147" s="74">
        <f t="shared" si="6"/>
        <v>0.24590000000000001</v>
      </c>
      <c r="N147" s="77">
        <v>3123</v>
      </c>
      <c r="O147" s="79" t="s">
        <v>64</v>
      </c>
      <c r="P147" s="74">
        <f t="shared" si="7"/>
        <v>0.31230000000000002</v>
      </c>
    </row>
    <row r="148" spans="2:16">
      <c r="B148" s="89">
        <v>18</v>
      </c>
      <c r="C148" s="79" t="s">
        <v>65</v>
      </c>
      <c r="D148" s="74">
        <f t="shared" si="11"/>
        <v>0.81818181818181823</v>
      </c>
      <c r="E148" s="91">
        <v>7.8440000000000003</v>
      </c>
      <c r="F148" s="92">
        <v>1.473E-2</v>
      </c>
      <c r="G148" s="88">
        <f t="shared" si="8"/>
        <v>7.8587300000000004</v>
      </c>
      <c r="H148" s="77">
        <v>3.8</v>
      </c>
      <c r="I148" s="79" t="s">
        <v>66</v>
      </c>
      <c r="J148" s="76">
        <f t="shared" si="12"/>
        <v>3.8</v>
      </c>
      <c r="K148" s="77">
        <v>2478</v>
      </c>
      <c r="L148" s="79" t="s">
        <v>64</v>
      </c>
      <c r="M148" s="74">
        <f t="shared" ref="M148:M168" si="13">K148/1000/10</f>
        <v>0.24780000000000002</v>
      </c>
      <c r="N148" s="77">
        <v>3151</v>
      </c>
      <c r="O148" s="79" t="s">
        <v>64</v>
      </c>
      <c r="P148" s="74">
        <f t="shared" ref="P148:P175" si="14">N148/1000/10</f>
        <v>0.31509999999999999</v>
      </c>
    </row>
    <row r="149" spans="2:16">
      <c r="B149" s="89">
        <v>20</v>
      </c>
      <c r="C149" s="79" t="s">
        <v>65</v>
      </c>
      <c r="D149" s="74">
        <f t="shared" si="11"/>
        <v>0.90909090909090906</v>
      </c>
      <c r="E149" s="91">
        <v>7.798</v>
      </c>
      <c r="F149" s="92">
        <v>1.35E-2</v>
      </c>
      <c r="G149" s="88">
        <f t="shared" ref="G149:G212" si="15">E149+F149</f>
        <v>7.8114999999999997</v>
      </c>
      <c r="H149" s="77">
        <v>4.1100000000000003</v>
      </c>
      <c r="I149" s="79" t="s">
        <v>66</v>
      </c>
      <c r="J149" s="76">
        <f t="shared" si="12"/>
        <v>4.1100000000000003</v>
      </c>
      <c r="K149" s="77">
        <v>2532</v>
      </c>
      <c r="L149" s="79" t="s">
        <v>64</v>
      </c>
      <c r="M149" s="74">
        <f t="shared" si="13"/>
        <v>0.25319999999999998</v>
      </c>
      <c r="N149" s="77">
        <v>3207</v>
      </c>
      <c r="O149" s="79" t="s">
        <v>64</v>
      </c>
      <c r="P149" s="74">
        <f t="shared" si="14"/>
        <v>0.32069999999999999</v>
      </c>
    </row>
    <row r="150" spans="2:16">
      <c r="B150" s="89">
        <v>22.5</v>
      </c>
      <c r="C150" s="79" t="s">
        <v>65</v>
      </c>
      <c r="D150" s="74">
        <f t="shared" si="11"/>
        <v>1.0227272727272727</v>
      </c>
      <c r="E150" s="91">
        <v>7.7119999999999997</v>
      </c>
      <c r="F150" s="92">
        <v>1.223E-2</v>
      </c>
      <c r="G150" s="88">
        <f t="shared" si="15"/>
        <v>7.7242299999999995</v>
      </c>
      <c r="H150" s="77">
        <v>4.49</v>
      </c>
      <c r="I150" s="79" t="s">
        <v>66</v>
      </c>
      <c r="J150" s="76">
        <f t="shared" si="12"/>
        <v>4.49</v>
      </c>
      <c r="K150" s="77">
        <v>2610</v>
      </c>
      <c r="L150" s="79" t="s">
        <v>64</v>
      </c>
      <c r="M150" s="74">
        <f t="shared" si="13"/>
        <v>0.26100000000000001</v>
      </c>
      <c r="N150" s="77">
        <v>3273</v>
      </c>
      <c r="O150" s="79" t="s">
        <v>64</v>
      </c>
      <c r="P150" s="74">
        <f t="shared" si="14"/>
        <v>0.32730000000000004</v>
      </c>
    </row>
    <row r="151" spans="2:16">
      <c r="B151" s="89">
        <v>25</v>
      </c>
      <c r="C151" s="79" t="s">
        <v>65</v>
      </c>
      <c r="D151" s="74">
        <f t="shared" si="11"/>
        <v>1.1363636363636365</v>
      </c>
      <c r="E151" s="91">
        <v>7.6059999999999999</v>
      </c>
      <c r="F151" s="92">
        <v>1.12E-2</v>
      </c>
      <c r="G151" s="88">
        <f t="shared" si="15"/>
        <v>7.6171999999999995</v>
      </c>
      <c r="H151" s="77">
        <v>4.88</v>
      </c>
      <c r="I151" s="79" t="s">
        <v>66</v>
      </c>
      <c r="J151" s="76">
        <f t="shared" si="12"/>
        <v>4.88</v>
      </c>
      <c r="K151" s="77">
        <v>2687</v>
      </c>
      <c r="L151" s="79" t="s">
        <v>64</v>
      </c>
      <c r="M151" s="74">
        <f t="shared" si="13"/>
        <v>0.26869999999999999</v>
      </c>
      <c r="N151" s="77">
        <v>3336</v>
      </c>
      <c r="O151" s="79" t="s">
        <v>64</v>
      </c>
      <c r="P151" s="74">
        <f t="shared" si="14"/>
        <v>0.33360000000000001</v>
      </c>
    </row>
    <row r="152" spans="2:16">
      <c r="B152" s="89">
        <v>27.5</v>
      </c>
      <c r="C152" s="79" t="s">
        <v>65</v>
      </c>
      <c r="D152" s="74">
        <f t="shared" si="11"/>
        <v>1.25</v>
      </c>
      <c r="E152" s="91">
        <v>7.4880000000000004</v>
      </c>
      <c r="F152" s="92">
        <v>1.034E-2</v>
      </c>
      <c r="G152" s="88">
        <f t="shared" si="15"/>
        <v>7.4983400000000007</v>
      </c>
      <c r="H152" s="77">
        <v>5.28</v>
      </c>
      <c r="I152" s="79" t="s">
        <v>66</v>
      </c>
      <c r="J152" s="76">
        <f t="shared" si="12"/>
        <v>5.28</v>
      </c>
      <c r="K152" s="77">
        <v>2763</v>
      </c>
      <c r="L152" s="79" t="s">
        <v>64</v>
      </c>
      <c r="M152" s="74">
        <f t="shared" si="13"/>
        <v>0.27629999999999999</v>
      </c>
      <c r="N152" s="77">
        <v>3398</v>
      </c>
      <c r="O152" s="79" t="s">
        <v>64</v>
      </c>
      <c r="P152" s="74">
        <f t="shared" si="14"/>
        <v>0.33979999999999999</v>
      </c>
    </row>
    <row r="153" spans="2:16">
      <c r="B153" s="89">
        <v>30</v>
      </c>
      <c r="C153" s="79" t="s">
        <v>65</v>
      </c>
      <c r="D153" s="74">
        <f t="shared" si="11"/>
        <v>1.3636363636363635</v>
      </c>
      <c r="E153" s="91">
        <v>7.3620000000000001</v>
      </c>
      <c r="F153" s="92">
        <v>9.6069999999999992E-3</v>
      </c>
      <c r="G153" s="88">
        <f t="shared" si="15"/>
        <v>7.371607</v>
      </c>
      <c r="H153" s="77">
        <v>5.69</v>
      </c>
      <c r="I153" s="79" t="s">
        <v>66</v>
      </c>
      <c r="J153" s="76">
        <f t="shared" si="12"/>
        <v>5.69</v>
      </c>
      <c r="K153" s="77">
        <v>2838</v>
      </c>
      <c r="L153" s="79" t="s">
        <v>64</v>
      </c>
      <c r="M153" s="74">
        <f t="shared" si="13"/>
        <v>0.2838</v>
      </c>
      <c r="N153" s="77">
        <v>3459</v>
      </c>
      <c r="O153" s="79" t="s">
        <v>64</v>
      </c>
      <c r="P153" s="74">
        <f t="shared" si="14"/>
        <v>0.34589999999999999</v>
      </c>
    </row>
    <row r="154" spans="2:16">
      <c r="B154" s="89">
        <v>32.5</v>
      </c>
      <c r="C154" s="79" t="s">
        <v>65</v>
      </c>
      <c r="D154" s="74">
        <f t="shared" si="11"/>
        <v>1.4772727272727273</v>
      </c>
      <c r="E154" s="91">
        <v>7.2329999999999997</v>
      </c>
      <c r="F154" s="92">
        <v>8.9789999999999991E-3</v>
      </c>
      <c r="G154" s="88">
        <f t="shared" si="15"/>
        <v>7.2419789999999997</v>
      </c>
      <c r="H154" s="77">
        <v>6.1</v>
      </c>
      <c r="I154" s="79" t="s">
        <v>66</v>
      </c>
      <c r="J154" s="76">
        <f t="shared" si="12"/>
        <v>6.1</v>
      </c>
      <c r="K154" s="77">
        <v>2914</v>
      </c>
      <c r="L154" s="79" t="s">
        <v>64</v>
      </c>
      <c r="M154" s="74">
        <f t="shared" si="13"/>
        <v>0.29139999999999999</v>
      </c>
      <c r="N154" s="77">
        <v>3519</v>
      </c>
      <c r="O154" s="79" t="s">
        <v>64</v>
      </c>
      <c r="P154" s="74">
        <f t="shared" si="14"/>
        <v>0.35189999999999999</v>
      </c>
    </row>
    <row r="155" spans="2:16">
      <c r="B155" s="89">
        <v>35</v>
      </c>
      <c r="C155" s="79" t="s">
        <v>65</v>
      </c>
      <c r="D155" s="74">
        <f t="shared" si="11"/>
        <v>1.5909090909090908</v>
      </c>
      <c r="E155" s="91">
        <v>7.1020000000000003</v>
      </c>
      <c r="F155" s="92">
        <v>8.4329999999999995E-3</v>
      </c>
      <c r="G155" s="88">
        <f t="shared" si="15"/>
        <v>7.1104330000000004</v>
      </c>
      <c r="H155" s="77">
        <v>6.52</v>
      </c>
      <c r="I155" s="79" t="s">
        <v>66</v>
      </c>
      <c r="J155" s="76">
        <f t="shared" si="12"/>
        <v>6.52</v>
      </c>
      <c r="K155" s="77">
        <v>2990</v>
      </c>
      <c r="L155" s="79" t="s">
        <v>64</v>
      </c>
      <c r="M155" s="74">
        <f t="shared" si="13"/>
        <v>0.29900000000000004</v>
      </c>
      <c r="N155" s="77">
        <v>3579</v>
      </c>
      <c r="O155" s="79" t="s">
        <v>64</v>
      </c>
      <c r="P155" s="74">
        <f t="shared" si="14"/>
        <v>0.3579</v>
      </c>
    </row>
    <row r="156" spans="2:16">
      <c r="B156" s="89">
        <v>37.5</v>
      </c>
      <c r="C156" s="79" t="s">
        <v>65</v>
      </c>
      <c r="D156" s="74">
        <f t="shared" si="11"/>
        <v>1.7045454545454546</v>
      </c>
      <c r="E156" s="91">
        <v>6.9720000000000004</v>
      </c>
      <c r="F156" s="92">
        <v>7.9539999999999993E-3</v>
      </c>
      <c r="G156" s="88">
        <f t="shared" si="15"/>
        <v>6.9799540000000002</v>
      </c>
      <c r="H156" s="77">
        <v>6.94</v>
      </c>
      <c r="I156" s="79" t="s">
        <v>66</v>
      </c>
      <c r="J156" s="76">
        <f t="shared" si="12"/>
        <v>6.94</v>
      </c>
      <c r="K156" s="77">
        <v>3067</v>
      </c>
      <c r="L156" s="79" t="s">
        <v>64</v>
      </c>
      <c r="M156" s="74">
        <f t="shared" si="13"/>
        <v>0.30670000000000003</v>
      </c>
      <c r="N156" s="77">
        <v>3638</v>
      </c>
      <c r="O156" s="79" t="s">
        <v>64</v>
      </c>
      <c r="P156" s="74">
        <f t="shared" si="14"/>
        <v>0.36380000000000001</v>
      </c>
    </row>
    <row r="157" spans="2:16">
      <c r="B157" s="89">
        <v>40</v>
      </c>
      <c r="C157" s="79" t="s">
        <v>65</v>
      </c>
      <c r="D157" s="74">
        <f t="shared" si="11"/>
        <v>1.8181818181818181</v>
      </c>
      <c r="E157" s="91">
        <v>6.843</v>
      </c>
      <c r="F157" s="92">
        <v>7.5290000000000001E-3</v>
      </c>
      <c r="G157" s="88">
        <f t="shared" si="15"/>
        <v>6.8505289999999999</v>
      </c>
      <c r="H157" s="77">
        <v>7.38</v>
      </c>
      <c r="I157" s="79" t="s">
        <v>66</v>
      </c>
      <c r="J157" s="76">
        <f t="shared" si="12"/>
        <v>7.38</v>
      </c>
      <c r="K157" s="77">
        <v>3145</v>
      </c>
      <c r="L157" s="79" t="s">
        <v>64</v>
      </c>
      <c r="M157" s="74">
        <f t="shared" si="13"/>
        <v>0.3145</v>
      </c>
      <c r="N157" s="77">
        <v>3698</v>
      </c>
      <c r="O157" s="79" t="s">
        <v>64</v>
      </c>
      <c r="P157" s="74">
        <f t="shared" si="14"/>
        <v>0.36980000000000002</v>
      </c>
    </row>
    <row r="158" spans="2:16">
      <c r="B158" s="89">
        <v>45</v>
      </c>
      <c r="C158" s="79" t="s">
        <v>65</v>
      </c>
      <c r="D158" s="74">
        <f t="shared" si="11"/>
        <v>2.0454545454545454</v>
      </c>
      <c r="E158" s="91">
        <v>6.6109999999999998</v>
      </c>
      <c r="F158" s="92">
        <v>6.8110000000000002E-3</v>
      </c>
      <c r="G158" s="88">
        <f t="shared" si="15"/>
        <v>6.6178109999999997</v>
      </c>
      <c r="H158" s="77">
        <v>8.27</v>
      </c>
      <c r="I158" s="79" t="s">
        <v>66</v>
      </c>
      <c r="J158" s="76">
        <f t="shared" si="12"/>
        <v>8.27</v>
      </c>
      <c r="K158" s="77">
        <v>3420</v>
      </c>
      <c r="L158" s="79" t="s">
        <v>64</v>
      </c>
      <c r="M158" s="74">
        <f t="shared" si="13"/>
        <v>0.34199999999999997</v>
      </c>
      <c r="N158" s="77">
        <v>3819</v>
      </c>
      <c r="O158" s="79" t="s">
        <v>64</v>
      </c>
      <c r="P158" s="74">
        <f t="shared" si="14"/>
        <v>0.38190000000000002</v>
      </c>
    </row>
    <row r="159" spans="2:16">
      <c r="B159" s="89">
        <v>50</v>
      </c>
      <c r="C159" s="79" t="s">
        <v>65</v>
      </c>
      <c r="D159" s="74">
        <f t="shared" si="11"/>
        <v>2.2727272727272729</v>
      </c>
      <c r="E159" s="91">
        <v>6.42</v>
      </c>
      <c r="F159" s="92">
        <v>6.2240000000000004E-3</v>
      </c>
      <c r="G159" s="88">
        <f t="shared" si="15"/>
        <v>6.4262239999999995</v>
      </c>
      <c r="H159" s="77">
        <v>9.19</v>
      </c>
      <c r="I159" s="79" t="s">
        <v>66</v>
      </c>
      <c r="J159" s="76">
        <f t="shared" si="12"/>
        <v>9.19</v>
      </c>
      <c r="K159" s="77">
        <v>3690</v>
      </c>
      <c r="L159" s="79" t="s">
        <v>64</v>
      </c>
      <c r="M159" s="74">
        <f t="shared" si="13"/>
        <v>0.36899999999999999</v>
      </c>
      <c r="N159" s="77">
        <v>3940</v>
      </c>
      <c r="O159" s="79" t="s">
        <v>64</v>
      </c>
      <c r="P159" s="74">
        <f t="shared" si="14"/>
        <v>0.39400000000000002</v>
      </c>
    </row>
    <row r="160" spans="2:16">
      <c r="B160" s="89">
        <v>55</v>
      </c>
      <c r="C160" s="79" t="s">
        <v>65</v>
      </c>
      <c r="D160" s="74">
        <f t="shared" si="11"/>
        <v>2.5</v>
      </c>
      <c r="E160" s="91">
        <v>6.2009999999999996</v>
      </c>
      <c r="F160" s="92">
        <v>5.7359999999999998E-3</v>
      </c>
      <c r="G160" s="88">
        <f t="shared" si="15"/>
        <v>6.2067359999999994</v>
      </c>
      <c r="H160" s="77">
        <v>10.15</v>
      </c>
      <c r="I160" s="79" t="s">
        <v>66</v>
      </c>
      <c r="J160" s="76">
        <f t="shared" si="12"/>
        <v>10.15</v>
      </c>
      <c r="K160" s="77">
        <v>3957</v>
      </c>
      <c r="L160" s="79" t="s">
        <v>64</v>
      </c>
      <c r="M160" s="74">
        <f t="shared" si="13"/>
        <v>0.3957</v>
      </c>
      <c r="N160" s="77">
        <v>4065</v>
      </c>
      <c r="O160" s="79" t="s">
        <v>64</v>
      </c>
      <c r="P160" s="74">
        <f t="shared" si="14"/>
        <v>0.40650000000000003</v>
      </c>
    </row>
    <row r="161" spans="2:16">
      <c r="B161" s="89">
        <v>60</v>
      </c>
      <c r="C161" s="79" t="s">
        <v>65</v>
      </c>
      <c r="D161" s="74">
        <f t="shared" si="11"/>
        <v>2.7272727272727271</v>
      </c>
      <c r="E161" s="91">
        <v>6.0060000000000002</v>
      </c>
      <c r="F161" s="92">
        <v>5.3239999999999997E-3</v>
      </c>
      <c r="G161" s="88">
        <f t="shared" si="15"/>
        <v>6.0113240000000001</v>
      </c>
      <c r="H161" s="77">
        <v>11.13</v>
      </c>
      <c r="I161" s="79" t="s">
        <v>66</v>
      </c>
      <c r="J161" s="76">
        <f t="shared" si="12"/>
        <v>11.13</v>
      </c>
      <c r="K161" s="77">
        <v>4225</v>
      </c>
      <c r="L161" s="79" t="s">
        <v>64</v>
      </c>
      <c r="M161" s="74">
        <f t="shared" si="13"/>
        <v>0.42249999999999999</v>
      </c>
      <c r="N161" s="77">
        <v>4192</v>
      </c>
      <c r="O161" s="79" t="s">
        <v>64</v>
      </c>
      <c r="P161" s="74">
        <f t="shared" si="14"/>
        <v>0.41920000000000002</v>
      </c>
    </row>
    <row r="162" spans="2:16">
      <c r="B162" s="89">
        <v>65</v>
      </c>
      <c r="C162" s="79" t="s">
        <v>65</v>
      </c>
      <c r="D162" s="74">
        <f t="shared" si="11"/>
        <v>2.9545454545454546</v>
      </c>
      <c r="E162" s="91">
        <v>5.8220000000000001</v>
      </c>
      <c r="F162" s="92">
        <v>4.9699999999999996E-3</v>
      </c>
      <c r="G162" s="88">
        <f t="shared" si="15"/>
        <v>5.8269700000000002</v>
      </c>
      <c r="H162" s="77">
        <v>12.15</v>
      </c>
      <c r="I162" s="79" t="s">
        <v>66</v>
      </c>
      <c r="J162" s="76">
        <f t="shared" si="12"/>
        <v>12.15</v>
      </c>
      <c r="K162" s="77">
        <v>4491</v>
      </c>
      <c r="L162" s="79" t="s">
        <v>64</v>
      </c>
      <c r="M162" s="74">
        <f t="shared" si="13"/>
        <v>0.44909999999999994</v>
      </c>
      <c r="N162" s="77">
        <v>4322</v>
      </c>
      <c r="O162" s="79" t="s">
        <v>64</v>
      </c>
      <c r="P162" s="74">
        <f t="shared" si="14"/>
        <v>0.43220000000000003</v>
      </c>
    </row>
    <row r="163" spans="2:16">
      <c r="B163" s="89">
        <v>70</v>
      </c>
      <c r="C163" s="79" t="s">
        <v>65</v>
      </c>
      <c r="D163" s="74">
        <f t="shared" si="11"/>
        <v>3.1818181818181817</v>
      </c>
      <c r="E163" s="91">
        <v>5.6479999999999997</v>
      </c>
      <c r="F163" s="92">
        <v>4.6620000000000003E-3</v>
      </c>
      <c r="G163" s="88">
        <f t="shared" si="15"/>
        <v>5.6526619999999994</v>
      </c>
      <c r="H163" s="77">
        <v>13.2</v>
      </c>
      <c r="I163" s="79" t="s">
        <v>66</v>
      </c>
      <c r="J163" s="76">
        <f t="shared" si="12"/>
        <v>13.2</v>
      </c>
      <c r="K163" s="77">
        <v>4759</v>
      </c>
      <c r="L163" s="79" t="s">
        <v>64</v>
      </c>
      <c r="M163" s="74">
        <f t="shared" si="13"/>
        <v>0.47590000000000005</v>
      </c>
      <c r="N163" s="77">
        <v>4456</v>
      </c>
      <c r="O163" s="79" t="s">
        <v>64</v>
      </c>
      <c r="P163" s="74">
        <f t="shared" si="14"/>
        <v>0.44560000000000005</v>
      </c>
    </row>
    <row r="164" spans="2:16">
      <c r="B164" s="89">
        <v>80</v>
      </c>
      <c r="C164" s="79" t="s">
        <v>65</v>
      </c>
      <c r="D164" s="74">
        <f t="shared" si="11"/>
        <v>3.6363636363636362</v>
      </c>
      <c r="E164" s="91">
        <v>5.3310000000000004</v>
      </c>
      <c r="F164" s="92">
        <v>4.1539999999999997E-3</v>
      </c>
      <c r="G164" s="88">
        <f t="shared" si="15"/>
        <v>5.3351540000000002</v>
      </c>
      <c r="H164" s="77">
        <v>15.39</v>
      </c>
      <c r="I164" s="79" t="s">
        <v>66</v>
      </c>
      <c r="J164" s="76">
        <f t="shared" si="12"/>
        <v>15.39</v>
      </c>
      <c r="K164" s="77">
        <v>5732</v>
      </c>
      <c r="L164" s="79" t="s">
        <v>64</v>
      </c>
      <c r="M164" s="74">
        <f t="shared" si="13"/>
        <v>0.57320000000000004</v>
      </c>
      <c r="N164" s="77">
        <v>4734</v>
      </c>
      <c r="O164" s="79" t="s">
        <v>64</v>
      </c>
      <c r="P164" s="74">
        <f t="shared" si="14"/>
        <v>0.47339999999999999</v>
      </c>
    </row>
    <row r="165" spans="2:16">
      <c r="B165" s="89">
        <v>90</v>
      </c>
      <c r="C165" s="79" t="s">
        <v>65</v>
      </c>
      <c r="D165" s="74">
        <f t="shared" si="11"/>
        <v>4.0909090909090908</v>
      </c>
      <c r="E165" s="91">
        <v>5.05</v>
      </c>
      <c r="F165" s="92">
        <v>3.7520000000000001E-3</v>
      </c>
      <c r="G165" s="88">
        <f t="shared" si="15"/>
        <v>5.0537520000000002</v>
      </c>
      <c r="H165" s="77">
        <v>17.71</v>
      </c>
      <c r="I165" s="79" t="s">
        <v>66</v>
      </c>
      <c r="J165" s="76">
        <f t="shared" si="12"/>
        <v>17.71</v>
      </c>
      <c r="K165" s="77">
        <v>6654</v>
      </c>
      <c r="L165" s="79" t="s">
        <v>64</v>
      </c>
      <c r="M165" s="74">
        <f t="shared" si="13"/>
        <v>0.66539999999999999</v>
      </c>
      <c r="N165" s="77">
        <v>5028</v>
      </c>
      <c r="O165" s="79" t="s">
        <v>64</v>
      </c>
      <c r="P165" s="74">
        <f t="shared" si="14"/>
        <v>0.50279999999999991</v>
      </c>
    </row>
    <row r="166" spans="2:16">
      <c r="B166" s="89">
        <v>100</v>
      </c>
      <c r="C166" s="79" t="s">
        <v>65</v>
      </c>
      <c r="D166" s="74">
        <f t="shared" si="11"/>
        <v>4.5454545454545459</v>
      </c>
      <c r="E166" s="91">
        <v>4.8</v>
      </c>
      <c r="F166" s="92">
        <v>3.424E-3</v>
      </c>
      <c r="G166" s="88">
        <f t="shared" si="15"/>
        <v>4.8034239999999997</v>
      </c>
      <c r="H166" s="77">
        <v>20.16</v>
      </c>
      <c r="I166" s="79" t="s">
        <v>66</v>
      </c>
      <c r="J166" s="76">
        <f t="shared" si="12"/>
        <v>20.16</v>
      </c>
      <c r="K166" s="77">
        <v>7548</v>
      </c>
      <c r="L166" s="79" t="s">
        <v>64</v>
      </c>
      <c r="M166" s="74">
        <f t="shared" si="13"/>
        <v>0.75480000000000003</v>
      </c>
      <c r="N166" s="77">
        <v>5337</v>
      </c>
      <c r="O166" s="79" t="s">
        <v>64</v>
      </c>
      <c r="P166" s="74">
        <f t="shared" si="14"/>
        <v>0.53369999999999995</v>
      </c>
    </row>
    <row r="167" spans="2:16">
      <c r="B167" s="89">
        <v>110</v>
      </c>
      <c r="C167" s="79" t="s">
        <v>65</v>
      </c>
      <c r="D167" s="74">
        <f t="shared" si="11"/>
        <v>5</v>
      </c>
      <c r="E167" s="91">
        <v>4.5780000000000003</v>
      </c>
      <c r="F167" s="92">
        <v>3.1510000000000002E-3</v>
      </c>
      <c r="G167" s="88">
        <f t="shared" si="15"/>
        <v>4.5811510000000002</v>
      </c>
      <c r="H167" s="77">
        <v>22.72</v>
      </c>
      <c r="I167" s="79" t="s">
        <v>66</v>
      </c>
      <c r="J167" s="76">
        <f t="shared" si="12"/>
        <v>22.72</v>
      </c>
      <c r="K167" s="77">
        <v>8425</v>
      </c>
      <c r="L167" s="79" t="s">
        <v>64</v>
      </c>
      <c r="M167" s="74">
        <f t="shared" si="13"/>
        <v>0.84250000000000003</v>
      </c>
      <c r="N167" s="77">
        <v>5663</v>
      </c>
      <c r="O167" s="79" t="s">
        <v>64</v>
      </c>
      <c r="P167" s="74">
        <f t="shared" si="14"/>
        <v>0.56630000000000003</v>
      </c>
    </row>
    <row r="168" spans="2:16">
      <c r="B168" s="89">
        <v>120</v>
      </c>
      <c r="C168" s="79" t="s">
        <v>65</v>
      </c>
      <c r="D168" s="74">
        <f t="shared" si="11"/>
        <v>5.4545454545454541</v>
      </c>
      <c r="E168" s="91">
        <v>4.3780000000000001</v>
      </c>
      <c r="F168" s="92">
        <v>2.921E-3</v>
      </c>
      <c r="G168" s="88">
        <f t="shared" si="15"/>
        <v>4.3809209999999998</v>
      </c>
      <c r="H168" s="77">
        <v>25.41</v>
      </c>
      <c r="I168" s="79" t="s">
        <v>66</v>
      </c>
      <c r="J168" s="76">
        <f t="shared" si="12"/>
        <v>25.41</v>
      </c>
      <c r="K168" s="77">
        <v>9294</v>
      </c>
      <c r="L168" s="79" t="s">
        <v>64</v>
      </c>
      <c r="M168" s="74">
        <f t="shared" si="13"/>
        <v>0.9294</v>
      </c>
      <c r="N168" s="77">
        <v>6004</v>
      </c>
      <c r="O168" s="79" t="s">
        <v>64</v>
      </c>
      <c r="P168" s="74">
        <f t="shared" si="14"/>
        <v>0.60039999999999993</v>
      </c>
    </row>
    <row r="169" spans="2:16">
      <c r="B169" s="89">
        <v>130</v>
      </c>
      <c r="C169" s="79" t="s">
        <v>65</v>
      </c>
      <c r="D169" s="74">
        <f t="shared" si="11"/>
        <v>5.9090909090909092</v>
      </c>
      <c r="E169" s="91">
        <v>4.1980000000000004</v>
      </c>
      <c r="F169" s="92">
        <v>2.7239999999999999E-3</v>
      </c>
      <c r="G169" s="88">
        <f t="shared" si="15"/>
        <v>4.2007240000000001</v>
      </c>
      <c r="H169" s="77">
        <v>28.22</v>
      </c>
      <c r="I169" s="79" t="s">
        <v>66</v>
      </c>
      <c r="J169" s="76">
        <f t="shared" si="12"/>
        <v>28.22</v>
      </c>
      <c r="K169" s="77">
        <v>1.02</v>
      </c>
      <c r="L169" s="78" t="s">
        <v>66</v>
      </c>
      <c r="M169" s="76">
        <f t="shared" ref="M163:M216" si="16">K169</f>
        <v>1.02</v>
      </c>
      <c r="N169" s="77">
        <v>6361</v>
      </c>
      <c r="O169" s="79" t="s">
        <v>64</v>
      </c>
      <c r="P169" s="74">
        <f t="shared" si="14"/>
        <v>0.6361</v>
      </c>
    </row>
    <row r="170" spans="2:16">
      <c r="B170" s="89">
        <v>140</v>
      </c>
      <c r="C170" s="79" t="s">
        <v>65</v>
      </c>
      <c r="D170" s="74">
        <f t="shared" si="11"/>
        <v>6.3636363636363633</v>
      </c>
      <c r="E170" s="91">
        <v>4.0350000000000001</v>
      </c>
      <c r="F170" s="92">
        <v>2.5530000000000001E-3</v>
      </c>
      <c r="G170" s="88">
        <f t="shared" si="15"/>
        <v>4.0375529999999999</v>
      </c>
      <c r="H170" s="77">
        <v>31.14</v>
      </c>
      <c r="I170" s="79" t="s">
        <v>66</v>
      </c>
      <c r="J170" s="76">
        <f t="shared" si="12"/>
        <v>31.14</v>
      </c>
      <c r="K170" s="77">
        <v>1.1000000000000001</v>
      </c>
      <c r="L170" s="79" t="s">
        <v>66</v>
      </c>
      <c r="M170" s="76">
        <f t="shared" si="16"/>
        <v>1.1000000000000001</v>
      </c>
      <c r="N170" s="77">
        <v>6734</v>
      </c>
      <c r="O170" s="79" t="s">
        <v>64</v>
      </c>
      <c r="P170" s="74">
        <f t="shared" si="14"/>
        <v>0.6734</v>
      </c>
    </row>
    <row r="171" spans="2:16">
      <c r="B171" s="89">
        <v>150</v>
      </c>
      <c r="C171" s="79" t="s">
        <v>65</v>
      </c>
      <c r="D171" s="74">
        <f t="shared" si="11"/>
        <v>6.8181818181818183</v>
      </c>
      <c r="E171" s="91">
        <v>3.887</v>
      </c>
      <c r="F171" s="92">
        <v>2.4039999999999999E-3</v>
      </c>
      <c r="G171" s="88">
        <f t="shared" si="15"/>
        <v>3.8894039999999999</v>
      </c>
      <c r="H171" s="77">
        <v>34.18</v>
      </c>
      <c r="I171" s="79" t="s">
        <v>66</v>
      </c>
      <c r="J171" s="76">
        <f t="shared" si="12"/>
        <v>34.18</v>
      </c>
      <c r="K171" s="77">
        <v>1.19</v>
      </c>
      <c r="L171" s="79" t="s">
        <v>66</v>
      </c>
      <c r="M171" s="76">
        <f t="shared" si="16"/>
        <v>1.19</v>
      </c>
      <c r="N171" s="77">
        <v>7121</v>
      </c>
      <c r="O171" s="79" t="s">
        <v>64</v>
      </c>
      <c r="P171" s="74">
        <f t="shared" si="14"/>
        <v>0.71210000000000007</v>
      </c>
    </row>
    <row r="172" spans="2:16">
      <c r="B172" s="89">
        <v>160</v>
      </c>
      <c r="C172" s="79" t="s">
        <v>65</v>
      </c>
      <c r="D172" s="74">
        <f t="shared" si="11"/>
        <v>7.2727272727272725</v>
      </c>
      <c r="E172" s="91">
        <v>3.7509999999999999</v>
      </c>
      <c r="F172" s="92">
        <v>2.2720000000000001E-3</v>
      </c>
      <c r="G172" s="88">
        <f t="shared" si="15"/>
        <v>3.7532719999999999</v>
      </c>
      <c r="H172" s="77">
        <v>37.340000000000003</v>
      </c>
      <c r="I172" s="79" t="s">
        <v>66</v>
      </c>
      <c r="J172" s="76">
        <f t="shared" si="12"/>
        <v>37.340000000000003</v>
      </c>
      <c r="K172" s="77">
        <v>1.27</v>
      </c>
      <c r="L172" s="79" t="s">
        <v>66</v>
      </c>
      <c r="M172" s="76">
        <f t="shared" si="16"/>
        <v>1.27</v>
      </c>
      <c r="N172" s="77">
        <v>7522</v>
      </c>
      <c r="O172" s="79" t="s">
        <v>64</v>
      </c>
      <c r="P172" s="74">
        <f t="shared" si="14"/>
        <v>0.75219999999999998</v>
      </c>
    </row>
    <row r="173" spans="2:16">
      <c r="B173" s="89">
        <v>170</v>
      </c>
      <c r="C173" s="79" t="s">
        <v>65</v>
      </c>
      <c r="D173" s="74">
        <f t="shared" si="11"/>
        <v>7.7272727272727275</v>
      </c>
      <c r="E173" s="91">
        <v>3.6269999999999998</v>
      </c>
      <c r="F173" s="92">
        <v>2.1540000000000001E-3</v>
      </c>
      <c r="G173" s="88">
        <f t="shared" si="15"/>
        <v>3.6291539999999998</v>
      </c>
      <c r="H173" s="77">
        <v>40.6</v>
      </c>
      <c r="I173" s="79" t="s">
        <v>66</v>
      </c>
      <c r="J173" s="76">
        <f t="shared" si="12"/>
        <v>40.6</v>
      </c>
      <c r="K173" s="77">
        <v>1.36</v>
      </c>
      <c r="L173" s="79" t="s">
        <v>66</v>
      </c>
      <c r="M173" s="76">
        <f t="shared" si="16"/>
        <v>1.36</v>
      </c>
      <c r="N173" s="77">
        <v>7938</v>
      </c>
      <c r="O173" s="79" t="s">
        <v>64</v>
      </c>
      <c r="P173" s="74">
        <f t="shared" si="14"/>
        <v>0.79379999999999995</v>
      </c>
    </row>
    <row r="174" spans="2:16">
      <c r="B174" s="89">
        <v>180</v>
      </c>
      <c r="C174" s="79" t="s">
        <v>65</v>
      </c>
      <c r="D174" s="74">
        <f t="shared" si="11"/>
        <v>8.1818181818181817</v>
      </c>
      <c r="E174" s="91">
        <v>3.512</v>
      </c>
      <c r="F174" s="92">
        <v>2.0479999999999999E-3</v>
      </c>
      <c r="G174" s="88">
        <f t="shared" si="15"/>
        <v>3.5140479999999998</v>
      </c>
      <c r="H174" s="77">
        <v>43.97</v>
      </c>
      <c r="I174" s="79" t="s">
        <v>66</v>
      </c>
      <c r="J174" s="76">
        <f t="shared" si="12"/>
        <v>43.97</v>
      </c>
      <c r="K174" s="77">
        <v>1.45</v>
      </c>
      <c r="L174" s="79" t="s">
        <v>66</v>
      </c>
      <c r="M174" s="76">
        <f t="shared" si="16"/>
        <v>1.45</v>
      </c>
      <c r="N174" s="77">
        <v>8367</v>
      </c>
      <c r="O174" s="79" t="s">
        <v>64</v>
      </c>
      <c r="P174" s="74">
        <f t="shared" si="14"/>
        <v>0.83670000000000011</v>
      </c>
    </row>
    <row r="175" spans="2:16">
      <c r="B175" s="89">
        <v>200</v>
      </c>
      <c r="C175" s="79" t="s">
        <v>65</v>
      </c>
      <c r="D175" s="74">
        <f t="shared" si="11"/>
        <v>9.0909090909090917</v>
      </c>
      <c r="E175" s="91">
        <v>3.3079999999999998</v>
      </c>
      <c r="F175" s="92">
        <v>1.867E-3</v>
      </c>
      <c r="G175" s="88">
        <f t="shared" si="15"/>
        <v>3.3098669999999997</v>
      </c>
      <c r="H175" s="77">
        <v>51.04</v>
      </c>
      <c r="I175" s="79" t="s">
        <v>66</v>
      </c>
      <c r="J175" s="76">
        <f t="shared" si="12"/>
        <v>51.04</v>
      </c>
      <c r="K175" s="77">
        <v>1.77</v>
      </c>
      <c r="L175" s="79" t="s">
        <v>66</v>
      </c>
      <c r="M175" s="76">
        <f t="shared" si="16"/>
        <v>1.77</v>
      </c>
      <c r="N175" s="77">
        <v>9266</v>
      </c>
      <c r="O175" s="79" t="s">
        <v>64</v>
      </c>
      <c r="P175" s="74">
        <f t="shared" si="14"/>
        <v>0.92659999999999998</v>
      </c>
    </row>
    <row r="176" spans="2:16">
      <c r="B176" s="89">
        <v>225</v>
      </c>
      <c r="C176" s="79" t="s">
        <v>65</v>
      </c>
      <c r="D176" s="74">
        <f t="shared" si="11"/>
        <v>10.227272727272727</v>
      </c>
      <c r="E176" s="91">
        <v>3.09</v>
      </c>
      <c r="F176" s="92">
        <v>1.683E-3</v>
      </c>
      <c r="G176" s="88">
        <f t="shared" si="15"/>
        <v>3.0916829999999997</v>
      </c>
      <c r="H176" s="77">
        <v>60.45</v>
      </c>
      <c r="I176" s="79" t="s">
        <v>66</v>
      </c>
      <c r="J176" s="76">
        <f t="shared" si="12"/>
        <v>60.45</v>
      </c>
      <c r="K176" s="77">
        <v>2.23</v>
      </c>
      <c r="L176" s="79" t="s">
        <v>66</v>
      </c>
      <c r="M176" s="76">
        <f t="shared" si="16"/>
        <v>2.23</v>
      </c>
      <c r="N176" s="77">
        <v>1.05</v>
      </c>
      <c r="O176" s="78" t="s">
        <v>66</v>
      </c>
      <c r="P176" s="76">
        <f t="shared" ref="P171:P228" si="17">N176</f>
        <v>1.05</v>
      </c>
    </row>
    <row r="177" spans="1:16">
      <c r="A177" s="4"/>
      <c r="B177" s="89">
        <v>250</v>
      </c>
      <c r="C177" s="79" t="s">
        <v>65</v>
      </c>
      <c r="D177" s="74">
        <f t="shared" si="11"/>
        <v>11.363636363636363</v>
      </c>
      <c r="E177" s="91">
        <v>2.903</v>
      </c>
      <c r="F177" s="92">
        <v>1.534E-3</v>
      </c>
      <c r="G177" s="88">
        <f t="shared" si="15"/>
        <v>2.9045339999999999</v>
      </c>
      <c r="H177" s="77">
        <v>70.5</v>
      </c>
      <c r="I177" s="79" t="s">
        <v>66</v>
      </c>
      <c r="J177" s="76">
        <f t="shared" ref="J177:J194" si="18">H177</f>
        <v>70.5</v>
      </c>
      <c r="K177" s="77">
        <v>2.65</v>
      </c>
      <c r="L177" s="79" t="s">
        <v>66</v>
      </c>
      <c r="M177" s="76">
        <f t="shared" si="16"/>
        <v>2.65</v>
      </c>
      <c r="N177" s="77">
        <v>1.17</v>
      </c>
      <c r="O177" s="79" t="s">
        <v>66</v>
      </c>
      <c r="P177" s="76">
        <f t="shared" si="17"/>
        <v>1.17</v>
      </c>
    </row>
    <row r="178" spans="1:16">
      <c r="B178" s="77">
        <v>275</v>
      </c>
      <c r="C178" s="79" t="s">
        <v>65</v>
      </c>
      <c r="D178" s="74">
        <f t="shared" ref="D178:D191" si="19">B178/$C$5</f>
        <v>12.5</v>
      </c>
      <c r="E178" s="91">
        <v>2.7410000000000001</v>
      </c>
      <c r="F178" s="92">
        <v>1.41E-3</v>
      </c>
      <c r="G178" s="88">
        <f t="shared" si="15"/>
        <v>2.74241</v>
      </c>
      <c r="H178" s="77">
        <v>81.180000000000007</v>
      </c>
      <c r="I178" s="79" t="s">
        <v>66</v>
      </c>
      <c r="J178" s="76">
        <f t="shared" si="18"/>
        <v>81.180000000000007</v>
      </c>
      <c r="K178" s="77">
        <v>3.07</v>
      </c>
      <c r="L178" s="79" t="s">
        <v>66</v>
      </c>
      <c r="M178" s="76">
        <f t="shared" si="16"/>
        <v>3.07</v>
      </c>
      <c r="N178" s="77">
        <v>1.31</v>
      </c>
      <c r="O178" s="79" t="s">
        <v>66</v>
      </c>
      <c r="P178" s="76">
        <f t="shared" si="17"/>
        <v>1.31</v>
      </c>
    </row>
    <row r="179" spans="1:16">
      <c r="B179" s="89">
        <v>300</v>
      </c>
      <c r="C179" s="90" t="s">
        <v>65</v>
      </c>
      <c r="D179" s="74">
        <f t="shared" si="19"/>
        <v>13.636363636363637</v>
      </c>
      <c r="E179" s="91">
        <v>2.5990000000000002</v>
      </c>
      <c r="F179" s="92">
        <v>1.305E-3</v>
      </c>
      <c r="G179" s="88">
        <f t="shared" si="15"/>
        <v>2.6003050000000001</v>
      </c>
      <c r="H179" s="77">
        <v>92.45</v>
      </c>
      <c r="I179" s="79" t="s">
        <v>66</v>
      </c>
      <c r="J179" s="76">
        <f t="shared" si="18"/>
        <v>92.45</v>
      </c>
      <c r="K179" s="77">
        <v>3.47</v>
      </c>
      <c r="L179" s="79" t="s">
        <v>66</v>
      </c>
      <c r="M179" s="76">
        <f t="shared" si="16"/>
        <v>3.47</v>
      </c>
      <c r="N179" s="77">
        <v>1.45</v>
      </c>
      <c r="O179" s="79" t="s">
        <v>66</v>
      </c>
      <c r="P179" s="76">
        <f t="shared" si="17"/>
        <v>1.45</v>
      </c>
    </row>
    <row r="180" spans="1:16">
      <c r="B180" s="89">
        <v>325</v>
      </c>
      <c r="C180" s="90" t="s">
        <v>65</v>
      </c>
      <c r="D180" s="74">
        <f t="shared" si="19"/>
        <v>14.772727272727273</v>
      </c>
      <c r="E180" s="91">
        <v>2.472</v>
      </c>
      <c r="F180" s="92">
        <v>1.2160000000000001E-3</v>
      </c>
      <c r="G180" s="88">
        <f t="shared" si="15"/>
        <v>2.4732159999999999</v>
      </c>
      <c r="H180" s="77">
        <v>104.33</v>
      </c>
      <c r="I180" s="79" t="s">
        <v>66</v>
      </c>
      <c r="J180" s="76">
        <f t="shared" si="18"/>
        <v>104.33</v>
      </c>
      <c r="K180" s="77">
        <v>3.87</v>
      </c>
      <c r="L180" s="79" t="s">
        <v>66</v>
      </c>
      <c r="M180" s="76">
        <f t="shared" si="16"/>
        <v>3.87</v>
      </c>
      <c r="N180" s="77">
        <v>1.59</v>
      </c>
      <c r="O180" s="79" t="s">
        <v>66</v>
      </c>
      <c r="P180" s="76">
        <f t="shared" si="17"/>
        <v>1.59</v>
      </c>
    </row>
    <row r="181" spans="1:16">
      <c r="B181" s="89">
        <v>350</v>
      </c>
      <c r="C181" s="90" t="s">
        <v>65</v>
      </c>
      <c r="D181" s="74">
        <f t="shared" si="19"/>
        <v>15.909090909090908</v>
      </c>
      <c r="E181" s="91">
        <v>2.3580000000000001</v>
      </c>
      <c r="F181" s="92">
        <v>1.1379999999999999E-3</v>
      </c>
      <c r="G181" s="88">
        <f t="shared" si="15"/>
        <v>2.3591380000000002</v>
      </c>
      <c r="H181" s="77">
        <v>116.8</v>
      </c>
      <c r="I181" s="79" t="s">
        <v>66</v>
      </c>
      <c r="J181" s="76">
        <f t="shared" si="18"/>
        <v>116.8</v>
      </c>
      <c r="K181" s="77">
        <v>4.26</v>
      </c>
      <c r="L181" s="79" t="s">
        <v>66</v>
      </c>
      <c r="M181" s="76">
        <f t="shared" si="16"/>
        <v>4.26</v>
      </c>
      <c r="N181" s="77">
        <v>1.75</v>
      </c>
      <c r="O181" s="79" t="s">
        <v>66</v>
      </c>
      <c r="P181" s="76">
        <f t="shared" si="17"/>
        <v>1.75</v>
      </c>
    </row>
    <row r="182" spans="1:16">
      <c r="B182" s="89">
        <v>375</v>
      </c>
      <c r="C182" s="90" t="s">
        <v>65</v>
      </c>
      <c r="D182" s="74">
        <f t="shared" si="19"/>
        <v>17.045454545454547</v>
      </c>
      <c r="E182" s="91">
        <v>2.254</v>
      </c>
      <c r="F182" s="92">
        <v>1.0709999999999999E-3</v>
      </c>
      <c r="G182" s="88">
        <f t="shared" si="15"/>
        <v>2.255071</v>
      </c>
      <c r="H182" s="77">
        <v>129.86000000000001</v>
      </c>
      <c r="I182" s="79" t="s">
        <v>66</v>
      </c>
      <c r="J182" s="76">
        <f t="shared" si="18"/>
        <v>129.86000000000001</v>
      </c>
      <c r="K182" s="77">
        <v>4.66</v>
      </c>
      <c r="L182" s="79" t="s">
        <v>66</v>
      </c>
      <c r="M182" s="76">
        <f t="shared" si="16"/>
        <v>4.66</v>
      </c>
      <c r="N182" s="77">
        <v>1.91</v>
      </c>
      <c r="O182" s="79" t="s">
        <v>66</v>
      </c>
      <c r="P182" s="76">
        <f t="shared" si="17"/>
        <v>1.91</v>
      </c>
    </row>
    <row r="183" spans="1:16">
      <c r="B183" s="89">
        <v>400</v>
      </c>
      <c r="C183" s="90" t="s">
        <v>65</v>
      </c>
      <c r="D183" s="74">
        <f t="shared" si="19"/>
        <v>18.181818181818183</v>
      </c>
      <c r="E183" s="91">
        <v>2.16</v>
      </c>
      <c r="F183" s="92">
        <v>1.011E-3</v>
      </c>
      <c r="G183" s="88">
        <f t="shared" si="15"/>
        <v>2.1610110000000002</v>
      </c>
      <c r="H183" s="77">
        <v>143.51</v>
      </c>
      <c r="I183" s="79" t="s">
        <v>66</v>
      </c>
      <c r="J183" s="76">
        <f t="shared" si="18"/>
        <v>143.51</v>
      </c>
      <c r="K183" s="77">
        <v>5.0599999999999996</v>
      </c>
      <c r="L183" s="79" t="s">
        <v>66</v>
      </c>
      <c r="M183" s="76">
        <f t="shared" si="16"/>
        <v>5.0599999999999996</v>
      </c>
      <c r="N183" s="77">
        <v>2.08</v>
      </c>
      <c r="O183" s="79" t="s">
        <v>66</v>
      </c>
      <c r="P183" s="76">
        <f t="shared" si="17"/>
        <v>2.08</v>
      </c>
    </row>
    <row r="184" spans="1:16">
      <c r="B184" s="89">
        <v>450</v>
      </c>
      <c r="C184" s="90" t="s">
        <v>65</v>
      </c>
      <c r="D184" s="74">
        <f t="shared" si="19"/>
        <v>20.454545454545453</v>
      </c>
      <c r="E184" s="91">
        <v>1.9930000000000001</v>
      </c>
      <c r="F184" s="92">
        <v>9.1049999999999996E-4</v>
      </c>
      <c r="G184" s="88">
        <f t="shared" si="15"/>
        <v>1.9939105000000001</v>
      </c>
      <c r="H184" s="77">
        <v>172.54</v>
      </c>
      <c r="I184" s="79" t="s">
        <v>66</v>
      </c>
      <c r="J184" s="76">
        <f t="shared" si="18"/>
        <v>172.54</v>
      </c>
      <c r="K184" s="77">
        <v>6.54</v>
      </c>
      <c r="L184" s="79" t="s">
        <v>66</v>
      </c>
      <c r="M184" s="76">
        <f t="shared" si="16"/>
        <v>6.54</v>
      </c>
      <c r="N184" s="77">
        <v>2.4300000000000002</v>
      </c>
      <c r="O184" s="79" t="s">
        <v>66</v>
      </c>
      <c r="P184" s="76">
        <f t="shared" si="17"/>
        <v>2.4300000000000002</v>
      </c>
    </row>
    <row r="185" spans="1:16">
      <c r="B185" s="89">
        <v>500</v>
      </c>
      <c r="C185" s="90" t="s">
        <v>65</v>
      </c>
      <c r="D185" s="74">
        <f t="shared" si="19"/>
        <v>22.727272727272727</v>
      </c>
      <c r="E185" s="91">
        <v>1.851</v>
      </c>
      <c r="F185" s="92">
        <v>8.2879999999999998E-4</v>
      </c>
      <c r="G185" s="88">
        <f t="shared" si="15"/>
        <v>1.8518288000000001</v>
      </c>
      <c r="H185" s="77">
        <v>203.89</v>
      </c>
      <c r="I185" s="79" t="s">
        <v>66</v>
      </c>
      <c r="J185" s="76">
        <f t="shared" si="18"/>
        <v>203.89</v>
      </c>
      <c r="K185" s="77">
        <v>7.93</v>
      </c>
      <c r="L185" s="79" t="s">
        <v>66</v>
      </c>
      <c r="M185" s="76">
        <f t="shared" si="16"/>
        <v>7.93</v>
      </c>
      <c r="N185" s="77">
        <v>2.8</v>
      </c>
      <c r="O185" s="79" t="s">
        <v>66</v>
      </c>
      <c r="P185" s="76">
        <f t="shared" si="17"/>
        <v>2.8</v>
      </c>
    </row>
    <row r="186" spans="1:16">
      <c r="B186" s="89">
        <v>550</v>
      </c>
      <c r="C186" s="90" t="s">
        <v>65</v>
      </c>
      <c r="D186" s="74">
        <f t="shared" si="19"/>
        <v>25</v>
      </c>
      <c r="E186" s="91">
        <v>1.7270000000000001</v>
      </c>
      <c r="F186" s="92">
        <v>7.6119999999999996E-4</v>
      </c>
      <c r="G186" s="88">
        <f t="shared" si="15"/>
        <v>1.7277612</v>
      </c>
      <c r="H186" s="77">
        <v>237.58</v>
      </c>
      <c r="I186" s="79" t="s">
        <v>66</v>
      </c>
      <c r="J186" s="76">
        <f t="shared" si="18"/>
        <v>237.58</v>
      </c>
      <c r="K186" s="77">
        <v>9.2799999999999994</v>
      </c>
      <c r="L186" s="79" t="s">
        <v>66</v>
      </c>
      <c r="M186" s="76">
        <f t="shared" si="16"/>
        <v>9.2799999999999994</v>
      </c>
      <c r="N186" s="77">
        <v>3.2</v>
      </c>
      <c r="O186" s="79" t="s">
        <v>66</v>
      </c>
      <c r="P186" s="76">
        <f t="shared" si="17"/>
        <v>3.2</v>
      </c>
    </row>
    <row r="187" spans="1:16">
      <c r="B187" s="89">
        <v>600</v>
      </c>
      <c r="C187" s="90" t="s">
        <v>65</v>
      </c>
      <c r="D187" s="74">
        <f t="shared" si="19"/>
        <v>27.272727272727273</v>
      </c>
      <c r="E187" s="91">
        <v>1.62</v>
      </c>
      <c r="F187" s="92">
        <v>7.0430000000000004E-4</v>
      </c>
      <c r="G187" s="88">
        <f t="shared" si="15"/>
        <v>1.6207043000000001</v>
      </c>
      <c r="H187" s="77">
        <v>273.57</v>
      </c>
      <c r="I187" s="79" t="s">
        <v>66</v>
      </c>
      <c r="J187" s="76">
        <f t="shared" si="18"/>
        <v>273.57</v>
      </c>
      <c r="K187" s="77">
        <v>10.62</v>
      </c>
      <c r="L187" s="79" t="s">
        <v>66</v>
      </c>
      <c r="M187" s="76">
        <f t="shared" si="16"/>
        <v>10.62</v>
      </c>
      <c r="N187" s="77">
        <v>3.63</v>
      </c>
      <c r="O187" s="79" t="s">
        <v>66</v>
      </c>
      <c r="P187" s="76">
        <f t="shared" si="17"/>
        <v>3.63</v>
      </c>
    </row>
    <row r="188" spans="1:16">
      <c r="B188" s="89">
        <v>650</v>
      </c>
      <c r="C188" s="90" t="s">
        <v>65</v>
      </c>
      <c r="D188" s="74">
        <f t="shared" si="19"/>
        <v>29.545454545454547</v>
      </c>
      <c r="E188" s="91">
        <v>1.5269999999999999</v>
      </c>
      <c r="F188" s="92">
        <v>6.556E-4</v>
      </c>
      <c r="G188" s="88">
        <f t="shared" si="15"/>
        <v>1.5276555999999999</v>
      </c>
      <c r="H188" s="77">
        <v>311.86</v>
      </c>
      <c r="I188" s="79" t="s">
        <v>66</v>
      </c>
      <c r="J188" s="76">
        <f t="shared" si="18"/>
        <v>311.86</v>
      </c>
      <c r="K188" s="77">
        <v>11.95</v>
      </c>
      <c r="L188" s="79" t="s">
        <v>66</v>
      </c>
      <c r="M188" s="76">
        <f t="shared" si="16"/>
        <v>11.95</v>
      </c>
      <c r="N188" s="77">
        <v>4.07</v>
      </c>
      <c r="O188" s="79" t="s">
        <v>66</v>
      </c>
      <c r="P188" s="76">
        <f t="shared" si="17"/>
        <v>4.07</v>
      </c>
    </row>
    <row r="189" spans="1:16">
      <c r="B189" s="89">
        <v>700</v>
      </c>
      <c r="C189" s="90" t="s">
        <v>65</v>
      </c>
      <c r="D189" s="74">
        <f t="shared" si="19"/>
        <v>31.818181818181817</v>
      </c>
      <c r="E189" s="91">
        <v>1.4430000000000001</v>
      </c>
      <c r="F189" s="92">
        <v>6.135E-4</v>
      </c>
      <c r="G189" s="88">
        <f t="shared" si="15"/>
        <v>1.4436135000000001</v>
      </c>
      <c r="H189" s="77">
        <v>352.43</v>
      </c>
      <c r="I189" s="79" t="s">
        <v>66</v>
      </c>
      <c r="J189" s="76">
        <f t="shared" si="18"/>
        <v>352.43</v>
      </c>
      <c r="K189" s="77">
        <v>13.29</v>
      </c>
      <c r="L189" s="79" t="s">
        <v>66</v>
      </c>
      <c r="M189" s="76">
        <f t="shared" si="16"/>
        <v>13.29</v>
      </c>
      <c r="N189" s="77">
        <v>4.55</v>
      </c>
      <c r="O189" s="79" t="s">
        <v>66</v>
      </c>
      <c r="P189" s="76">
        <f t="shared" si="17"/>
        <v>4.55</v>
      </c>
    </row>
    <row r="190" spans="1:16">
      <c r="B190" s="89">
        <v>800</v>
      </c>
      <c r="C190" s="90" t="s">
        <v>65</v>
      </c>
      <c r="D190" s="74">
        <f t="shared" si="19"/>
        <v>36.363636363636367</v>
      </c>
      <c r="E190" s="91">
        <v>1.3029999999999999</v>
      </c>
      <c r="F190" s="92">
        <v>5.442E-4</v>
      </c>
      <c r="G190" s="88">
        <f t="shared" si="15"/>
        <v>1.3035441999999999</v>
      </c>
      <c r="H190" s="77">
        <v>440.25</v>
      </c>
      <c r="I190" s="79" t="s">
        <v>66</v>
      </c>
      <c r="J190" s="76">
        <f t="shared" si="18"/>
        <v>440.25</v>
      </c>
      <c r="K190" s="77">
        <v>18.25</v>
      </c>
      <c r="L190" s="79" t="s">
        <v>66</v>
      </c>
      <c r="M190" s="76">
        <f t="shared" si="16"/>
        <v>18.25</v>
      </c>
      <c r="N190" s="77">
        <v>5.56</v>
      </c>
      <c r="O190" s="79" t="s">
        <v>66</v>
      </c>
      <c r="P190" s="76">
        <f t="shared" si="17"/>
        <v>5.56</v>
      </c>
    </row>
    <row r="191" spans="1:16">
      <c r="B191" s="89">
        <v>900</v>
      </c>
      <c r="C191" s="90" t="s">
        <v>65</v>
      </c>
      <c r="D191" s="74">
        <f t="shared" si="19"/>
        <v>40.909090909090907</v>
      </c>
      <c r="E191" s="91">
        <v>1.1910000000000001</v>
      </c>
      <c r="F191" s="92">
        <v>4.8959999999999997E-4</v>
      </c>
      <c r="G191" s="88">
        <f t="shared" si="15"/>
        <v>1.1914896000000001</v>
      </c>
      <c r="H191" s="77">
        <v>536.91</v>
      </c>
      <c r="I191" s="79" t="s">
        <v>66</v>
      </c>
      <c r="J191" s="76">
        <f t="shared" si="18"/>
        <v>536.91</v>
      </c>
      <c r="K191" s="77">
        <v>22.87</v>
      </c>
      <c r="L191" s="79" t="s">
        <v>66</v>
      </c>
      <c r="M191" s="76">
        <f t="shared" si="16"/>
        <v>22.87</v>
      </c>
      <c r="N191" s="77">
        <v>6.67</v>
      </c>
      <c r="O191" s="79" t="s">
        <v>66</v>
      </c>
      <c r="P191" s="76">
        <f t="shared" si="17"/>
        <v>6.67</v>
      </c>
    </row>
    <row r="192" spans="1:16">
      <c r="B192" s="89">
        <v>1</v>
      </c>
      <c r="C192" s="93" t="s">
        <v>67</v>
      </c>
      <c r="D192" s="74">
        <f t="shared" ref="D192:D228" si="20">B192*1000/$C$5</f>
        <v>45.454545454545453</v>
      </c>
      <c r="E192" s="91">
        <v>1.099</v>
      </c>
      <c r="F192" s="92">
        <v>4.4529999999999998E-4</v>
      </c>
      <c r="G192" s="88">
        <f t="shared" si="15"/>
        <v>1.0994453</v>
      </c>
      <c r="H192" s="77">
        <v>642.17999999999995</v>
      </c>
      <c r="I192" s="79" t="s">
        <v>66</v>
      </c>
      <c r="J192" s="76">
        <f t="shared" si="18"/>
        <v>642.17999999999995</v>
      </c>
      <c r="K192" s="77">
        <v>27.36</v>
      </c>
      <c r="L192" s="79" t="s">
        <v>66</v>
      </c>
      <c r="M192" s="76">
        <f t="shared" si="16"/>
        <v>27.36</v>
      </c>
      <c r="N192" s="77">
        <v>7.87</v>
      </c>
      <c r="O192" s="79" t="s">
        <v>66</v>
      </c>
      <c r="P192" s="76">
        <f t="shared" si="17"/>
        <v>7.87</v>
      </c>
    </row>
    <row r="193" spans="2:16">
      <c r="B193" s="89">
        <v>1.1000000000000001</v>
      </c>
      <c r="C193" s="90" t="s">
        <v>67</v>
      </c>
      <c r="D193" s="74">
        <f t="shared" si="20"/>
        <v>50</v>
      </c>
      <c r="E193" s="91">
        <v>1.022</v>
      </c>
      <c r="F193" s="92">
        <v>4.0870000000000001E-4</v>
      </c>
      <c r="G193" s="88">
        <f t="shared" si="15"/>
        <v>1.0224086999999999</v>
      </c>
      <c r="H193" s="77">
        <v>755.81</v>
      </c>
      <c r="I193" s="79" t="s">
        <v>66</v>
      </c>
      <c r="J193" s="76">
        <f t="shared" si="18"/>
        <v>755.81</v>
      </c>
      <c r="K193" s="77">
        <v>31.81</v>
      </c>
      <c r="L193" s="79" t="s">
        <v>66</v>
      </c>
      <c r="M193" s="76">
        <f t="shared" si="16"/>
        <v>31.81</v>
      </c>
      <c r="N193" s="77">
        <v>9.16</v>
      </c>
      <c r="O193" s="79" t="s">
        <v>66</v>
      </c>
      <c r="P193" s="76">
        <f t="shared" si="17"/>
        <v>9.16</v>
      </c>
    </row>
    <row r="194" spans="2:16">
      <c r="B194" s="89">
        <v>1.2</v>
      </c>
      <c r="C194" s="90" t="s">
        <v>67</v>
      </c>
      <c r="D194" s="74">
        <f t="shared" si="20"/>
        <v>54.545454545454547</v>
      </c>
      <c r="E194" s="91">
        <v>0.95679999999999998</v>
      </c>
      <c r="F194" s="92">
        <v>3.7790000000000002E-4</v>
      </c>
      <c r="G194" s="88">
        <f t="shared" si="15"/>
        <v>0.95717790000000003</v>
      </c>
      <c r="H194" s="77">
        <v>877.6</v>
      </c>
      <c r="I194" s="79" t="s">
        <v>66</v>
      </c>
      <c r="J194" s="76">
        <f t="shared" si="18"/>
        <v>877.6</v>
      </c>
      <c r="K194" s="77">
        <v>36.25</v>
      </c>
      <c r="L194" s="79" t="s">
        <v>66</v>
      </c>
      <c r="M194" s="76">
        <f t="shared" si="16"/>
        <v>36.25</v>
      </c>
      <c r="N194" s="77">
        <v>10.53</v>
      </c>
      <c r="O194" s="79" t="s">
        <v>66</v>
      </c>
      <c r="P194" s="76">
        <f t="shared" si="17"/>
        <v>10.53</v>
      </c>
    </row>
    <row r="195" spans="2:16">
      <c r="B195" s="89">
        <v>1.3</v>
      </c>
      <c r="C195" s="90" t="s">
        <v>67</v>
      </c>
      <c r="D195" s="74">
        <f t="shared" si="20"/>
        <v>59.090909090909093</v>
      </c>
      <c r="E195" s="91">
        <v>0.90049999999999997</v>
      </c>
      <c r="F195" s="92">
        <v>3.5159999999999998E-4</v>
      </c>
      <c r="G195" s="88">
        <f t="shared" si="15"/>
        <v>0.90085159999999997</v>
      </c>
      <c r="H195" s="77">
        <v>1.01</v>
      </c>
      <c r="I195" s="78" t="s">
        <v>12</v>
      </c>
      <c r="J195" s="80">
        <f t="shared" ref="J189:J228" si="21">H195*1000</f>
        <v>1010</v>
      </c>
      <c r="K195" s="77">
        <v>40.72</v>
      </c>
      <c r="L195" s="79" t="s">
        <v>66</v>
      </c>
      <c r="M195" s="76">
        <f t="shared" si="16"/>
        <v>40.72</v>
      </c>
      <c r="N195" s="77">
        <v>11.98</v>
      </c>
      <c r="O195" s="79" t="s">
        <v>66</v>
      </c>
      <c r="P195" s="76">
        <f t="shared" si="17"/>
        <v>11.98</v>
      </c>
    </row>
    <row r="196" spans="2:16">
      <c r="B196" s="89">
        <v>1.4</v>
      </c>
      <c r="C196" s="90" t="s">
        <v>67</v>
      </c>
      <c r="D196" s="74">
        <f t="shared" si="20"/>
        <v>63.636363636363633</v>
      </c>
      <c r="E196" s="91">
        <v>0.85150000000000003</v>
      </c>
      <c r="F196" s="92">
        <v>3.2880000000000002E-4</v>
      </c>
      <c r="G196" s="88">
        <f t="shared" si="15"/>
        <v>0.85182880000000005</v>
      </c>
      <c r="H196" s="77">
        <v>1.1399999999999999</v>
      </c>
      <c r="I196" s="79" t="s">
        <v>12</v>
      </c>
      <c r="J196" s="80">
        <f t="shared" si="21"/>
        <v>1140</v>
      </c>
      <c r="K196" s="77">
        <v>45.22</v>
      </c>
      <c r="L196" s="79" t="s">
        <v>66</v>
      </c>
      <c r="M196" s="76">
        <f t="shared" si="16"/>
        <v>45.22</v>
      </c>
      <c r="N196" s="77">
        <v>13.51</v>
      </c>
      <c r="O196" s="79" t="s">
        <v>66</v>
      </c>
      <c r="P196" s="76">
        <f t="shared" si="17"/>
        <v>13.51</v>
      </c>
    </row>
    <row r="197" spans="2:16">
      <c r="B197" s="89">
        <v>1.5</v>
      </c>
      <c r="C197" s="90" t="s">
        <v>67</v>
      </c>
      <c r="D197" s="74">
        <f t="shared" si="20"/>
        <v>68.181818181818187</v>
      </c>
      <c r="E197" s="91">
        <v>0.8085</v>
      </c>
      <c r="F197" s="92">
        <v>3.0889999999999997E-4</v>
      </c>
      <c r="G197" s="88">
        <f t="shared" si="15"/>
        <v>0.80880889999999994</v>
      </c>
      <c r="H197" s="77">
        <v>1.29</v>
      </c>
      <c r="I197" s="79" t="s">
        <v>12</v>
      </c>
      <c r="J197" s="80">
        <f t="shared" si="21"/>
        <v>1290</v>
      </c>
      <c r="K197" s="77">
        <v>49.76</v>
      </c>
      <c r="L197" s="79" t="s">
        <v>66</v>
      </c>
      <c r="M197" s="76">
        <f t="shared" si="16"/>
        <v>49.76</v>
      </c>
      <c r="N197" s="77">
        <v>15.12</v>
      </c>
      <c r="O197" s="79" t="s">
        <v>66</v>
      </c>
      <c r="P197" s="76">
        <f t="shared" si="17"/>
        <v>15.12</v>
      </c>
    </row>
    <row r="198" spans="2:16">
      <c r="B198" s="89">
        <v>1.6</v>
      </c>
      <c r="C198" s="90" t="s">
        <v>67</v>
      </c>
      <c r="D198" s="74">
        <f t="shared" si="20"/>
        <v>72.727272727272734</v>
      </c>
      <c r="E198" s="91">
        <v>0.77039999999999997</v>
      </c>
      <c r="F198" s="92">
        <v>2.9139999999999998E-4</v>
      </c>
      <c r="G198" s="88">
        <f t="shared" si="15"/>
        <v>0.77069140000000003</v>
      </c>
      <c r="H198" s="77">
        <v>1.44</v>
      </c>
      <c r="I198" s="79" t="s">
        <v>12</v>
      </c>
      <c r="J198" s="80">
        <f t="shared" si="21"/>
        <v>1440</v>
      </c>
      <c r="K198" s="77">
        <v>54.34</v>
      </c>
      <c r="L198" s="79" t="s">
        <v>66</v>
      </c>
      <c r="M198" s="76">
        <f t="shared" si="16"/>
        <v>54.34</v>
      </c>
      <c r="N198" s="77">
        <v>16.809999999999999</v>
      </c>
      <c r="O198" s="79" t="s">
        <v>66</v>
      </c>
      <c r="P198" s="76">
        <f t="shared" si="17"/>
        <v>16.809999999999999</v>
      </c>
    </row>
    <row r="199" spans="2:16">
      <c r="B199" s="89">
        <v>1.7</v>
      </c>
      <c r="C199" s="90" t="s">
        <v>67</v>
      </c>
      <c r="D199" s="74">
        <f t="shared" si="20"/>
        <v>77.272727272727266</v>
      </c>
      <c r="E199" s="91">
        <v>0.73629999999999995</v>
      </c>
      <c r="F199" s="92">
        <v>2.7589999999999998E-4</v>
      </c>
      <c r="G199" s="88">
        <f t="shared" si="15"/>
        <v>0.73657589999999995</v>
      </c>
      <c r="H199" s="77">
        <v>1.6</v>
      </c>
      <c r="I199" s="79" t="s">
        <v>12</v>
      </c>
      <c r="J199" s="80">
        <f t="shared" si="21"/>
        <v>1600</v>
      </c>
      <c r="K199" s="77">
        <v>58.97</v>
      </c>
      <c r="L199" s="79" t="s">
        <v>66</v>
      </c>
      <c r="M199" s="76">
        <f t="shared" si="16"/>
        <v>58.97</v>
      </c>
      <c r="N199" s="77">
        <v>18.559999999999999</v>
      </c>
      <c r="O199" s="79" t="s">
        <v>66</v>
      </c>
      <c r="P199" s="76">
        <f t="shared" si="17"/>
        <v>18.559999999999999</v>
      </c>
    </row>
    <row r="200" spans="2:16">
      <c r="B200" s="89">
        <v>1.8</v>
      </c>
      <c r="C200" s="90" t="s">
        <v>67</v>
      </c>
      <c r="D200" s="74">
        <f t="shared" si="20"/>
        <v>81.818181818181813</v>
      </c>
      <c r="E200" s="91">
        <v>0.70579999999999998</v>
      </c>
      <c r="F200" s="92">
        <v>2.6200000000000003E-4</v>
      </c>
      <c r="G200" s="88">
        <f t="shared" si="15"/>
        <v>0.70606199999999997</v>
      </c>
      <c r="H200" s="77">
        <v>1.77</v>
      </c>
      <c r="I200" s="79" t="s">
        <v>12</v>
      </c>
      <c r="J200" s="80">
        <f t="shared" si="21"/>
        <v>1770</v>
      </c>
      <c r="K200" s="77">
        <v>63.64</v>
      </c>
      <c r="L200" s="79" t="s">
        <v>66</v>
      </c>
      <c r="M200" s="76">
        <f t="shared" si="16"/>
        <v>63.64</v>
      </c>
      <c r="N200" s="77">
        <v>20.39</v>
      </c>
      <c r="O200" s="79" t="s">
        <v>66</v>
      </c>
      <c r="P200" s="76">
        <f t="shared" si="17"/>
        <v>20.39</v>
      </c>
    </row>
    <row r="201" spans="2:16">
      <c r="B201" s="89">
        <v>2</v>
      </c>
      <c r="C201" s="90" t="s">
        <v>67</v>
      </c>
      <c r="D201" s="74">
        <f t="shared" si="20"/>
        <v>90.909090909090907</v>
      </c>
      <c r="E201" s="91">
        <v>0.6532</v>
      </c>
      <c r="F201" s="92">
        <v>2.3809999999999999E-4</v>
      </c>
      <c r="G201" s="88">
        <f t="shared" si="15"/>
        <v>0.65343810000000002</v>
      </c>
      <c r="H201" s="77">
        <v>2.12</v>
      </c>
      <c r="I201" s="79" t="s">
        <v>12</v>
      </c>
      <c r="J201" s="80">
        <f t="shared" si="21"/>
        <v>2120</v>
      </c>
      <c r="K201" s="77">
        <v>81.27</v>
      </c>
      <c r="L201" s="79" t="s">
        <v>66</v>
      </c>
      <c r="M201" s="76">
        <f t="shared" si="16"/>
        <v>81.27</v>
      </c>
      <c r="N201" s="77">
        <v>24.26</v>
      </c>
      <c r="O201" s="79" t="s">
        <v>66</v>
      </c>
      <c r="P201" s="76">
        <f t="shared" si="17"/>
        <v>24.26</v>
      </c>
    </row>
    <row r="202" spans="2:16">
      <c r="B202" s="89">
        <v>2.25</v>
      </c>
      <c r="C202" s="90" t="s">
        <v>67</v>
      </c>
      <c r="D202" s="74">
        <f t="shared" si="20"/>
        <v>102.27272727272727</v>
      </c>
      <c r="E202" s="91">
        <v>0.59960000000000002</v>
      </c>
      <c r="F202" s="92">
        <v>2.14E-4</v>
      </c>
      <c r="G202" s="88">
        <f t="shared" si="15"/>
        <v>0.59981400000000007</v>
      </c>
      <c r="H202" s="77">
        <v>2.61</v>
      </c>
      <c r="I202" s="79" t="s">
        <v>12</v>
      </c>
      <c r="J202" s="80">
        <f t="shared" si="21"/>
        <v>2610</v>
      </c>
      <c r="K202" s="77">
        <v>106.28</v>
      </c>
      <c r="L202" s="79" t="s">
        <v>66</v>
      </c>
      <c r="M202" s="76">
        <f t="shared" si="16"/>
        <v>106.28</v>
      </c>
      <c r="N202" s="77">
        <v>29.47</v>
      </c>
      <c r="O202" s="79" t="s">
        <v>66</v>
      </c>
      <c r="P202" s="76">
        <f t="shared" si="17"/>
        <v>29.47</v>
      </c>
    </row>
    <row r="203" spans="2:16">
      <c r="B203" s="89">
        <v>2.5</v>
      </c>
      <c r="C203" s="90" t="s">
        <v>67</v>
      </c>
      <c r="D203" s="74">
        <f t="shared" si="20"/>
        <v>113.63636363636364</v>
      </c>
      <c r="E203" s="91">
        <v>0.55600000000000005</v>
      </c>
      <c r="F203" s="92">
        <v>1.9450000000000001E-4</v>
      </c>
      <c r="G203" s="88">
        <f t="shared" si="15"/>
        <v>0.55619450000000004</v>
      </c>
      <c r="H203" s="77">
        <v>3.13</v>
      </c>
      <c r="I203" s="79" t="s">
        <v>12</v>
      </c>
      <c r="J203" s="80">
        <f t="shared" si="21"/>
        <v>3130</v>
      </c>
      <c r="K203" s="77">
        <v>129.65</v>
      </c>
      <c r="L203" s="79" t="s">
        <v>66</v>
      </c>
      <c r="M203" s="76">
        <f t="shared" si="16"/>
        <v>129.65</v>
      </c>
      <c r="N203" s="77">
        <v>35.07</v>
      </c>
      <c r="O203" s="79" t="s">
        <v>66</v>
      </c>
      <c r="P203" s="76">
        <f t="shared" si="17"/>
        <v>35.07</v>
      </c>
    </row>
    <row r="204" spans="2:16">
      <c r="B204" s="89">
        <v>2.75</v>
      </c>
      <c r="C204" s="90" t="s">
        <v>67</v>
      </c>
      <c r="D204" s="74">
        <f t="shared" si="20"/>
        <v>125</v>
      </c>
      <c r="E204" s="91">
        <v>0.51980000000000004</v>
      </c>
      <c r="F204" s="92">
        <v>1.783E-4</v>
      </c>
      <c r="G204" s="88">
        <f t="shared" si="15"/>
        <v>0.5199783</v>
      </c>
      <c r="H204" s="77">
        <v>3.69</v>
      </c>
      <c r="I204" s="79" t="s">
        <v>12</v>
      </c>
      <c r="J204" s="80">
        <f t="shared" si="21"/>
        <v>3690</v>
      </c>
      <c r="K204" s="77">
        <v>152.24</v>
      </c>
      <c r="L204" s="79" t="s">
        <v>66</v>
      </c>
      <c r="M204" s="76">
        <f t="shared" si="16"/>
        <v>152.24</v>
      </c>
      <c r="N204" s="77">
        <v>41.03</v>
      </c>
      <c r="O204" s="79" t="s">
        <v>66</v>
      </c>
      <c r="P204" s="76">
        <f t="shared" si="17"/>
        <v>41.03</v>
      </c>
    </row>
    <row r="205" spans="2:16">
      <c r="B205" s="89">
        <v>3</v>
      </c>
      <c r="C205" s="90" t="s">
        <v>67</v>
      </c>
      <c r="D205" s="74">
        <f t="shared" si="20"/>
        <v>136.36363636363637</v>
      </c>
      <c r="E205" s="91">
        <v>0.48930000000000001</v>
      </c>
      <c r="F205" s="92">
        <v>1.6479999999999999E-4</v>
      </c>
      <c r="G205" s="88">
        <f t="shared" si="15"/>
        <v>0.48946480000000003</v>
      </c>
      <c r="H205" s="77">
        <v>4.28</v>
      </c>
      <c r="I205" s="79" t="s">
        <v>12</v>
      </c>
      <c r="J205" s="80">
        <f t="shared" si="21"/>
        <v>4280</v>
      </c>
      <c r="K205" s="77">
        <v>174.4</v>
      </c>
      <c r="L205" s="79" t="s">
        <v>66</v>
      </c>
      <c r="M205" s="76">
        <f t="shared" si="16"/>
        <v>174.4</v>
      </c>
      <c r="N205" s="77">
        <v>47.33</v>
      </c>
      <c r="O205" s="79" t="s">
        <v>66</v>
      </c>
      <c r="P205" s="76">
        <f t="shared" si="17"/>
        <v>47.33</v>
      </c>
    </row>
    <row r="206" spans="2:16">
      <c r="B206" s="89">
        <v>3.25</v>
      </c>
      <c r="C206" s="90" t="s">
        <v>67</v>
      </c>
      <c r="D206" s="74">
        <f t="shared" si="20"/>
        <v>147.72727272727272</v>
      </c>
      <c r="E206" s="91">
        <v>0.4632</v>
      </c>
      <c r="F206" s="92">
        <v>1.5320000000000001E-4</v>
      </c>
      <c r="G206" s="88">
        <f t="shared" si="15"/>
        <v>0.46335320000000002</v>
      </c>
      <c r="H206" s="77">
        <v>4.92</v>
      </c>
      <c r="I206" s="79" t="s">
        <v>12</v>
      </c>
      <c r="J206" s="80">
        <f t="shared" si="21"/>
        <v>4920</v>
      </c>
      <c r="K206" s="77">
        <v>196.34</v>
      </c>
      <c r="L206" s="79" t="s">
        <v>66</v>
      </c>
      <c r="M206" s="76">
        <f t="shared" si="16"/>
        <v>196.34</v>
      </c>
      <c r="N206" s="77">
        <v>53.96</v>
      </c>
      <c r="O206" s="79" t="s">
        <v>66</v>
      </c>
      <c r="P206" s="76">
        <f t="shared" si="17"/>
        <v>53.96</v>
      </c>
    </row>
    <row r="207" spans="2:16">
      <c r="B207" s="89">
        <v>3.5</v>
      </c>
      <c r="C207" s="90" t="s">
        <v>67</v>
      </c>
      <c r="D207" s="74">
        <f t="shared" si="20"/>
        <v>159.09090909090909</v>
      </c>
      <c r="E207" s="91">
        <v>0.44059999999999999</v>
      </c>
      <c r="F207" s="92">
        <v>1.4320000000000001E-4</v>
      </c>
      <c r="G207" s="88">
        <f t="shared" si="15"/>
        <v>0.4407432</v>
      </c>
      <c r="H207" s="77">
        <v>5.58</v>
      </c>
      <c r="I207" s="79" t="s">
        <v>12</v>
      </c>
      <c r="J207" s="80">
        <f t="shared" si="21"/>
        <v>5580</v>
      </c>
      <c r="K207" s="77">
        <v>218.15</v>
      </c>
      <c r="L207" s="79" t="s">
        <v>66</v>
      </c>
      <c r="M207" s="76">
        <f t="shared" si="16"/>
        <v>218.15</v>
      </c>
      <c r="N207" s="77">
        <v>60.9</v>
      </c>
      <c r="O207" s="79" t="s">
        <v>66</v>
      </c>
      <c r="P207" s="76">
        <f t="shared" si="17"/>
        <v>60.9</v>
      </c>
    </row>
    <row r="208" spans="2:16">
      <c r="B208" s="89">
        <v>3.75</v>
      </c>
      <c r="C208" s="90" t="s">
        <v>67</v>
      </c>
      <c r="D208" s="74">
        <f t="shared" si="20"/>
        <v>170.45454545454547</v>
      </c>
      <c r="E208" s="91">
        <v>0.4209</v>
      </c>
      <c r="F208" s="92">
        <v>1.3449999999999999E-4</v>
      </c>
      <c r="G208" s="88">
        <f t="shared" si="15"/>
        <v>0.42103449999999998</v>
      </c>
      <c r="H208" s="77">
        <v>6.28</v>
      </c>
      <c r="I208" s="79" t="s">
        <v>12</v>
      </c>
      <c r="J208" s="80">
        <f t="shared" si="21"/>
        <v>6280</v>
      </c>
      <c r="K208" s="77">
        <v>239.88</v>
      </c>
      <c r="L208" s="79" t="s">
        <v>66</v>
      </c>
      <c r="M208" s="76">
        <f t="shared" si="16"/>
        <v>239.88</v>
      </c>
      <c r="N208" s="77">
        <v>68.12</v>
      </c>
      <c r="O208" s="79" t="s">
        <v>66</v>
      </c>
      <c r="P208" s="76">
        <f t="shared" si="17"/>
        <v>68.12</v>
      </c>
    </row>
    <row r="209" spans="2:16">
      <c r="B209" s="89">
        <v>4</v>
      </c>
      <c r="C209" s="90" t="s">
        <v>67</v>
      </c>
      <c r="D209" s="74">
        <f t="shared" si="20"/>
        <v>181.81818181818181</v>
      </c>
      <c r="E209" s="91">
        <v>0.40350000000000003</v>
      </c>
      <c r="F209" s="92">
        <v>1.2679999999999999E-4</v>
      </c>
      <c r="G209" s="88">
        <f t="shared" si="15"/>
        <v>0.40362680000000001</v>
      </c>
      <c r="H209" s="77">
        <v>7.01</v>
      </c>
      <c r="I209" s="79" t="s">
        <v>12</v>
      </c>
      <c r="J209" s="80">
        <f t="shared" si="21"/>
        <v>7010</v>
      </c>
      <c r="K209" s="77">
        <v>261.58</v>
      </c>
      <c r="L209" s="79" t="s">
        <v>66</v>
      </c>
      <c r="M209" s="76">
        <f t="shared" si="16"/>
        <v>261.58</v>
      </c>
      <c r="N209" s="77">
        <v>75.62</v>
      </c>
      <c r="O209" s="79" t="s">
        <v>66</v>
      </c>
      <c r="P209" s="76">
        <f t="shared" si="17"/>
        <v>75.62</v>
      </c>
    </row>
    <row r="210" spans="2:16">
      <c r="B210" s="89">
        <v>4.5</v>
      </c>
      <c r="C210" s="90" t="s">
        <v>67</v>
      </c>
      <c r="D210" s="74">
        <f t="shared" si="20"/>
        <v>204.54545454545453</v>
      </c>
      <c r="E210" s="91">
        <v>0.37430000000000002</v>
      </c>
      <c r="F210" s="92">
        <v>1.138E-4</v>
      </c>
      <c r="G210" s="88">
        <f t="shared" si="15"/>
        <v>0.37441380000000002</v>
      </c>
      <c r="H210" s="77">
        <v>8.56</v>
      </c>
      <c r="I210" s="79" t="s">
        <v>12</v>
      </c>
      <c r="J210" s="80">
        <f t="shared" si="21"/>
        <v>8560</v>
      </c>
      <c r="K210" s="77">
        <v>341.99</v>
      </c>
      <c r="L210" s="79" t="s">
        <v>66</v>
      </c>
      <c r="M210" s="76">
        <f t="shared" si="16"/>
        <v>341.99</v>
      </c>
      <c r="N210" s="77">
        <v>91.39</v>
      </c>
      <c r="O210" s="79" t="s">
        <v>66</v>
      </c>
      <c r="P210" s="76">
        <f t="shared" si="17"/>
        <v>91.39</v>
      </c>
    </row>
    <row r="211" spans="2:16">
      <c r="B211" s="89">
        <v>5</v>
      </c>
      <c r="C211" s="90" t="s">
        <v>67</v>
      </c>
      <c r="D211" s="74">
        <f t="shared" si="20"/>
        <v>227.27272727272728</v>
      </c>
      <c r="E211" s="91">
        <v>0.3508</v>
      </c>
      <c r="F211" s="92">
        <v>1.0340000000000001E-4</v>
      </c>
      <c r="G211" s="88">
        <f t="shared" si="15"/>
        <v>0.35090339999999998</v>
      </c>
      <c r="H211" s="77">
        <v>10.23</v>
      </c>
      <c r="I211" s="79" t="s">
        <v>12</v>
      </c>
      <c r="J211" s="80">
        <f t="shared" si="21"/>
        <v>10230</v>
      </c>
      <c r="K211" s="77">
        <v>415.73</v>
      </c>
      <c r="L211" s="79" t="s">
        <v>66</v>
      </c>
      <c r="M211" s="76">
        <f t="shared" si="16"/>
        <v>415.73</v>
      </c>
      <c r="N211" s="77">
        <v>108.08</v>
      </c>
      <c r="O211" s="79" t="s">
        <v>66</v>
      </c>
      <c r="P211" s="76">
        <f t="shared" si="17"/>
        <v>108.08</v>
      </c>
    </row>
    <row r="212" spans="2:16">
      <c r="B212" s="89">
        <v>5.5</v>
      </c>
      <c r="C212" s="90" t="s">
        <v>67</v>
      </c>
      <c r="D212" s="74">
        <f t="shared" si="20"/>
        <v>250</v>
      </c>
      <c r="E212" s="91">
        <v>0.33139999999999997</v>
      </c>
      <c r="F212" s="92">
        <v>9.4770000000000002E-5</v>
      </c>
      <c r="G212" s="88">
        <f t="shared" si="15"/>
        <v>0.33149476999999999</v>
      </c>
      <c r="H212" s="77">
        <v>11.99</v>
      </c>
      <c r="I212" s="79" t="s">
        <v>12</v>
      </c>
      <c r="J212" s="80">
        <f t="shared" si="21"/>
        <v>11990</v>
      </c>
      <c r="K212" s="77">
        <v>485.79</v>
      </c>
      <c r="L212" s="79" t="s">
        <v>66</v>
      </c>
      <c r="M212" s="76">
        <f t="shared" si="16"/>
        <v>485.79</v>
      </c>
      <c r="N212" s="77">
        <v>125.61</v>
      </c>
      <c r="O212" s="79" t="s">
        <v>66</v>
      </c>
      <c r="P212" s="76">
        <f t="shared" si="17"/>
        <v>125.61</v>
      </c>
    </row>
    <row r="213" spans="2:16">
      <c r="B213" s="89">
        <v>6</v>
      </c>
      <c r="C213" s="90" t="s">
        <v>67</v>
      </c>
      <c r="D213" s="74">
        <f t="shared" si="20"/>
        <v>272.72727272727275</v>
      </c>
      <c r="E213" s="91">
        <v>0.31509999999999999</v>
      </c>
      <c r="F213" s="92">
        <v>8.7520000000000002E-5</v>
      </c>
      <c r="G213" s="88">
        <f t="shared" ref="G213:G228" si="22">E213+F213</f>
        <v>0.31518752</v>
      </c>
      <c r="H213" s="77">
        <v>13.86</v>
      </c>
      <c r="I213" s="79" t="s">
        <v>12</v>
      </c>
      <c r="J213" s="80">
        <f t="shared" si="21"/>
        <v>13860</v>
      </c>
      <c r="K213" s="77">
        <v>553.5</v>
      </c>
      <c r="L213" s="79" t="s">
        <v>66</v>
      </c>
      <c r="M213" s="76">
        <f t="shared" si="16"/>
        <v>553.5</v>
      </c>
      <c r="N213" s="77">
        <v>143.88999999999999</v>
      </c>
      <c r="O213" s="79" t="s">
        <v>66</v>
      </c>
      <c r="P213" s="76">
        <f t="shared" si="17"/>
        <v>143.88999999999999</v>
      </c>
    </row>
    <row r="214" spans="2:16">
      <c r="B214" s="89">
        <v>6.5</v>
      </c>
      <c r="C214" s="90" t="s">
        <v>67</v>
      </c>
      <c r="D214" s="74">
        <f t="shared" si="20"/>
        <v>295.45454545454544</v>
      </c>
      <c r="E214" s="91">
        <v>0.30130000000000001</v>
      </c>
      <c r="F214" s="92">
        <v>8.1329999999999996E-5</v>
      </c>
      <c r="G214" s="88">
        <f t="shared" si="22"/>
        <v>0.30138133</v>
      </c>
      <c r="H214" s="77">
        <v>15.81</v>
      </c>
      <c r="I214" s="79" t="s">
        <v>12</v>
      </c>
      <c r="J214" s="80">
        <f t="shared" si="21"/>
        <v>15810</v>
      </c>
      <c r="K214" s="77">
        <v>619.52</v>
      </c>
      <c r="L214" s="79" t="s">
        <v>66</v>
      </c>
      <c r="M214" s="76">
        <f t="shared" si="16"/>
        <v>619.52</v>
      </c>
      <c r="N214" s="77">
        <v>162.83000000000001</v>
      </c>
      <c r="O214" s="79" t="s">
        <v>66</v>
      </c>
      <c r="P214" s="76">
        <f t="shared" si="17"/>
        <v>162.83000000000001</v>
      </c>
    </row>
    <row r="215" spans="2:16">
      <c r="B215" s="89">
        <v>7</v>
      </c>
      <c r="C215" s="90" t="s">
        <v>67</v>
      </c>
      <c r="D215" s="74">
        <f t="shared" si="20"/>
        <v>318.18181818181819</v>
      </c>
      <c r="E215" s="91">
        <v>0.28939999999999999</v>
      </c>
      <c r="F215" s="92">
        <v>7.5989999999999996E-5</v>
      </c>
      <c r="G215" s="88">
        <f t="shared" si="22"/>
        <v>0.28947599000000002</v>
      </c>
      <c r="H215" s="77">
        <v>17.850000000000001</v>
      </c>
      <c r="I215" s="79" t="s">
        <v>12</v>
      </c>
      <c r="J215" s="80">
        <f t="shared" si="21"/>
        <v>17850</v>
      </c>
      <c r="K215" s="77">
        <v>684.23</v>
      </c>
      <c r="L215" s="79" t="s">
        <v>66</v>
      </c>
      <c r="M215" s="76">
        <f t="shared" si="16"/>
        <v>684.23</v>
      </c>
      <c r="N215" s="77">
        <v>182.37</v>
      </c>
      <c r="O215" s="79" t="s">
        <v>66</v>
      </c>
      <c r="P215" s="76">
        <f t="shared" si="17"/>
        <v>182.37</v>
      </c>
    </row>
    <row r="216" spans="2:16">
      <c r="B216" s="89">
        <v>8</v>
      </c>
      <c r="C216" s="90" t="s">
        <v>67</v>
      </c>
      <c r="D216" s="74">
        <f t="shared" si="20"/>
        <v>363.63636363636363</v>
      </c>
      <c r="E216" s="91">
        <v>0.27010000000000001</v>
      </c>
      <c r="F216" s="92">
        <v>6.724E-5</v>
      </c>
      <c r="G216" s="88">
        <f t="shared" si="22"/>
        <v>0.27016724000000003</v>
      </c>
      <c r="H216" s="77">
        <v>22.16</v>
      </c>
      <c r="I216" s="79" t="s">
        <v>12</v>
      </c>
      <c r="J216" s="80">
        <f t="shared" si="21"/>
        <v>22160</v>
      </c>
      <c r="K216" s="77">
        <v>917.78</v>
      </c>
      <c r="L216" s="79" t="s">
        <v>66</v>
      </c>
      <c r="M216" s="76">
        <f t="shared" si="16"/>
        <v>917.78</v>
      </c>
      <c r="N216" s="77">
        <v>223.02</v>
      </c>
      <c r="O216" s="79" t="s">
        <v>66</v>
      </c>
      <c r="P216" s="76">
        <f t="shared" si="17"/>
        <v>223.02</v>
      </c>
    </row>
    <row r="217" spans="2:16">
      <c r="B217" s="89">
        <v>9</v>
      </c>
      <c r="C217" s="90" t="s">
        <v>67</v>
      </c>
      <c r="D217" s="74">
        <f t="shared" si="20"/>
        <v>409.09090909090907</v>
      </c>
      <c r="E217" s="91">
        <v>0.25519999999999998</v>
      </c>
      <c r="F217" s="92">
        <v>6.0350000000000003E-5</v>
      </c>
      <c r="G217" s="88">
        <f t="shared" si="22"/>
        <v>0.25526034999999997</v>
      </c>
      <c r="H217" s="77">
        <v>26.75</v>
      </c>
      <c r="I217" s="79" t="s">
        <v>12</v>
      </c>
      <c r="J217" s="80">
        <f t="shared" si="21"/>
        <v>26750</v>
      </c>
      <c r="K217" s="77">
        <v>1.1299999999999999</v>
      </c>
      <c r="L217" s="78" t="s">
        <v>12</v>
      </c>
      <c r="M217" s="80">
        <f>K217*1000</f>
        <v>1130</v>
      </c>
      <c r="N217" s="77">
        <v>265.39999999999998</v>
      </c>
      <c r="O217" s="79" t="s">
        <v>66</v>
      </c>
      <c r="P217" s="76">
        <f t="shared" si="17"/>
        <v>265.39999999999998</v>
      </c>
    </row>
    <row r="218" spans="2:16">
      <c r="B218" s="89">
        <v>10</v>
      </c>
      <c r="C218" s="90" t="s">
        <v>67</v>
      </c>
      <c r="D218" s="74">
        <f t="shared" si="20"/>
        <v>454.54545454545456</v>
      </c>
      <c r="E218" s="91">
        <v>0.24329999999999999</v>
      </c>
      <c r="F218" s="92">
        <v>5.4780000000000001E-5</v>
      </c>
      <c r="G218" s="88">
        <f t="shared" si="22"/>
        <v>0.24335477999999999</v>
      </c>
      <c r="H218" s="77">
        <v>31.59</v>
      </c>
      <c r="I218" s="79" t="s">
        <v>12</v>
      </c>
      <c r="J218" s="80">
        <f t="shared" si="21"/>
        <v>31590</v>
      </c>
      <c r="K218" s="77">
        <v>1.32</v>
      </c>
      <c r="L218" s="79" t="s">
        <v>12</v>
      </c>
      <c r="M218" s="80">
        <f t="shared" ref="M218:M228" si="23">K218*1000</f>
        <v>1320</v>
      </c>
      <c r="N218" s="77">
        <v>309.14999999999998</v>
      </c>
      <c r="O218" s="79" t="s">
        <v>66</v>
      </c>
      <c r="P218" s="76">
        <f t="shared" si="17"/>
        <v>309.14999999999998</v>
      </c>
    </row>
    <row r="219" spans="2:16">
      <c r="B219" s="89">
        <v>11</v>
      </c>
      <c r="C219" s="90" t="s">
        <v>67</v>
      </c>
      <c r="D219" s="74">
        <f t="shared" si="20"/>
        <v>500</v>
      </c>
      <c r="E219" s="91">
        <v>0.2336</v>
      </c>
      <c r="F219" s="92">
        <v>5.0189999999999999E-5</v>
      </c>
      <c r="G219" s="88">
        <f t="shared" si="22"/>
        <v>0.23365019000000001</v>
      </c>
      <c r="H219" s="77">
        <v>36.64</v>
      </c>
      <c r="I219" s="79" t="s">
        <v>12</v>
      </c>
      <c r="J219" s="80">
        <f t="shared" si="21"/>
        <v>36640</v>
      </c>
      <c r="K219" s="77">
        <v>1.5</v>
      </c>
      <c r="L219" s="79" t="s">
        <v>12</v>
      </c>
      <c r="M219" s="80">
        <f t="shared" si="23"/>
        <v>1500</v>
      </c>
      <c r="N219" s="77">
        <v>353.98</v>
      </c>
      <c r="O219" s="79" t="s">
        <v>66</v>
      </c>
      <c r="P219" s="76">
        <f t="shared" si="17"/>
        <v>353.98</v>
      </c>
    </row>
    <row r="220" spans="2:16">
      <c r="B220" s="89">
        <v>12</v>
      </c>
      <c r="C220" s="90" t="s">
        <v>67</v>
      </c>
      <c r="D220" s="74">
        <f t="shared" si="20"/>
        <v>545.4545454545455</v>
      </c>
      <c r="E220" s="91">
        <v>0.22559999999999999</v>
      </c>
      <c r="F220" s="92">
        <v>4.6329999999999999E-5</v>
      </c>
      <c r="G220" s="88">
        <f t="shared" si="22"/>
        <v>0.22564633000000001</v>
      </c>
      <c r="H220" s="77">
        <v>41.89</v>
      </c>
      <c r="I220" s="79" t="s">
        <v>12</v>
      </c>
      <c r="J220" s="80">
        <f t="shared" si="21"/>
        <v>41890</v>
      </c>
      <c r="K220" s="77">
        <v>1.68</v>
      </c>
      <c r="L220" s="79" t="s">
        <v>12</v>
      </c>
      <c r="M220" s="80">
        <f t="shared" si="23"/>
        <v>1680</v>
      </c>
      <c r="N220" s="77">
        <v>399.65</v>
      </c>
      <c r="O220" s="79" t="s">
        <v>66</v>
      </c>
      <c r="P220" s="76">
        <f t="shared" si="17"/>
        <v>399.65</v>
      </c>
    </row>
    <row r="221" spans="2:16">
      <c r="B221" s="89">
        <v>13</v>
      </c>
      <c r="C221" s="90" t="s">
        <v>67</v>
      </c>
      <c r="D221" s="74">
        <f t="shared" si="20"/>
        <v>590.90909090909088</v>
      </c>
      <c r="E221" s="91">
        <v>0.219</v>
      </c>
      <c r="F221" s="92">
        <v>4.3040000000000001E-5</v>
      </c>
      <c r="G221" s="88">
        <f t="shared" si="22"/>
        <v>0.21904303999999999</v>
      </c>
      <c r="H221" s="77">
        <v>47.31</v>
      </c>
      <c r="I221" s="79" t="s">
        <v>12</v>
      </c>
      <c r="J221" s="80">
        <f t="shared" si="21"/>
        <v>47310</v>
      </c>
      <c r="K221" s="77">
        <v>1.84</v>
      </c>
      <c r="L221" s="79" t="s">
        <v>12</v>
      </c>
      <c r="M221" s="80">
        <f t="shared" si="23"/>
        <v>1840</v>
      </c>
      <c r="N221" s="77">
        <v>445.96</v>
      </c>
      <c r="O221" s="79" t="s">
        <v>66</v>
      </c>
      <c r="P221" s="76">
        <f t="shared" si="17"/>
        <v>445.96</v>
      </c>
    </row>
    <row r="222" spans="2:16">
      <c r="B222" s="89">
        <v>14</v>
      </c>
      <c r="C222" s="90" t="s">
        <v>67</v>
      </c>
      <c r="D222" s="74">
        <f t="shared" si="20"/>
        <v>636.36363636363637</v>
      </c>
      <c r="E222" s="91">
        <v>0.21329999999999999</v>
      </c>
      <c r="F222" s="92">
        <v>4.0200000000000001E-5</v>
      </c>
      <c r="G222" s="88">
        <f t="shared" si="22"/>
        <v>0.21334019999999998</v>
      </c>
      <c r="H222" s="77">
        <v>52.88</v>
      </c>
      <c r="I222" s="79" t="s">
        <v>12</v>
      </c>
      <c r="J222" s="80">
        <f t="shared" si="21"/>
        <v>52880</v>
      </c>
      <c r="K222" s="77">
        <v>2.0099999999999998</v>
      </c>
      <c r="L222" s="79" t="s">
        <v>12</v>
      </c>
      <c r="M222" s="80">
        <f t="shared" si="23"/>
        <v>2009.9999999999998</v>
      </c>
      <c r="N222" s="77">
        <v>492.73</v>
      </c>
      <c r="O222" s="79" t="s">
        <v>66</v>
      </c>
      <c r="P222" s="76">
        <f t="shared" si="17"/>
        <v>492.73</v>
      </c>
    </row>
    <row r="223" spans="2:16">
      <c r="B223" s="89">
        <v>15</v>
      </c>
      <c r="C223" s="90" t="s">
        <v>67</v>
      </c>
      <c r="D223" s="74">
        <f t="shared" si="20"/>
        <v>681.81818181818187</v>
      </c>
      <c r="E223" s="91">
        <v>0.20849999999999999</v>
      </c>
      <c r="F223" s="92">
        <v>3.7719999999999998E-5</v>
      </c>
      <c r="G223" s="88">
        <f t="shared" si="22"/>
        <v>0.20853771999999998</v>
      </c>
      <c r="H223" s="77">
        <v>58.59</v>
      </c>
      <c r="I223" s="79" t="s">
        <v>12</v>
      </c>
      <c r="J223" s="80">
        <f t="shared" si="21"/>
        <v>58590</v>
      </c>
      <c r="K223" s="77">
        <v>2.17</v>
      </c>
      <c r="L223" s="79" t="s">
        <v>12</v>
      </c>
      <c r="M223" s="80">
        <f t="shared" si="23"/>
        <v>2170</v>
      </c>
      <c r="N223" s="77">
        <v>539.83000000000004</v>
      </c>
      <c r="O223" s="79" t="s">
        <v>66</v>
      </c>
      <c r="P223" s="76">
        <f t="shared" si="17"/>
        <v>539.83000000000004</v>
      </c>
    </row>
    <row r="224" spans="2:16">
      <c r="B224" s="89">
        <v>16</v>
      </c>
      <c r="C224" s="90" t="s">
        <v>67</v>
      </c>
      <c r="D224" s="74">
        <f t="shared" si="20"/>
        <v>727.27272727272725</v>
      </c>
      <c r="E224" s="91">
        <v>0.2044</v>
      </c>
      <c r="F224" s="92">
        <v>3.5540000000000002E-5</v>
      </c>
      <c r="G224" s="88">
        <f t="shared" si="22"/>
        <v>0.20443554</v>
      </c>
      <c r="H224" s="77">
        <v>64.42</v>
      </c>
      <c r="I224" s="79" t="s">
        <v>12</v>
      </c>
      <c r="J224" s="80">
        <f t="shared" si="21"/>
        <v>64420</v>
      </c>
      <c r="K224" s="77">
        <v>2.3199999999999998</v>
      </c>
      <c r="L224" s="79" t="s">
        <v>12</v>
      </c>
      <c r="M224" s="80">
        <f t="shared" si="23"/>
        <v>2320</v>
      </c>
      <c r="N224" s="77">
        <v>587.14</v>
      </c>
      <c r="O224" s="79" t="s">
        <v>66</v>
      </c>
      <c r="P224" s="76">
        <f t="shared" si="17"/>
        <v>587.14</v>
      </c>
    </row>
    <row r="225" spans="1:16">
      <c r="B225" s="89">
        <v>17</v>
      </c>
      <c r="C225" s="90" t="s">
        <v>67</v>
      </c>
      <c r="D225" s="74">
        <f t="shared" si="20"/>
        <v>772.72727272727275</v>
      </c>
      <c r="E225" s="91">
        <v>0.2009</v>
      </c>
      <c r="F225" s="92">
        <v>3.3609999999999998E-5</v>
      </c>
      <c r="G225" s="88">
        <f t="shared" si="22"/>
        <v>0.20093360999999998</v>
      </c>
      <c r="H225" s="77">
        <v>70.37</v>
      </c>
      <c r="I225" s="79" t="s">
        <v>12</v>
      </c>
      <c r="J225" s="80">
        <f t="shared" si="21"/>
        <v>70370</v>
      </c>
      <c r="K225" s="77">
        <v>2.4700000000000002</v>
      </c>
      <c r="L225" s="79" t="s">
        <v>12</v>
      </c>
      <c r="M225" s="80">
        <f t="shared" si="23"/>
        <v>2470</v>
      </c>
      <c r="N225" s="77">
        <v>634.54999999999995</v>
      </c>
      <c r="O225" s="79" t="s">
        <v>66</v>
      </c>
      <c r="P225" s="76">
        <f t="shared" si="17"/>
        <v>634.54999999999995</v>
      </c>
    </row>
    <row r="226" spans="1:16">
      <c r="B226" s="89">
        <v>18</v>
      </c>
      <c r="C226" s="90" t="s">
        <v>67</v>
      </c>
      <c r="D226" s="74">
        <f t="shared" si="20"/>
        <v>818.18181818181813</v>
      </c>
      <c r="E226" s="91">
        <v>0.19769999999999999</v>
      </c>
      <c r="F226" s="92">
        <v>3.1890000000000001E-5</v>
      </c>
      <c r="G226" s="88">
        <f t="shared" si="22"/>
        <v>0.19773188999999999</v>
      </c>
      <c r="H226" s="77">
        <v>76.41</v>
      </c>
      <c r="I226" s="79" t="s">
        <v>12</v>
      </c>
      <c r="J226" s="80">
        <f t="shared" si="21"/>
        <v>76410</v>
      </c>
      <c r="K226" s="77">
        <v>2.61</v>
      </c>
      <c r="L226" s="79" t="s">
        <v>12</v>
      </c>
      <c r="M226" s="80">
        <f t="shared" si="23"/>
        <v>2610</v>
      </c>
      <c r="N226" s="77">
        <v>681.99</v>
      </c>
      <c r="O226" s="79" t="s">
        <v>66</v>
      </c>
      <c r="P226" s="76">
        <f t="shared" si="17"/>
        <v>681.99</v>
      </c>
    </row>
    <row r="227" spans="1:16">
      <c r="B227" s="89">
        <v>20</v>
      </c>
      <c r="C227" s="90" t="s">
        <v>67</v>
      </c>
      <c r="D227" s="74">
        <f t="shared" si="20"/>
        <v>909.09090909090912</v>
      </c>
      <c r="E227" s="91">
        <v>0.19259999999999999</v>
      </c>
      <c r="F227" s="92">
        <v>2.8929999999999999E-5</v>
      </c>
      <c r="G227" s="88">
        <f t="shared" si="22"/>
        <v>0.19262893</v>
      </c>
      <c r="H227" s="77">
        <v>88.76</v>
      </c>
      <c r="I227" s="79" t="s">
        <v>12</v>
      </c>
      <c r="J227" s="80">
        <f t="shared" si="21"/>
        <v>88760</v>
      </c>
      <c r="K227" s="77">
        <v>3.15</v>
      </c>
      <c r="L227" s="79" t="s">
        <v>12</v>
      </c>
      <c r="M227" s="80">
        <f t="shared" si="23"/>
        <v>3150</v>
      </c>
      <c r="N227" s="77">
        <v>776.7</v>
      </c>
      <c r="O227" s="79" t="s">
        <v>66</v>
      </c>
      <c r="P227" s="76">
        <f t="shared" si="17"/>
        <v>776.7</v>
      </c>
    </row>
    <row r="228" spans="1:16">
      <c r="A228" s="4">
        <v>228</v>
      </c>
      <c r="B228" s="89">
        <v>22</v>
      </c>
      <c r="C228" s="90" t="s">
        <v>67</v>
      </c>
      <c r="D228" s="74">
        <f t="shared" si="20"/>
        <v>1000</v>
      </c>
      <c r="E228" s="91">
        <v>0.1888</v>
      </c>
      <c r="F228" s="92">
        <v>2.6489999999999999E-5</v>
      </c>
      <c r="G228" s="88">
        <f t="shared" si="22"/>
        <v>0.18882648999999999</v>
      </c>
      <c r="H228" s="77">
        <v>101.39</v>
      </c>
      <c r="I228" s="79" t="s">
        <v>12</v>
      </c>
      <c r="J228" s="80">
        <f t="shared" si="21"/>
        <v>101390</v>
      </c>
      <c r="K228" s="77">
        <v>3.62</v>
      </c>
      <c r="L228" s="79" t="s">
        <v>12</v>
      </c>
      <c r="M228" s="80">
        <f t="shared" si="23"/>
        <v>3620</v>
      </c>
      <c r="N228" s="77">
        <v>870.76</v>
      </c>
      <c r="O228" s="79" t="s">
        <v>66</v>
      </c>
      <c r="P228" s="76">
        <f t="shared" si="17"/>
        <v>870.76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228"/>
  <sheetViews>
    <sheetView zoomScale="70" zoomScaleNormal="70" workbookViewId="0">
      <selection activeCell="S223" sqref="S22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srim22Na_Al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31</v>
      </c>
      <c r="D6" s="21" t="s">
        <v>32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111</v>
      </c>
      <c r="P6" s="136" t="s">
        <v>228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34</v>
      </c>
      <c r="F7" s="32"/>
      <c r="G7" s="33"/>
      <c r="H7" s="33"/>
      <c r="I7" s="34"/>
      <c r="J7" s="4">
        <v>2</v>
      </c>
      <c r="K7" s="35">
        <v>270.19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0.22</v>
      </c>
      <c r="E12" s="21" t="s">
        <v>108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22000000</v>
      </c>
      <c r="E13" s="21" t="s">
        <v>110</v>
      </c>
      <c r="F13" s="49"/>
      <c r="G13" s="50"/>
      <c r="H13" s="50"/>
      <c r="I13" s="51"/>
      <c r="J13" s="4">
        <v>8</v>
      </c>
      <c r="K13" s="52">
        <v>0.26682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209</v>
      </c>
      <c r="C14" s="102"/>
      <c r="D14" s="21" t="s">
        <v>210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211</v>
      </c>
      <c r="C15" s="103"/>
      <c r="D15" s="101" t="s">
        <v>212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72" t="s">
        <v>58</v>
      </c>
      <c r="E18" s="189" t="s">
        <v>59</v>
      </c>
      <c r="F18" s="190"/>
      <c r="G18" s="191"/>
      <c r="H18" s="71" t="s">
        <v>60</v>
      </c>
      <c r="I18" s="25"/>
      <c r="J18" s="72" t="s">
        <v>61</v>
      </c>
      <c r="K18" s="71" t="s">
        <v>62</v>
      </c>
      <c r="L18" s="73"/>
      <c r="M18" s="72" t="s">
        <v>61</v>
      </c>
      <c r="N18" s="71" t="s">
        <v>62</v>
      </c>
      <c r="O18" s="25"/>
      <c r="P18" s="7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224.999</v>
      </c>
      <c r="C20" s="85" t="s">
        <v>107</v>
      </c>
      <c r="D20" s="119">
        <f>B20/1000000/$C$5</f>
        <v>1.0227227272727273E-5</v>
      </c>
      <c r="E20" s="86">
        <v>4.8379999999999999E-2</v>
      </c>
      <c r="F20" s="87">
        <v>0.51329999999999998</v>
      </c>
      <c r="G20" s="88">
        <f>E20+F20</f>
        <v>0.56167999999999996</v>
      </c>
      <c r="H20" s="84">
        <v>14</v>
      </c>
      <c r="I20" s="85" t="s">
        <v>64</v>
      </c>
      <c r="J20" s="97">
        <f>H20/1000/10</f>
        <v>1.4E-3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249.999</v>
      </c>
      <c r="C21" s="90" t="s">
        <v>107</v>
      </c>
      <c r="D21" s="120">
        <f t="shared" ref="D21:D36" si="2">B21/1000000/$C$5</f>
        <v>1.1363590909090909E-5</v>
      </c>
      <c r="E21" s="91">
        <v>5.0999999999999997E-2</v>
      </c>
      <c r="F21" s="92">
        <v>0.53569999999999995</v>
      </c>
      <c r="G21" s="88">
        <f t="shared" ref="G21:G84" si="3">E21+F21</f>
        <v>0.5867</v>
      </c>
      <c r="H21" s="89">
        <v>14</v>
      </c>
      <c r="I21" s="90" t="s">
        <v>64</v>
      </c>
      <c r="J21" s="74">
        <f t="shared" ref="J21:J84" si="4">H21/1000/10</f>
        <v>1.4E-3</v>
      </c>
      <c r="K21" s="89">
        <v>11</v>
      </c>
      <c r="L21" s="90" t="s">
        <v>64</v>
      </c>
      <c r="M21" s="74">
        <f t="shared" si="0"/>
        <v>1.0999999999999998E-3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274.99900000000002</v>
      </c>
      <c r="C22" s="90" t="s">
        <v>107</v>
      </c>
      <c r="D22" s="120">
        <f t="shared" si="2"/>
        <v>1.2499954545454545E-5</v>
      </c>
      <c r="E22" s="91">
        <v>5.348E-2</v>
      </c>
      <c r="F22" s="92">
        <v>0.55640000000000001</v>
      </c>
      <c r="G22" s="88">
        <f t="shared" si="3"/>
        <v>0.60987999999999998</v>
      </c>
      <c r="H22" s="89">
        <v>15</v>
      </c>
      <c r="I22" s="90" t="s">
        <v>64</v>
      </c>
      <c r="J22" s="74">
        <f t="shared" si="4"/>
        <v>1.5E-3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299.99900000000002</v>
      </c>
      <c r="C23" s="90" t="s">
        <v>107</v>
      </c>
      <c r="D23" s="120">
        <f t="shared" si="2"/>
        <v>1.3636318181818183E-5</v>
      </c>
      <c r="E23" s="91">
        <v>5.586E-2</v>
      </c>
      <c r="F23" s="92">
        <v>0.57550000000000001</v>
      </c>
      <c r="G23" s="88">
        <f t="shared" si="3"/>
        <v>0.63136000000000003</v>
      </c>
      <c r="H23" s="89">
        <v>16</v>
      </c>
      <c r="I23" s="90" t="s">
        <v>64</v>
      </c>
      <c r="J23" s="74">
        <f t="shared" si="4"/>
        <v>1.6000000000000001E-3</v>
      </c>
      <c r="K23" s="89">
        <v>12</v>
      </c>
      <c r="L23" s="90" t="s">
        <v>64</v>
      </c>
      <c r="M23" s="74">
        <f t="shared" si="0"/>
        <v>1.2000000000000001E-3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324.99900000000002</v>
      </c>
      <c r="C24" s="90" t="s">
        <v>107</v>
      </c>
      <c r="D24" s="120">
        <f t="shared" si="2"/>
        <v>1.4772681818181819E-5</v>
      </c>
      <c r="E24" s="91">
        <v>5.8139999999999997E-2</v>
      </c>
      <c r="F24" s="92">
        <v>0.59350000000000003</v>
      </c>
      <c r="G24" s="88">
        <f t="shared" si="3"/>
        <v>0.65164</v>
      </c>
      <c r="H24" s="89">
        <v>17</v>
      </c>
      <c r="I24" s="90" t="s">
        <v>64</v>
      </c>
      <c r="J24" s="74">
        <f t="shared" si="4"/>
        <v>1.7000000000000001E-3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349.99900000000002</v>
      </c>
      <c r="C25" s="90" t="s">
        <v>107</v>
      </c>
      <c r="D25" s="120">
        <f t="shared" si="2"/>
        <v>1.5909045454545455E-5</v>
      </c>
      <c r="E25" s="91">
        <v>6.0339999999999998E-2</v>
      </c>
      <c r="F25" s="92">
        <v>0.61029999999999995</v>
      </c>
      <c r="G25" s="88">
        <f t="shared" si="3"/>
        <v>0.6706399999999999</v>
      </c>
      <c r="H25" s="89">
        <v>17</v>
      </c>
      <c r="I25" s="90" t="s">
        <v>64</v>
      </c>
      <c r="J25" s="74">
        <f t="shared" si="4"/>
        <v>1.7000000000000001E-3</v>
      </c>
      <c r="K25" s="89">
        <v>13</v>
      </c>
      <c r="L25" s="90" t="s">
        <v>64</v>
      </c>
      <c r="M25" s="74">
        <f t="shared" si="0"/>
        <v>1.2999999999999999E-3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374.99900000000002</v>
      </c>
      <c r="C26" s="90" t="s">
        <v>107</v>
      </c>
      <c r="D26" s="120">
        <f t="shared" si="2"/>
        <v>1.7045409090909094E-5</v>
      </c>
      <c r="E26" s="91">
        <v>6.2460000000000002E-2</v>
      </c>
      <c r="F26" s="92">
        <v>0.62609999999999999</v>
      </c>
      <c r="G26" s="88">
        <f t="shared" si="3"/>
        <v>0.68855999999999995</v>
      </c>
      <c r="H26" s="89">
        <v>18</v>
      </c>
      <c r="I26" s="90" t="s">
        <v>64</v>
      </c>
      <c r="J26" s="74">
        <f t="shared" si="4"/>
        <v>1.8E-3</v>
      </c>
      <c r="K26" s="89">
        <v>13</v>
      </c>
      <c r="L26" s="90" t="s">
        <v>64</v>
      </c>
      <c r="M26" s="74">
        <f t="shared" si="0"/>
        <v>1.2999999999999999E-3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399.99900000000002</v>
      </c>
      <c r="C27" s="90" t="s">
        <v>107</v>
      </c>
      <c r="D27" s="120">
        <f t="shared" si="2"/>
        <v>1.8181772727272727E-5</v>
      </c>
      <c r="E27" s="91">
        <v>6.4500000000000002E-2</v>
      </c>
      <c r="F27" s="92">
        <v>0.64100000000000001</v>
      </c>
      <c r="G27" s="88">
        <f t="shared" si="3"/>
        <v>0.70550000000000002</v>
      </c>
      <c r="H27" s="89">
        <v>19</v>
      </c>
      <c r="I27" s="90" t="s">
        <v>64</v>
      </c>
      <c r="J27" s="74">
        <f t="shared" si="4"/>
        <v>1.9E-3</v>
      </c>
      <c r="K27" s="89">
        <v>14</v>
      </c>
      <c r="L27" s="90" t="s">
        <v>64</v>
      </c>
      <c r="M27" s="74">
        <f t="shared" si="0"/>
        <v>1.4E-3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449.99900000000002</v>
      </c>
      <c r="C28" s="90" t="s">
        <v>107</v>
      </c>
      <c r="D28" s="120">
        <f t="shared" si="2"/>
        <v>2.0454500000000002E-5</v>
      </c>
      <c r="E28" s="91">
        <v>6.8419999999999995E-2</v>
      </c>
      <c r="F28" s="92">
        <v>0.66859999999999997</v>
      </c>
      <c r="G28" s="88">
        <f t="shared" si="3"/>
        <v>0.73702000000000001</v>
      </c>
      <c r="H28" s="89">
        <v>20</v>
      </c>
      <c r="I28" s="90" t="s">
        <v>64</v>
      </c>
      <c r="J28" s="74">
        <f t="shared" si="4"/>
        <v>2E-3</v>
      </c>
      <c r="K28" s="89">
        <v>14</v>
      </c>
      <c r="L28" s="90" t="s">
        <v>64</v>
      </c>
      <c r="M28" s="74">
        <f t="shared" si="0"/>
        <v>1.4E-3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499.99900000000002</v>
      </c>
      <c r="C29" s="90" t="s">
        <v>107</v>
      </c>
      <c r="D29" s="120">
        <f t="shared" si="2"/>
        <v>2.2727227272727274E-5</v>
      </c>
      <c r="E29" s="91">
        <v>7.2120000000000004E-2</v>
      </c>
      <c r="F29" s="92">
        <v>0.69359999999999999</v>
      </c>
      <c r="G29" s="88">
        <f t="shared" si="3"/>
        <v>0.76571999999999996</v>
      </c>
      <c r="H29" s="89">
        <v>21</v>
      </c>
      <c r="I29" s="90" t="s">
        <v>64</v>
      </c>
      <c r="J29" s="74">
        <f t="shared" si="4"/>
        <v>2.1000000000000003E-3</v>
      </c>
      <c r="K29" s="89">
        <v>15</v>
      </c>
      <c r="L29" s="90" t="s">
        <v>64</v>
      </c>
      <c r="M29" s="74">
        <f t="shared" si="0"/>
        <v>1.5E-3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549.99900000000002</v>
      </c>
      <c r="C30" s="90" t="s">
        <v>107</v>
      </c>
      <c r="D30" s="118">
        <f t="shared" si="2"/>
        <v>2.4999954545454546E-5</v>
      </c>
      <c r="E30" s="91">
        <v>7.5639999999999999E-2</v>
      </c>
      <c r="F30" s="92">
        <v>0.71640000000000004</v>
      </c>
      <c r="G30" s="88">
        <f t="shared" si="3"/>
        <v>0.79204000000000008</v>
      </c>
      <c r="H30" s="89">
        <v>23</v>
      </c>
      <c r="I30" s="90" t="s">
        <v>64</v>
      </c>
      <c r="J30" s="74">
        <f t="shared" si="4"/>
        <v>2.3E-3</v>
      </c>
      <c r="K30" s="89">
        <v>16</v>
      </c>
      <c r="L30" s="90" t="s">
        <v>64</v>
      </c>
      <c r="M30" s="74">
        <f t="shared" si="0"/>
        <v>1.6000000000000001E-3</v>
      </c>
      <c r="N30" s="89">
        <v>11</v>
      </c>
      <c r="O30" s="90" t="s">
        <v>64</v>
      </c>
      <c r="P30" s="74">
        <f t="shared" si="1"/>
        <v>1.0999999999999998E-3</v>
      </c>
    </row>
    <row r="31" spans="1:16">
      <c r="B31" s="89">
        <v>599.99900000000002</v>
      </c>
      <c r="C31" s="90" t="s">
        <v>107</v>
      </c>
      <c r="D31" s="118">
        <f t="shared" si="2"/>
        <v>2.7272681818181821E-5</v>
      </c>
      <c r="E31" s="91">
        <v>7.9000000000000001E-2</v>
      </c>
      <c r="F31" s="92">
        <v>0.73729999999999996</v>
      </c>
      <c r="G31" s="88">
        <f t="shared" si="3"/>
        <v>0.81629999999999991</v>
      </c>
      <c r="H31" s="89">
        <v>24</v>
      </c>
      <c r="I31" s="90" t="s">
        <v>64</v>
      </c>
      <c r="J31" s="74">
        <f t="shared" si="4"/>
        <v>2.4000000000000002E-3</v>
      </c>
      <c r="K31" s="89">
        <v>17</v>
      </c>
      <c r="L31" s="90" t="s">
        <v>64</v>
      </c>
      <c r="M31" s="74">
        <f t="shared" si="0"/>
        <v>1.7000000000000001E-3</v>
      </c>
      <c r="N31" s="89">
        <v>12</v>
      </c>
      <c r="O31" s="90" t="s">
        <v>64</v>
      </c>
      <c r="P31" s="74">
        <f t="shared" si="1"/>
        <v>1.2000000000000001E-3</v>
      </c>
    </row>
    <row r="32" spans="1:16">
      <c r="B32" s="89">
        <v>649.99900000000002</v>
      </c>
      <c r="C32" s="90" t="s">
        <v>107</v>
      </c>
      <c r="D32" s="118">
        <f t="shared" si="2"/>
        <v>2.9545409090909093E-5</v>
      </c>
      <c r="E32" s="91">
        <v>8.2229999999999998E-2</v>
      </c>
      <c r="F32" s="92">
        <v>0.75670000000000004</v>
      </c>
      <c r="G32" s="88">
        <f t="shared" si="3"/>
        <v>0.83893000000000006</v>
      </c>
      <c r="H32" s="89">
        <v>25</v>
      </c>
      <c r="I32" s="90" t="s">
        <v>64</v>
      </c>
      <c r="J32" s="74">
        <f t="shared" si="4"/>
        <v>2.5000000000000001E-3</v>
      </c>
      <c r="K32" s="89">
        <v>17</v>
      </c>
      <c r="L32" s="90" t="s">
        <v>64</v>
      </c>
      <c r="M32" s="74">
        <f t="shared" si="0"/>
        <v>1.7000000000000001E-3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699.99900000000002</v>
      </c>
      <c r="C33" s="90" t="s">
        <v>107</v>
      </c>
      <c r="D33" s="118">
        <f t="shared" si="2"/>
        <v>3.1818136363636365E-5</v>
      </c>
      <c r="E33" s="91">
        <v>8.5330000000000003E-2</v>
      </c>
      <c r="F33" s="92">
        <v>0.77470000000000006</v>
      </c>
      <c r="G33" s="88">
        <f t="shared" si="3"/>
        <v>0.86003000000000007</v>
      </c>
      <c r="H33" s="89">
        <v>26</v>
      </c>
      <c r="I33" s="90" t="s">
        <v>64</v>
      </c>
      <c r="J33" s="74">
        <f t="shared" si="4"/>
        <v>2.5999999999999999E-3</v>
      </c>
      <c r="K33" s="89">
        <v>18</v>
      </c>
      <c r="L33" s="90" t="s">
        <v>64</v>
      </c>
      <c r="M33" s="74">
        <f t="shared" si="0"/>
        <v>1.8E-3</v>
      </c>
      <c r="N33" s="89">
        <v>13</v>
      </c>
      <c r="O33" s="90" t="s">
        <v>64</v>
      </c>
      <c r="P33" s="74">
        <f t="shared" si="1"/>
        <v>1.2999999999999999E-3</v>
      </c>
    </row>
    <row r="34" spans="2:16">
      <c r="B34" s="89">
        <v>799.99900000000002</v>
      </c>
      <c r="C34" s="90" t="s">
        <v>107</v>
      </c>
      <c r="D34" s="118">
        <f t="shared" si="2"/>
        <v>3.6363590909090909E-5</v>
      </c>
      <c r="E34" s="91">
        <v>9.1219999999999996E-2</v>
      </c>
      <c r="F34" s="92">
        <v>0.80710000000000004</v>
      </c>
      <c r="G34" s="88">
        <f t="shared" si="3"/>
        <v>0.89832000000000001</v>
      </c>
      <c r="H34" s="89">
        <v>29</v>
      </c>
      <c r="I34" s="90" t="s">
        <v>64</v>
      </c>
      <c r="J34" s="74">
        <f t="shared" si="4"/>
        <v>2.9000000000000002E-3</v>
      </c>
      <c r="K34" s="89">
        <v>20</v>
      </c>
      <c r="L34" s="90" t="s">
        <v>64</v>
      </c>
      <c r="M34" s="74">
        <f t="shared" si="0"/>
        <v>2E-3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899.99900000000002</v>
      </c>
      <c r="C35" s="90" t="s">
        <v>107</v>
      </c>
      <c r="D35" s="118">
        <f t="shared" si="2"/>
        <v>4.0909045454545459E-5</v>
      </c>
      <c r="E35" s="91">
        <v>9.6759999999999999E-2</v>
      </c>
      <c r="F35" s="92">
        <v>0.8357</v>
      </c>
      <c r="G35" s="88">
        <f t="shared" si="3"/>
        <v>0.93245999999999996</v>
      </c>
      <c r="H35" s="89">
        <v>31</v>
      </c>
      <c r="I35" s="90" t="s">
        <v>64</v>
      </c>
      <c r="J35" s="74">
        <f t="shared" si="4"/>
        <v>3.0999999999999999E-3</v>
      </c>
      <c r="K35" s="89">
        <v>21</v>
      </c>
      <c r="L35" s="90" t="s">
        <v>64</v>
      </c>
      <c r="M35" s="74">
        <f t="shared" si="0"/>
        <v>2.1000000000000003E-3</v>
      </c>
      <c r="N35" s="89">
        <v>15</v>
      </c>
      <c r="O35" s="90" t="s">
        <v>64</v>
      </c>
      <c r="P35" s="74">
        <f t="shared" si="1"/>
        <v>1.5E-3</v>
      </c>
    </row>
    <row r="36" spans="2:16">
      <c r="B36" s="89">
        <v>999.99900000000002</v>
      </c>
      <c r="C36" s="90" t="s">
        <v>107</v>
      </c>
      <c r="D36" s="118">
        <f t="shared" si="2"/>
        <v>4.5454500000000003E-5</v>
      </c>
      <c r="E36" s="91">
        <v>0.10199999999999999</v>
      </c>
      <c r="F36" s="92">
        <v>0.86109999999999998</v>
      </c>
      <c r="G36" s="88">
        <f t="shared" si="3"/>
        <v>0.96309999999999996</v>
      </c>
      <c r="H36" s="89">
        <v>33</v>
      </c>
      <c r="I36" s="90" t="s">
        <v>64</v>
      </c>
      <c r="J36" s="74">
        <f t="shared" si="4"/>
        <v>3.3E-3</v>
      </c>
      <c r="K36" s="89">
        <v>22</v>
      </c>
      <c r="L36" s="90" t="s">
        <v>64</v>
      </c>
      <c r="M36" s="74">
        <f t="shared" si="0"/>
        <v>2.1999999999999997E-3</v>
      </c>
      <c r="N36" s="89">
        <v>16</v>
      </c>
      <c r="O36" s="90" t="s">
        <v>64</v>
      </c>
      <c r="P36" s="74">
        <f t="shared" si="1"/>
        <v>1.6000000000000001E-3</v>
      </c>
    </row>
    <row r="37" spans="2:16">
      <c r="B37" s="89">
        <v>1.1000000000000001</v>
      </c>
      <c r="C37" s="93" t="s">
        <v>63</v>
      </c>
      <c r="D37" s="118">
        <f t="shared" ref="D37:D100" si="5">B37/1000/$C$5</f>
        <v>5.0000000000000002E-5</v>
      </c>
      <c r="E37" s="91">
        <v>0.107</v>
      </c>
      <c r="F37" s="92">
        <v>0.88400000000000001</v>
      </c>
      <c r="G37" s="88">
        <f t="shared" si="3"/>
        <v>0.99099999999999999</v>
      </c>
      <c r="H37" s="89">
        <v>35</v>
      </c>
      <c r="I37" s="90" t="s">
        <v>64</v>
      </c>
      <c r="J37" s="74">
        <f t="shared" si="4"/>
        <v>3.5000000000000005E-3</v>
      </c>
      <c r="K37" s="89">
        <v>23</v>
      </c>
      <c r="L37" s="90" t="s">
        <v>64</v>
      </c>
      <c r="M37" s="74">
        <f t="shared" si="0"/>
        <v>2.3E-3</v>
      </c>
      <c r="N37" s="89">
        <v>17</v>
      </c>
      <c r="O37" s="90" t="s">
        <v>64</v>
      </c>
      <c r="P37" s="74">
        <f t="shared" si="1"/>
        <v>1.7000000000000001E-3</v>
      </c>
    </row>
    <row r="38" spans="2:16">
      <c r="B38" s="89">
        <v>1.2</v>
      </c>
      <c r="C38" s="90" t="s">
        <v>63</v>
      </c>
      <c r="D38" s="118">
        <f t="shared" si="5"/>
        <v>5.4545454545454539E-5</v>
      </c>
      <c r="E38" s="91">
        <v>0.11169999999999999</v>
      </c>
      <c r="F38" s="92">
        <v>0.90469999999999995</v>
      </c>
      <c r="G38" s="88">
        <f t="shared" si="3"/>
        <v>1.0164</v>
      </c>
      <c r="H38" s="89">
        <v>37</v>
      </c>
      <c r="I38" s="90" t="s">
        <v>64</v>
      </c>
      <c r="J38" s="74">
        <f t="shared" si="4"/>
        <v>3.6999999999999997E-3</v>
      </c>
      <c r="K38" s="89">
        <v>24</v>
      </c>
      <c r="L38" s="90" t="s">
        <v>64</v>
      </c>
      <c r="M38" s="74">
        <f t="shared" si="0"/>
        <v>2.4000000000000002E-3</v>
      </c>
      <c r="N38" s="89">
        <v>18</v>
      </c>
      <c r="O38" s="90" t="s">
        <v>64</v>
      </c>
      <c r="P38" s="74">
        <f t="shared" si="1"/>
        <v>1.8E-3</v>
      </c>
    </row>
    <row r="39" spans="2:16">
      <c r="B39" s="89">
        <v>1.3</v>
      </c>
      <c r="C39" s="90" t="s">
        <v>63</v>
      </c>
      <c r="D39" s="118">
        <f t="shared" si="5"/>
        <v>5.909090909090909E-5</v>
      </c>
      <c r="E39" s="91">
        <v>0.1163</v>
      </c>
      <c r="F39" s="92">
        <v>0.92349999999999999</v>
      </c>
      <c r="G39" s="88">
        <f t="shared" si="3"/>
        <v>1.0398000000000001</v>
      </c>
      <c r="H39" s="89">
        <v>39</v>
      </c>
      <c r="I39" s="90" t="s">
        <v>64</v>
      </c>
      <c r="J39" s="74">
        <f t="shared" si="4"/>
        <v>3.8999999999999998E-3</v>
      </c>
      <c r="K39" s="89">
        <v>26</v>
      </c>
      <c r="L39" s="90" t="s">
        <v>64</v>
      </c>
      <c r="M39" s="74">
        <f t="shared" si="0"/>
        <v>2.5999999999999999E-3</v>
      </c>
      <c r="N39" s="89">
        <v>18</v>
      </c>
      <c r="O39" s="90" t="s">
        <v>64</v>
      </c>
      <c r="P39" s="74">
        <f t="shared" si="1"/>
        <v>1.8E-3</v>
      </c>
    </row>
    <row r="40" spans="2:16">
      <c r="B40" s="89">
        <v>1.4</v>
      </c>
      <c r="C40" s="90" t="s">
        <v>63</v>
      </c>
      <c r="D40" s="118">
        <f t="shared" si="5"/>
        <v>6.3636363636363641E-5</v>
      </c>
      <c r="E40" s="91">
        <v>0.1207</v>
      </c>
      <c r="F40" s="92">
        <v>0.94069999999999998</v>
      </c>
      <c r="G40" s="88">
        <f t="shared" si="3"/>
        <v>1.0613999999999999</v>
      </c>
      <c r="H40" s="89">
        <v>41</v>
      </c>
      <c r="I40" s="90" t="s">
        <v>64</v>
      </c>
      <c r="J40" s="74">
        <f t="shared" si="4"/>
        <v>4.1000000000000003E-3</v>
      </c>
      <c r="K40" s="89">
        <v>27</v>
      </c>
      <c r="L40" s="90" t="s">
        <v>64</v>
      </c>
      <c r="M40" s="74">
        <f t="shared" si="0"/>
        <v>2.7000000000000001E-3</v>
      </c>
      <c r="N40" s="89">
        <v>19</v>
      </c>
      <c r="O40" s="90" t="s">
        <v>64</v>
      </c>
      <c r="P40" s="74">
        <f t="shared" si="1"/>
        <v>1.9E-3</v>
      </c>
    </row>
    <row r="41" spans="2:16">
      <c r="B41" s="89">
        <v>1.5</v>
      </c>
      <c r="C41" s="90" t="s">
        <v>63</v>
      </c>
      <c r="D41" s="118">
        <f t="shared" si="5"/>
        <v>6.8181818181818184E-5</v>
      </c>
      <c r="E41" s="91">
        <v>0.1249</v>
      </c>
      <c r="F41" s="92">
        <v>0.95660000000000001</v>
      </c>
      <c r="G41" s="88">
        <f t="shared" si="3"/>
        <v>1.0814999999999999</v>
      </c>
      <c r="H41" s="89">
        <v>43</v>
      </c>
      <c r="I41" s="90" t="s">
        <v>64</v>
      </c>
      <c r="J41" s="74">
        <f t="shared" si="4"/>
        <v>4.3E-3</v>
      </c>
      <c r="K41" s="89">
        <v>28</v>
      </c>
      <c r="L41" s="90" t="s">
        <v>64</v>
      </c>
      <c r="M41" s="74">
        <f t="shared" si="0"/>
        <v>2.8E-3</v>
      </c>
      <c r="N41" s="89">
        <v>20</v>
      </c>
      <c r="O41" s="90" t="s">
        <v>64</v>
      </c>
      <c r="P41" s="74">
        <f t="shared" si="1"/>
        <v>2E-3</v>
      </c>
    </row>
    <row r="42" spans="2:16">
      <c r="B42" s="89">
        <v>1.6</v>
      </c>
      <c r="C42" s="90" t="s">
        <v>63</v>
      </c>
      <c r="D42" s="118">
        <f t="shared" si="5"/>
        <v>7.2727272727272728E-5</v>
      </c>
      <c r="E42" s="91">
        <v>0.129</v>
      </c>
      <c r="F42" s="92">
        <v>0.97119999999999995</v>
      </c>
      <c r="G42" s="88">
        <f t="shared" si="3"/>
        <v>1.1002000000000001</v>
      </c>
      <c r="H42" s="89">
        <v>45</v>
      </c>
      <c r="I42" s="90" t="s">
        <v>64</v>
      </c>
      <c r="J42" s="74">
        <f t="shared" si="4"/>
        <v>4.4999999999999997E-3</v>
      </c>
      <c r="K42" s="89">
        <v>29</v>
      </c>
      <c r="L42" s="90" t="s">
        <v>64</v>
      </c>
      <c r="M42" s="74">
        <f t="shared" si="0"/>
        <v>2.9000000000000002E-3</v>
      </c>
      <c r="N42" s="89">
        <v>21</v>
      </c>
      <c r="O42" s="90" t="s">
        <v>64</v>
      </c>
      <c r="P42" s="74">
        <f t="shared" si="1"/>
        <v>2.1000000000000003E-3</v>
      </c>
    </row>
    <row r="43" spans="2:16">
      <c r="B43" s="89">
        <v>1.7</v>
      </c>
      <c r="C43" s="90" t="s">
        <v>63</v>
      </c>
      <c r="D43" s="118">
        <f t="shared" si="5"/>
        <v>7.7272727272727272E-5</v>
      </c>
      <c r="E43" s="91">
        <v>0.13300000000000001</v>
      </c>
      <c r="F43" s="92">
        <v>0.98470000000000002</v>
      </c>
      <c r="G43" s="88">
        <f t="shared" si="3"/>
        <v>1.1177000000000001</v>
      </c>
      <c r="H43" s="89">
        <v>47</v>
      </c>
      <c r="I43" s="90" t="s">
        <v>64</v>
      </c>
      <c r="J43" s="74">
        <f t="shared" si="4"/>
        <v>4.7000000000000002E-3</v>
      </c>
      <c r="K43" s="89">
        <v>30</v>
      </c>
      <c r="L43" s="90" t="s">
        <v>64</v>
      </c>
      <c r="M43" s="74">
        <f t="shared" si="0"/>
        <v>3.0000000000000001E-3</v>
      </c>
      <c r="N43" s="89">
        <v>22</v>
      </c>
      <c r="O43" s="90" t="s">
        <v>64</v>
      </c>
      <c r="P43" s="74">
        <f t="shared" si="1"/>
        <v>2.1999999999999997E-3</v>
      </c>
    </row>
    <row r="44" spans="2:16">
      <c r="B44" s="89">
        <v>1.8</v>
      </c>
      <c r="C44" s="90" t="s">
        <v>63</v>
      </c>
      <c r="D44" s="118">
        <f t="shared" si="5"/>
        <v>8.1818181818181816E-5</v>
      </c>
      <c r="E44" s="91">
        <v>0.1368</v>
      </c>
      <c r="F44" s="92">
        <v>0.99729999999999996</v>
      </c>
      <c r="G44" s="88">
        <f t="shared" si="3"/>
        <v>1.1340999999999999</v>
      </c>
      <c r="H44" s="89">
        <v>49</v>
      </c>
      <c r="I44" s="90" t="s">
        <v>64</v>
      </c>
      <c r="J44" s="74">
        <f t="shared" si="4"/>
        <v>4.8999999999999998E-3</v>
      </c>
      <c r="K44" s="89">
        <v>31</v>
      </c>
      <c r="L44" s="90" t="s">
        <v>64</v>
      </c>
      <c r="M44" s="74">
        <f t="shared" si="0"/>
        <v>3.0999999999999999E-3</v>
      </c>
      <c r="N44" s="89">
        <v>22</v>
      </c>
      <c r="O44" s="90" t="s">
        <v>64</v>
      </c>
      <c r="P44" s="74">
        <f t="shared" si="1"/>
        <v>2.1999999999999997E-3</v>
      </c>
    </row>
    <row r="45" spans="2:16">
      <c r="B45" s="89">
        <v>2</v>
      </c>
      <c r="C45" s="90" t="s">
        <v>63</v>
      </c>
      <c r="D45" s="118">
        <f t="shared" si="5"/>
        <v>9.0909090909090917E-5</v>
      </c>
      <c r="E45" s="91">
        <v>0.14419999999999999</v>
      </c>
      <c r="F45" s="92">
        <v>1.02</v>
      </c>
      <c r="G45" s="88">
        <f t="shared" si="3"/>
        <v>1.1642000000000001</v>
      </c>
      <c r="H45" s="89">
        <v>53</v>
      </c>
      <c r="I45" s="90" t="s">
        <v>64</v>
      </c>
      <c r="J45" s="74">
        <f t="shared" si="4"/>
        <v>5.3E-3</v>
      </c>
      <c r="K45" s="89">
        <v>33</v>
      </c>
      <c r="L45" s="90" t="s">
        <v>64</v>
      </c>
      <c r="M45" s="74">
        <f t="shared" si="0"/>
        <v>3.3E-3</v>
      </c>
      <c r="N45" s="89">
        <v>24</v>
      </c>
      <c r="O45" s="90" t="s">
        <v>64</v>
      </c>
      <c r="P45" s="74">
        <f t="shared" si="1"/>
        <v>2.4000000000000002E-3</v>
      </c>
    </row>
    <row r="46" spans="2:16">
      <c r="B46" s="89">
        <v>2.25</v>
      </c>
      <c r="C46" s="90" t="s">
        <v>63</v>
      </c>
      <c r="D46" s="118">
        <f t="shared" si="5"/>
        <v>1.0227272727272727E-4</v>
      </c>
      <c r="E46" s="91">
        <v>0.153</v>
      </c>
      <c r="F46" s="92">
        <v>1.044</v>
      </c>
      <c r="G46" s="88">
        <f t="shared" si="3"/>
        <v>1.1970000000000001</v>
      </c>
      <c r="H46" s="89">
        <v>57</v>
      </c>
      <c r="I46" s="90" t="s">
        <v>64</v>
      </c>
      <c r="J46" s="74">
        <f t="shared" si="4"/>
        <v>5.7000000000000002E-3</v>
      </c>
      <c r="K46" s="89">
        <v>36</v>
      </c>
      <c r="L46" s="90" t="s">
        <v>64</v>
      </c>
      <c r="M46" s="74">
        <f t="shared" si="0"/>
        <v>3.5999999999999999E-3</v>
      </c>
      <c r="N46" s="89">
        <v>26</v>
      </c>
      <c r="O46" s="90" t="s">
        <v>64</v>
      </c>
      <c r="P46" s="74">
        <f t="shared" si="1"/>
        <v>2.5999999999999999E-3</v>
      </c>
    </row>
    <row r="47" spans="2:16">
      <c r="B47" s="89">
        <v>2.5</v>
      </c>
      <c r="C47" s="90" t="s">
        <v>63</v>
      </c>
      <c r="D47" s="118">
        <f t="shared" si="5"/>
        <v>1.1363636363636364E-4</v>
      </c>
      <c r="E47" s="91">
        <v>0.1613</v>
      </c>
      <c r="F47" s="92">
        <v>1.0649999999999999</v>
      </c>
      <c r="G47" s="88">
        <f t="shared" si="3"/>
        <v>1.2262999999999999</v>
      </c>
      <c r="H47" s="89">
        <v>62</v>
      </c>
      <c r="I47" s="90" t="s">
        <v>64</v>
      </c>
      <c r="J47" s="74">
        <f t="shared" si="4"/>
        <v>6.1999999999999998E-3</v>
      </c>
      <c r="K47" s="89">
        <v>38</v>
      </c>
      <c r="L47" s="90" t="s">
        <v>64</v>
      </c>
      <c r="M47" s="74">
        <f t="shared" si="0"/>
        <v>3.8E-3</v>
      </c>
      <c r="N47" s="89">
        <v>28</v>
      </c>
      <c r="O47" s="90" t="s">
        <v>64</v>
      </c>
      <c r="P47" s="74">
        <f t="shared" si="1"/>
        <v>2.8E-3</v>
      </c>
    </row>
    <row r="48" spans="2:16">
      <c r="B48" s="89">
        <v>2.75</v>
      </c>
      <c r="C48" s="90" t="s">
        <v>63</v>
      </c>
      <c r="D48" s="118">
        <f t="shared" si="5"/>
        <v>1.25E-4</v>
      </c>
      <c r="E48" s="91">
        <v>0.1691</v>
      </c>
      <c r="F48" s="92">
        <v>1.083</v>
      </c>
      <c r="G48" s="88">
        <f t="shared" si="3"/>
        <v>1.2521</v>
      </c>
      <c r="H48" s="89">
        <v>66</v>
      </c>
      <c r="I48" s="90" t="s">
        <v>64</v>
      </c>
      <c r="J48" s="74">
        <f t="shared" si="4"/>
        <v>6.6E-3</v>
      </c>
      <c r="K48" s="89">
        <v>40</v>
      </c>
      <c r="L48" s="90" t="s">
        <v>64</v>
      </c>
      <c r="M48" s="74">
        <f t="shared" si="0"/>
        <v>4.0000000000000001E-3</v>
      </c>
      <c r="N48" s="89">
        <v>29</v>
      </c>
      <c r="O48" s="90" t="s">
        <v>64</v>
      </c>
      <c r="P48" s="74">
        <f t="shared" si="1"/>
        <v>2.9000000000000002E-3</v>
      </c>
    </row>
    <row r="49" spans="2:16">
      <c r="B49" s="89">
        <v>3</v>
      </c>
      <c r="C49" s="90" t="s">
        <v>63</v>
      </c>
      <c r="D49" s="118">
        <f t="shared" si="5"/>
        <v>1.3636363636363637E-4</v>
      </c>
      <c r="E49" s="91">
        <v>0.1767</v>
      </c>
      <c r="F49" s="92">
        <v>1.099</v>
      </c>
      <c r="G49" s="88">
        <f t="shared" si="3"/>
        <v>1.2757000000000001</v>
      </c>
      <c r="H49" s="89">
        <v>71</v>
      </c>
      <c r="I49" s="90" t="s">
        <v>64</v>
      </c>
      <c r="J49" s="74">
        <f t="shared" si="4"/>
        <v>7.0999999999999995E-3</v>
      </c>
      <c r="K49" s="89">
        <v>43</v>
      </c>
      <c r="L49" s="90" t="s">
        <v>64</v>
      </c>
      <c r="M49" s="74">
        <f t="shared" si="0"/>
        <v>4.3E-3</v>
      </c>
      <c r="N49" s="89">
        <v>31</v>
      </c>
      <c r="O49" s="90" t="s">
        <v>64</v>
      </c>
      <c r="P49" s="74">
        <f t="shared" si="1"/>
        <v>3.0999999999999999E-3</v>
      </c>
    </row>
    <row r="50" spans="2:16">
      <c r="B50" s="89">
        <v>3.25</v>
      </c>
      <c r="C50" s="90" t="s">
        <v>63</v>
      </c>
      <c r="D50" s="118">
        <f t="shared" si="5"/>
        <v>1.4772727272727271E-4</v>
      </c>
      <c r="E50" s="91">
        <v>0.18390000000000001</v>
      </c>
      <c r="F50" s="92">
        <v>1.113</v>
      </c>
      <c r="G50" s="88">
        <f t="shared" si="3"/>
        <v>1.2968999999999999</v>
      </c>
      <c r="H50" s="89">
        <v>75</v>
      </c>
      <c r="I50" s="90" t="s">
        <v>64</v>
      </c>
      <c r="J50" s="74">
        <f t="shared" si="4"/>
        <v>7.4999999999999997E-3</v>
      </c>
      <c r="K50" s="89">
        <v>45</v>
      </c>
      <c r="L50" s="90" t="s">
        <v>64</v>
      </c>
      <c r="M50" s="74">
        <f t="shared" si="0"/>
        <v>4.4999999999999997E-3</v>
      </c>
      <c r="N50" s="89">
        <v>33</v>
      </c>
      <c r="O50" s="90" t="s">
        <v>64</v>
      </c>
      <c r="P50" s="74">
        <f t="shared" si="1"/>
        <v>3.3E-3</v>
      </c>
    </row>
    <row r="51" spans="2:16">
      <c r="B51" s="89">
        <v>3.5</v>
      </c>
      <c r="C51" s="90" t="s">
        <v>63</v>
      </c>
      <c r="D51" s="118">
        <f t="shared" si="5"/>
        <v>1.590909090909091E-4</v>
      </c>
      <c r="E51" s="91">
        <v>0.1908</v>
      </c>
      <c r="F51" s="92">
        <v>1.125</v>
      </c>
      <c r="G51" s="88">
        <f t="shared" si="3"/>
        <v>1.3158000000000001</v>
      </c>
      <c r="H51" s="89">
        <v>80</v>
      </c>
      <c r="I51" s="90" t="s">
        <v>64</v>
      </c>
      <c r="J51" s="74">
        <f t="shared" si="4"/>
        <v>8.0000000000000002E-3</v>
      </c>
      <c r="K51" s="89">
        <v>47</v>
      </c>
      <c r="L51" s="90" t="s">
        <v>64</v>
      </c>
      <c r="M51" s="74">
        <f t="shared" si="0"/>
        <v>4.7000000000000002E-3</v>
      </c>
      <c r="N51" s="89">
        <v>34</v>
      </c>
      <c r="O51" s="90" t="s">
        <v>64</v>
      </c>
      <c r="P51" s="74">
        <f t="shared" si="1"/>
        <v>3.4000000000000002E-3</v>
      </c>
    </row>
    <row r="52" spans="2:16">
      <c r="B52" s="89">
        <v>3.75</v>
      </c>
      <c r="C52" s="90" t="s">
        <v>63</v>
      </c>
      <c r="D52" s="118">
        <f t="shared" si="5"/>
        <v>1.7045454545454544E-4</v>
      </c>
      <c r="E52" s="91">
        <v>0.19750000000000001</v>
      </c>
      <c r="F52" s="92">
        <v>1.1359999999999999</v>
      </c>
      <c r="G52" s="88">
        <f t="shared" si="3"/>
        <v>1.3334999999999999</v>
      </c>
      <c r="H52" s="89">
        <v>84</v>
      </c>
      <c r="I52" s="90" t="s">
        <v>64</v>
      </c>
      <c r="J52" s="74">
        <f t="shared" si="4"/>
        <v>8.4000000000000012E-3</v>
      </c>
      <c r="K52" s="89">
        <v>50</v>
      </c>
      <c r="L52" s="90" t="s">
        <v>64</v>
      </c>
      <c r="M52" s="74">
        <f t="shared" si="0"/>
        <v>5.0000000000000001E-3</v>
      </c>
      <c r="N52" s="89">
        <v>36</v>
      </c>
      <c r="O52" s="90" t="s">
        <v>64</v>
      </c>
      <c r="P52" s="74">
        <f t="shared" si="1"/>
        <v>3.5999999999999999E-3</v>
      </c>
    </row>
    <row r="53" spans="2:16">
      <c r="B53" s="89">
        <v>4</v>
      </c>
      <c r="C53" s="90" t="s">
        <v>63</v>
      </c>
      <c r="D53" s="118">
        <f t="shared" si="5"/>
        <v>1.8181818181818183E-4</v>
      </c>
      <c r="E53" s="91">
        <v>0.20399999999999999</v>
      </c>
      <c r="F53" s="92">
        <v>1.145</v>
      </c>
      <c r="G53" s="88">
        <f t="shared" si="3"/>
        <v>1.349</v>
      </c>
      <c r="H53" s="89">
        <v>88</v>
      </c>
      <c r="I53" s="90" t="s">
        <v>64</v>
      </c>
      <c r="J53" s="74">
        <f t="shared" si="4"/>
        <v>8.7999999999999988E-3</v>
      </c>
      <c r="K53" s="89">
        <v>52</v>
      </c>
      <c r="L53" s="90" t="s">
        <v>64</v>
      </c>
      <c r="M53" s="74">
        <f t="shared" si="0"/>
        <v>5.1999999999999998E-3</v>
      </c>
      <c r="N53" s="89">
        <v>37</v>
      </c>
      <c r="O53" s="90" t="s">
        <v>64</v>
      </c>
      <c r="P53" s="74">
        <f t="shared" si="1"/>
        <v>3.6999999999999997E-3</v>
      </c>
    </row>
    <row r="54" spans="2:16">
      <c r="B54" s="89">
        <v>4.5</v>
      </c>
      <c r="C54" s="90" t="s">
        <v>63</v>
      </c>
      <c r="D54" s="118">
        <f t="shared" si="5"/>
        <v>2.0454545454545454E-4</v>
      </c>
      <c r="E54" s="91">
        <v>0.21640000000000001</v>
      </c>
      <c r="F54" s="92">
        <v>1.161</v>
      </c>
      <c r="G54" s="88">
        <f t="shared" si="3"/>
        <v>1.3774</v>
      </c>
      <c r="H54" s="89">
        <v>97</v>
      </c>
      <c r="I54" s="90" t="s">
        <v>64</v>
      </c>
      <c r="J54" s="74">
        <f t="shared" si="4"/>
        <v>9.7000000000000003E-3</v>
      </c>
      <c r="K54" s="89">
        <v>56</v>
      </c>
      <c r="L54" s="90" t="s">
        <v>64</v>
      </c>
      <c r="M54" s="74">
        <f t="shared" si="0"/>
        <v>5.5999999999999999E-3</v>
      </c>
      <c r="N54" s="89">
        <v>40</v>
      </c>
      <c r="O54" s="90" t="s">
        <v>64</v>
      </c>
      <c r="P54" s="74">
        <f t="shared" si="1"/>
        <v>4.0000000000000001E-3</v>
      </c>
    </row>
    <row r="55" spans="2:16">
      <c r="B55" s="89">
        <v>5</v>
      </c>
      <c r="C55" s="90" t="s">
        <v>63</v>
      </c>
      <c r="D55" s="118">
        <f t="shared" si="5"/>
        <v>2.2727272727272727E-4</v>
      </c>
      <c r="E55" s="91">
        <v>0.2281</v>
      </c>
      <c r="F55" s="92">
        <v>1.173</v>
      </c>
      <c r="G55" s="88">
        <f t="shared" si="3"/>
        <v>1.4011</v>
      </c>
      <c r="H55" s="89">
        <v>105</v>
      </c>
      <c r="I55" s="90" t="s">
        <v>64</v>
      </c>
      <c r="J55" s="74">
        <f t="shared" si="4"/>
        <v>1.0499999999999999E-2</v>
      </c>
      <c r="K55" s="89">
        <v>60</v>
      </c>
      <c r="L55" s="90" t="s">
        <v>64</v>
      </c>
      <c r="M55" s="74">
        <f t="shared" si="0"/>
        <v>6.0000000000000001E-3</v>
      </c>
      <c r="N55" s="89">
        <v>44</v>
      </c>
      <c r="O55" s="90" t="s">
        <v>64</v>
      </c>
      <c r="P55" s="74">
        <f t="shared" si="1"/>
        <v>4.3999999999999994E-3</v>
      </c>
    </row>
    <row r="56" spans="2:16">
      <c r="B56" s="89">
        <v>5.5</v>
      </c>
      <c r="C56" s="90" t="s">
        <v>63</v>
      </c>
      <c r="D56" s="118">
        <f t="shared" si="5"/>
        <v>2.5000000000000001E-4</v>
      </c>
      <c r="E56" s="91">
        <v>0.2392</v>
      </c>
      <c r="F56" s="92">
        <v>1.1830000000000001</v>
      </c>
      <c r="G56" s="88">
        <f t="shared" si="3"/>
        <v>1.4222000000000001</v>
      </c>
      <c r="H56" s="89">
        <v>113</v>
      </c>
      <c r="I56" s="90" t="s">
        <v>64</v>
      </c>
      <c r="J56" s="74">
        <f t="shared" si="4"/>
        <v>1.1300000000000001E-2</v>
      </c>
      <c r="K56" s="89">
        <v>64</v>
      </c>
      <c r="L56" s="90" t="s">
        <v>64</v>
      </c>
      <c r="M56" s="74">
        <f t="shared" si="0"/>
        <v>6.4000000000000003E-3</v>
      </c>
      <c r="N56" s="89">
        <v>46</v>
      </c>
      <c r="O56" s="90" t="s">
        <v>64</v>
      </c>
      <c r="P56" s="74">
        <f t="shared" si="1"/>
        <v>4.5999999999999999E-3</v>
      </c>
    </row>
    <row r="57" spans="2:16">
      <c r="B57" s="89">
        <v>6</v>
      </c>
      <c r="C57" s="90" t="s">
        <v>63</v>
      </c>
      <c r="D57" s="118">
        <f t="shared" si="5"/>
        <v>2.7272727272727274E-4</v>
      </c>
      <c r="E57" s="91">
        <v>0.24979999999999999</v>
      </c>
      <c r="F57" s="92">
        <v>1.1910000000000001</v>
      </c>
      <c r="G57" s="88">
        <f t="shared" si="3"/>
        <v>1.4408000000000001</v>
      </c>
      <c r="H57" s="89">
        <v>122</v>
      </c>
      <c r="I57" s="90" t="s">
        <v>64</v>
      </c>
      <c r="J57" s="74">
        <f t="shared" si="4"/>
        <v>1.2199999999999999E-2</v>
      </c>
      <c r="K57" s="89">
        <v>68</v>
      </c>
      <c r="L57" s="90" t="s">
        <v>64</v>
      </c>
      <c r="M57" s="74">
        <f t="shared" si="0"/>
        <v>6.8000000000000005E-3</v>
      </c>
      <c r="N57" s="89">
        <v>49</v>
      </c>
      <c r="O57" s="90" t="s">
        <v>64</v>
      </c>
      <c r="P57" s="74">
        <f t="shared" si="1"/>
        <v>4.8999999999999998E-3</v>
      </c>
    </row>
    <row r="58" spans="2:16">
      <c r="B58" s="89">
        <v>6.5</v>
      </c>
      <c r="C58" s="90" t="s">
        <v>63</v>
      </c>
      <c r="D58" s="118">
        <f t="shared" si="5"/>
        <v>2.9545454545454542E-4</v>
      </c>
      <c r="E58" s="91">
        <v>0.26</v>
      </c>
      <c r="F58" s="92">
        <v>1.1970000000000001</v>
      </c>
      <c r="G58" s="88">
        <f t="shared" si="3"/>
        <v>1.4570000000000001</v>
      </c>
      <c r="H58" s="89">
        <v>130</v>
      </c>
      <c r="I58" s="90" t="s">
        <v>64</v>
      </c>
      <c r="J58" s="74">
        <f t="shared" si="4"/>
        <v>1.3000000000000001E-2</v>
      </c>
      <c r="K58" s="89">
        <v>73</v>
      </c>
      <c r="L58" s="90" t="s">
        <v>64</v>
      </c>
      <c r="M58" s="74">
        <f t="shared" si="0"/>
        <v>7.2999999999999992E-3</v>
      </c>
      <c r="N58" s="89">
        <v>52</v>
      </c>
      <c r="O58" s="90" t="s">
        <v>64</v>
      </c>
      <c r="P58" s="74">
        <f t="shared" si="1"/>
        <v>5.1999999999999998E-3</v>
      </c>
    </row>
    <row r="59" spans="2:16">
      <c r="B59" s="89">
        <v>7</v>
      </c>
      <c r="C59" s="90" t="s">
        <v>63</v>
      </c>
      <c r="D59" s="118">
        <f t="shared" si="5"/>
        <v>3.181818181818182E-4</v>
      </c>
      <c r="E59" s="91">
        <v>0.26979999999999998</v>
      </c>
      <c r="F59" s="92">
        <v>1.2010000000000001</v>
      </c>
      <c r="G59" s="88">
        <f t="shared" si="3"/>
        <v>1.4708000000000001</v>
      </c>
      <c r="H59" s="89">
        <v>138</v>
      </c>
      <c r="I59" s="90" t="s">
        <v>64</v>
      </c>
      <c r="J59" s="74">
        <f t="shared" si="4"/>
        <v>1.3800000000000002E-2</v>
      </c>
      <c r="K59" s="89">
        <v>76</v>
      </c>
      <c r="L59" s="90" t="s">
        <v>64</v>
      </c>
      <c r="M59" s="74">
        <f t="shared" si="0"/>
        <v>7.6E-3</v>
      </c>
      <c r="N59" s="89">
        <v>55</v>
      </c>
      <c r="O59" s="90" t="s">
        <v>64</v>
      </c>
      <c r="P59" s="74">
        <f t="shared" si="1"/>
        <v>5.4999999999999997E-3</v>
      </c>
    </row>
    <row r="60" spans="2:16">
      <c r="B60" s="89">
        <v>8</v>
      </c>
      <c r="C60" s="90" t="s">
        <v>63</v>
      </c>
      <c r="D60" s="118">
        <f t="shared" si="5"/>
        <v>3.6363636363636367E-4</v>
      </c>
      <c r="E60" s="91">
        <v>0.28849999999999998</v>
      </c>
      <c r="F60" s="92">
        <v>1.2070000000000001</v>
      </c>
      <c r="G60" s="88">
        <f t="shared" si="3"/>
        <v>1.4955000000000001</v>
      </c>
      <c r="H60" s="89">
        <v>154</v>
      </c>
      <c r="I60" s="90" t="s">
        <v>64</v>
      </c>
      <c r="J60" s="74">
        <f t="shared" si="4"/>
        <v>1.54E-2</v>
      </c>
      <c r="K60" s="89">
        <v>84</v>
      </c>
      <c r="L60" s="90" t="s">
        <v>64</v>
      </c>
      <c r="M60" s="74">
        <f t="shared" si="0"/>
        <v>8.4000000000000012E-3</v>
      </c>
      <c r="N60" s="89">
        <v>61</v>
      </c>
      <c r="O60" s="90" t="s">
        <v>64</v>
      </c>
      <c r="P60" s="74">
        <f t="shared" si="1"/>
        <v>6.0999999999999995E-3</v>
      </c>
    </row>
    <row r="61" spans="2:16">
      <c r="B61" s="89">
        <v>9</v>
      </c>
      <c r="C61" s="90" t="s">
        <v>63</v>
      </c>
      <c r="D61" s="118">
        <f t="shared" si="5"/>
        <v>4.0909090909090908E-4</v>
      </c>
      <c r="E61" s="91">
        <v>0.30599999999999999</v>
      </c>
      <c r="F61" s="92">
        <v>1.2090000000000001</v>
      </c>
      <c r="G61" s="88">
        <f t="shared" si="3"/>
        <v>1.5150000000000001</v>
      </c>
      <c r="H61" s="89">
        <v>171</v>
      </c>
      <c r="I61" s="90" t="s">
        <v>64</v>
      </c>
      <c r="J61" s="74">
        <f t="shared" si="4"/>
        <v>1.7100000000000001E-2</v>
      </c>
      <c r="K61" s="89">
        <v>92</v>
      </c>
      <c r="L61" s="90" t="s">
        <v>64</v>
      </c>
      <c r="M61" s="74">
        <f t="shared" si="0"/>
        <v>9.1999999999999998E-3</v>
      </c>
      <c r="N61" s="89">
        <v>66</v>
      </c>
      <c r="O61" s="90" t="s">
        <v>64</v>
      </c>
      <c r="P61" s="74">
        <f t="shared" si="1"/>
        <v>6.6E-3</v>
      </c>
    </row>
    <row r="62" spans="2:16">
      <c r="B62" s="89">
        <v>10</v>
      </c>
      <c r="C62" s="90" t="s">
        <v>63</v>
      </c>
      <c r="D62" s="118">
        <f t="shared" si="5"/>
        <v>4.5454545454545455E-4</v>
      </c>
      <c r="E62" s="91">
        <v>0.32250000000000001</v>
      </c>
      <c r="F62" s="92">
        <v>1.208</v>
      </c>
      <c r="G62" s="88">
        <f t="shared" si="3"/>
        <v>1.5305</v>
      </c>
      <c r="H62" s="89">
        <v>187</v>
      </c>
      <c r="I62" s="90" t="s">
        <v>64</v>
      </c>
      <c r="J62" s="74">
        <f t="shared" si="4"/>
        <v>1.8700000000000001E-2</v>
      </c>
      <c r="K62" s="89">
        <v>99</v>
      </c>
      <c r="L62" s="90" t="s">
        <v>64</v>
      </c>
      <c r="M62" s="74">
        <f t="shared" si="0"/>
        <v>9.9000000000000008E-3</v>
      </c>
      <c r="N62" s="89">
        <v>71</v>
      </c>
      <c r="O62" s="90" t="s">
        <v>64</v>
      </c>
      <c r="P62" s="74">
        <f t="shared" si="1"/>
        <v>7.0999999999999995E-3</v>
      </c>
    </row>
    <row r="63" spans="2:16">
      <c r="B63" s="89">
        <v>11</v>
      </c>
      <c r="C63" s="90" t="s">
        <v>63</v>
      </c>
      <c r="D63" s="118">
        <f t="shared" si="5"/>
        <v>5.0000000000000001E-4</v>
      </c>
      <c r="E63" s="91">
        <v>0.33829999999999999</v>
      </c>
      <c r="F63" s="92">
        <v>1.206</v>
      </c>
      <c r="G63" s="88">
        <f t="shared" si="3"/>
        <v>1.5443</v>
      </c>
      <c r="H63" s="89">
        <v>203</v>
      </c>
      <c r="I63" s="90" t="s">
        <v>64</v>
      </c>
      <c r="J63" s="74">
        <f t="shared" si="4"/>
        <v>2.0300000000000002E-2</v>
      </c>
      <c r="K63" s="89">
        <v>107</v>
      </c>
      <c r="L63" s="90" t="s">
        <v>64</v>
      </c>
      <c r="M63" s="74">
        <f t="shared" si="0"/>
        <v>1.0699999999999999E-2</v>
      </c>
      <c r="N63" s="89">
        <v>76</v>
      </c>
      <c r="O63" s="90" t="s">
        <v>64</v>
      </c>
      <c r="P63" s="74">
        <f t="shared" si="1"/>
        <v>7.6E-3</v>
      </c>
    </row>
    <row r="64" spans="2:16">
      <c r="B64" s="89">
        <v>12</v>
      </c>
      <c r="C64" s="90" t="s">
        <v>63</v>
      </c>
      <c r="D64" s="118">
        <f t="shared" si="5"/>
        <v>5.4545454545454548E-4</v>
      </c>
      <c r="E64" s="91">
        <v>0.3533</v>
      </c>
      <c r="F64" s="92">
        <v>1.202</v>
      </c>
      <c r="G64" s="88">
        <f t="shared" si="3"/>
        <v>1.5552999999999999</v>
      </c>
      <c r="H64" s="89">
        <v>219</v>
      </c>
      <c r="I64" s="90" t="s">
        <v>64</v>
      </c>
      <c r="J64" s="74">
        <f t="shared" si="4"/>
        <v>2.1899999999999999E-2</v>
      </c>
      <c r="K64" s="89">
        <v>114</v>
      </c>
      <c r="L64" s="90" t="s">
        <v>64</v>
      </c>
      <c r="M64" s="74">
        <f t="shared" si="0"/>
        <v>1.14E-2</v>
      </c>
      <c r="N64" s="89">
        <v>82</v>
      </c>
      <c r="O64" s="90" t="s">
        <v>64</v>
      </c>
      <c r="P64" s="74">
        <f t="shared" si="1"/>
        <v>8.2000000000000007E-3</v>
      </c>
    </row>
    <row r="65" spans="2:16">
      <c r="B65" s="89">
        <v>13</v>
      </c>
      <c r="C65" s="90" t="s">
        <v>63</v>
      </c>
      <c r="D65" s="118">
        <f t="shared" si="5"/>
        <v>5.9090909090909083E-4</v>
      </c>
      <c r="E65" s="91">
        <v>0.36770000000000003</v>
      </c>
      <c r="F65" s="92">
        <v>1.1970000000000001</v>
      </c>
      <c r="G65" s="88">
        <f t="shared" si="3"/>
        <v>1.5647000000000002</v>
      </c>
      <c r="H65" s="89">
        <v>235</v>
      </c>
      <c r="I65" s="90" t="s">
        <v>64</v>
      </c>
      <c r="J65" s="74">
        <f t="shared" si="4"/>
        <v>2.35E-2</v>
      </c>
      <c r="K65" s="89">
        <v>122</v>
      </c>
      <c r="L65" s="90" t="s">
        <v>64</v>
      </c>
      <c r="M65" s="74">
        <f t="shared" si="0"/>
        <v>1.2199999999999999E-2</v>
      </c>
      <c r="N65" s="89">
        <v>87</v>
      </c>
      <c r="O65" s="90" t="s">
        <v>64</v>
      </c>
      <c r="P65" s="74">
        <f t="shared" si="1"/>
        <v>8.6999999999999994E-3</v>
      </c>
    </row>
    <row r="66" spans="2:16">
      <c r="B66" s="89">
        <v>14</v>
      </c>
      <c r="C66" s="90" t="s">
        <v>63</v>
      </c>
      <c r="D66" s="118">
        <f t="shared" si="5"/>
        <v>6.3636363636363641E-4</v>
      </c>
      <c r="E66" s="91">
        <v>0.38159999999999999</v>
      </c>
      <c r="F66" s="92">
        <v>1.1910000000000001</v>
      </c>
      <c r="G66" s="88">
        <f t="shared" si="3"/>
        <v>1.5726</v>
      </c>
      <c r="H66" s="89">
        <v>252</v>
      </c>
      <c r="I66" s="90" t="s">
        <v>64</v>
      </c>
      <c r="J66" s="74">
        <f t="shared" si="4"/>
        <v>2.52E-2</v>
      </c>
      <c r="K66" s="89">
        <v>129</v>
      </c>
      <c r="L66" s="90" t="s">
        <v>64</v>
      </c>
      <c r="M66" s="74">
        <f t="shared" si="0"/>
        <v>1.29E-2</v>
      </c>
      <c r="N66" s="89">
        <v>92</v>
      </c>
      <c r="O66" s="90" t="s">
        <v>64</v>
      </c>
      <c r="P66" s="74">
        <f t="shared" si="1"/>
        <v>9.1999999999999998E-3</v>
      </c>
    </row>
    <row r="67" spans="2:16">
      <c r="B67" s="89">
        <v>15</v>
      </c>
      <c r="C67" s="90" t="s">
        <v>63</v>
      </c>
      <c r="D67" s="118">
        <f t="shared" si="5"/>
        <v>6.8181818181818176E-4</v>
      </c>
      <c r="E67" s="91">
        <v>0.39500000000000002</v>
      </c>
      <c r="F67" s="92">
        <v>1.1839999999999999</v>
      </c>
      <c r="G67" s="88">
        <f t="shared" si="3"/>
        <v>1.579</v>
      </c>
      <c r="H67" s="89">
        <v>268</v>
      </c>
      <c r="I67" s="90" t="s">
        <v>64</v>
      </c>
      <c r="J67" s="74">
        <f t="shared" si="4"/>
        <v>2.6800000000000001E-2</v>
      </c>
      <c r="K67" s="89">
        <v>136</v>
      </c>
      <c r="L67" s="90" t="s">
        <v>64</v>
      </c>
      <c r="M67" s="74">
        <f t="shared" si="0"/>
        <v>1.3600000000000001E-2</v>
      </c>
      <c r="N67" s="89">
        <v>97</v>
      </c>
      <c r="O67" s="90" t="s">
        <v>64</v>
      </c>
      <c r="P67" s="74">
        <f t="shared" si="1"/>
        <v>9.7000000000000003E-3</v>
      </c>
    </row>
    <row r="68" spans="2:16">
      <c r="B68" s="89">
        <v>16</v>
      </c>
      <c r="C68" s="90" t="s">
        <v>63</v>
      </c>
      <c r="D68" s="118">
        <f t="shared" si="5"/>
        <v>7.2727272727272734E-4</v>
      </c>
      <c r="E68" s="91">
        <v>0.40799999999999997</v>
      </c>
      <c r="F68" s="92">
        <v>1.177</v>
      </c>
      <c r="G68" s="88">
        <f t="shared" si="3"/>
        <v>1.585</v>
      </c>
      <c r="H68" s="89">
        <v>284</v>
      </c>
      <c r="I68" s="90" t="s">
        <v>64</v>
      </c>
      <c r="J68" s="74">
        <f t="shared" si="4"/>
        <v>2.8399999999999998E-2</v>
      </c>
      <c r="K68" s="89">
        <v>143</v>
      </c>
      <c r="L68" s="90" t="s">
        <v>64</v>
      </c>
      <c r="M68" s="74">
        <f t="shared" si="0"/>
        <v>1.4299999999999998E-2</v>
      </c>
      <c r="N68" s="89">
        <v>102</v>
      </c>
      <c r="O68" s="90" t="s">
        <v>64</v>
      </c>
      <c r="P68" s="74">
        <f t="shared" si="1"/>
        <v>1.0199999999999999E-2</v>
      </c>
    </row>
    <row r="69" spans="2:16">
      <c r="B69" s="89">
        <v>17</v>
      </c>
      <c r="C69" s="90" t="s">
        <v>63</v>
      </c>
      <c r="D69" s="118">
        <f t="shared" si="5"/>
        <v>7.727272727272728E-4</v>
      </c>
      <c r="E69" s="91">
        <v>0.42049999999999998</v>
      </c>
      <c r="F69" s="92">
        <v>1.17</v>
      </c>
      <c r="G69" s="88">
        <f t="shared" si="3"/>
        <v>1.5905</v>
      </c>
      <c r="H69" s="89">
        <v>301</v>
      </c>
      <c r="I69" s="90" t="s">
        <v>64</v>
      </c>
      <c r="J69" s="74">
        <f t="shared" si="4"/>
        <v>3.0099999999999998E-2</v>
      </c>
      <c r="K69" s="89">
        <v>150</v>
      </c>
      <c r="L69" s="90" t="s">
        <v>64</v>
      </c>
      <c r="M69" s="74">
        <f t="shared" si="0"/>
        <v>1.4999999999999999E-2</v>
      </c>
      <c r="N69" s="89">
        <v>106</v>
      </c>
      <c r="O69" s="90" t="s">
        <v>64</v>
      </c>
      <c r="P69" s="74">
        <f t="shared" si="1"/>
        <v>1.06E-2</v>
      </c>
    </row>
    <row r="70" spans="2:16">
      <c r="B70" s="89">
        <v>18</v>
      </c>
      <c r="C70" s="90" t="s">
        <v>63</v>
      </c>
      <c r="D70" s="118">
        <f t="shared" si="5"/>
        <v>8.1818181818181816E-4</v>
      </c>
      <c r="E70" s="91">
        <v>0.43269999999999997</v>
      </c>
      <c r="F70" s="92">
        <v>1.1619999999999999</v>
      </c>
      <c r="G70" s="88">
        <f t="shared" si="3"/>
        <v>1.5947</v>
      </c>
      <c r="H70" s="89">
        <v>317</v>
      </c>
      <c r="I70" s="90" t="s">
        <v>64</v>
      </c>
      <c r="J70" s="74">
        <f t="shared" si="4"/>
        <v>3.1699999999999999E-2</v>
      </c>
      <c r="K70" s="89">
        <v>157</v>
      </c>
      <c r="L70" s="90" t="s">
        <v>64</v>
      </c>
      <c r="M70" s="74">
        <f t="shared" si="0"/>
        <v>1.5699999999999999E-2</v>
      </c>
      <c r="N70" s="89">
        <v>111</v>
      </c>
      <c r="O70" s="90" t="s">
        <v>64</v>
      </c>
      <c r="P70" s="74">
        <f t="shared" si="1"/>
        <v>1.11E-2</v>
      </c>
    </row>
    <row r="71" spans="2:16">
      <c r="B71" s="89">
        <v>20</v>
      </c>
      <c r="C71" s="90" t="s">
        <v>63</v>
      </c>
      <c r="D71" s="118">
        <f t="shared" si="5"/>
        <v>9.0909090909090909E-4</v>
      </c>
      <c r="E71" s="91">
        <v>0.45610000000000001</v>
      </c>
      <c r="F71" s="92">
        <v>1.1459999999999999</v>
      </c>
      <c r="G71" s="88">
        <f t="shared" si="3"/>
        <v>1.6020999999999999</v>
      </c>
      <c r="H71" s="89">
        <v>350</v>
      </c>
      <c r="I71" s="90" t="s">
        <v>64</v>
      </c>
      <c r="J71" s="74">
        <f t="shared" si="4"/>
        <v>3.4999999999999996E-2</v>
      </c>
      <c r="K71" s="89">
        <v>171</v>
      </c>
      <c r="L71" s="90" t="s">
        <v>64</v>
      </c>
      <c r="M71" s="74">
        <f t="shared" si="0"/>
        <v>1.7100000000000001E-2</v>
      </c>
      <c r="N71" s="89">
        <v>121</v>
      </c>
      <c r="O71" s="90" t="s">
        <v>64</v>
      </c>
      <c r="P71" s="74">
        <f t="shared" si="1"/>
        <v>1.21E-2</v>
      </c>
    </row>
    <row r="72" spans="2:16">
      <c r="B72" s="89">
        <v>22.5</v>
      </c>
      <c r="C72" s="90" t="s">
        <v>63</v>
      </c>
      <c r="D72" s="118">
        <f t="shared" si="5"/>
        <v>1.0227272727272726E-3</v>
      </c>
      <c r="E72" s="91">
        <v>0.48380000000000001</v>
      </c>
      <c r="F72" s="92">
        <v>1.1259999999999999</v>
      </c>
      <c r="G72" s="88">
        <f t="shared" si="3"/>
        <v>1.6097999999999999</v>
      </c>
      <c r="H72" s="89">
        <v>391</v>
      </c>
      <c r="I72" s="90" t="s">
        <v>64</v>
      </c>
      <c r="J72" s="74">
        <f t="shared" si="4"/>
        <v>3.9100000000000003E-2</v>
      </c>
      <c r="K72" s="89">
        <v>188</v>
      </c>
      <c r="L72" s="90" t="s">
        <v>64</v>
      </c>
      <c r="M72" s="74">
        <f t="shared" si="0"/>
        <v>1.8800000000000001E-2</v>
      </c>
      <c r="N72" s="89">
        <v>133</v>
      </c>
      <c r="O72" s="90" t="s">
        <v>64</v>
      </c>
      <c r="P72" s="74">
        <f t="shared" si="1"/>
        <v>1.3300000000000001E-2</v>
      </c>
    </row>
    <row r="73" spans="2:16">
      <c r="B73" s="89">
        <v>25</v>
      </c>
      <c r="C73" s="90" t="s">
        <v>63</v>
      </c>
      <c r="D73" s="118">
        <f t="shared" si="5"/>
        <v>1.1363636363636365E-3</v>
      </c>
      <c r="E73" s="91">
        <v>0.51</v>
      </c>
      <c r="F73" s="92">
        <v>1.105</v>
      </c>
      <c r="G73" s="88">
        <f t="shared" si="3"/>
        <v>1.615</v>
      </c>
      <c r="H73" s="89">
        <v>433</v>
      </c>
      <c r="I73" s="90" t="s">
        <v>64</v>
      </c>
      <c r="J73" s="74">
        <f t="shared" si="4"/>
        <v>4.3299999999999998E-2</v>
      </c>
      <c r="K73" s="89">
        <v>204</v>
      </c>
      <c r="L73" s="90" t="s">
        <v>64</v>
      </c>
      <c r="M73" s="74">
        <f t="shared" si="0"/>
        <v>2.0399999999999998E-2</v>
      </c>
      <c r="N73" s="89">
        <v>145</v>
      </c>
      <c r="O73" s="90" t="s">
        <v>64</v>
      </c>
      <c r="P73" s="74">
        <f t="shared" si="1"/>
        <v>1.4499999999999999E-2</v>
      </c>
    </row>
    <row r="74" spans="2:16">
      <c r="B74" s="89">
        <v>27.5</v>
      </c>
      <c r="C74" s="90" t="s">
        <v>63</v>
      </c>
      <c r="D74" s="118">
        <f t="shared" si="5"/>
        <v>1.25E-3</v>
      </c>
      <c r="E74" s="91">
        <v>0.53480000000000005</v>
      </c>
      <c r="F74" s="92">
        <v>1.085</v>
      </c>
      <c r="G74" s="88">
        <f t="shared" si="3"/>
        <v>1.6198000000000001</v>
      </c>
      <c r="H74" s="89">
        <v>474</v>
      </c>
      <c r="I74" s="90" t="s">
        <v>64</v>
      </c>
      <c r="J74" s="74">
        <f t="shared" si="4"/>
        <v>4.7399999999999998E-2</v>
      </c>
      <c r="K74" s="89">
        <v>221</v>
      </c>
      <c r="L74" s="90" t="s">
        <v>64</v>
      </c>
      <c r="M74" s="74">
        <f t="shared" si="0"/>
        <v>2.2100000000000002E-2</v>
      </c>
      <c r="N74" s="89">
        <v>157</v>
      </c>
      <c r="O74" s="90" t="s">
        <v>64</v>
      </c>
      <c r="P74" s="74">
        <f t="shared" si="1"/>
        <v>1.5699999999999999E-2</v>
      </c>
    </row>
    <row r="75" spans="2:16">
      <c r="B75" s="89">
        <v>30</v>
      </c>
      <c r="C75" s="90" t="s">
        <v>63</v>
      </c>
      <c r="D75" s="118">
        <f t="shared" si="5"/>
        <v>1.3636363636363635E-3</v>
      </c>
      <c r="E75" s="91">
        <v>0.55859999999999999</v>
      </c>
      <c r="F75" s="92">
        <v>1.0649999999999999</v>
      </c>
      <c r="G75" s="88">
        <f t="shared" si="3"/>
        <v>1.6235999999999999</v>
      </c>
      <c r="H75" s="89">
        <v>516</v>
      </c>
      <c r="I75" s="90" t="s">
        <v>64</v>
      </c>
      <c r="J75" s="74">
        <f t="shared" si="4"/>
        <v>5.16E-2</v>
      </c>
      <c r="K75" s="89">
        <v>237</v>
      </c>
      <c r="L75" s="90" t="s">
        <v>64</v>
      </c>
      <c r="M75" s="74">
        <f t="shared" si="0"/>
        <v>2.3699999999999999E-2</v>
      </c>
      <c r="N75" s="89">
        <v>168</v>
      </c>
      <c r="O75" s="90" t="s">
        <v>64</v>
      </c>
      <c r="P75" s="74">
        <f t="shared" si="1"/>
        <v>1.6800000000000002E-2</v>
      </c>
    </row>
    <row r="76" spans="2:16">
      <c r="B76" s="89">
        <v>32.5</v>
      </c>
      <c r="C76" s="90" t="s">
        <v>63</v>
      </c>
      <c r="D76" s="118">
        <f t="shared" si="5"/>
        <v>1.4772727272727272E-3</v>
      </c>
      <c r="E76" s="91">
        <v>0.58140000000000003</v>
      </c>
      <c r="F76" s="92">
        <v>1.046</v>
      </c>
      <c r="G76" s="88">
        <f t="shared" si="3"/>
        <v>1.6274000000000002</v>
      </c>
      <c r="H76" s="89">
        <v>558</v>
      </c>
      <c r="I76" s="90" t="s">
        <v>64</v>
      </c>
      <c r="J76" s="74">
        <f t="shared" si="4"/>
        <v>5.5800000000000002E-2</v>
      </c>
      <c r="K76" s="89">
        <v>253</v>
      </c>
      <c r="L76" s="90" t="s">
        <v>64</v>
      </c>
      <c r="M76" s="74">
        <f t="shared" si="0"/>
        <v>2.53E-2</v>
      </c>
      <c r="N76" s="89">
        <v>180</v>
      </c>
      <c r="O76" s="90" t="s">
        <v>64</v>
      </c>
      <c r="P76" s="74">
        <f t="shared" si="1"/>
        <v>1.7999999999999999E-2</v>
      </c>
    </row>
    <row r="77" spans="2:16">
      <c r="B77" s="89">
        <v>35</v>
      </c>
      <c r="C77" s="90" t="s">
        <v>63</v>
      </c>
      <c r="D77" s="118">
        <f t="shared" si="5"/>
        <v>1.590909090909091E-3</v>
      </c>
      <c r="E77" s="91">
        <v>0.60340000000000005</v>
      </c>
      <c r="F77" s="92">
        <v>1.0269999999999999</v>
      </c>
      <c r="G77" s="88">
        <f t="shared" si="3"/>
        <v>1.6303999999999998</v>
      </c>
      <c r="H77" s="89">
        <v>601</v>
      </c>
      <c r="I77" s="90" t="s">
        <v>64</v>
      </c>
      <c r="J77" s="74">
        <f t="shared" si="4"/>
        <v>6.0100000000000001E-2</v>
      </c>
      <c r="K77" s="89">
        <v>269</v>
      </c>
      <c r="L77" s="90" t="s">
        <v>64</v>
      </c>
      <c r="M77" s="74">
        <f t="shared" si="0"/>
        <v>2.69E-2</v>
      </c>
      <c r="N77" s="89">
        <v>191</v>
      </c>
      <c r="O77" s="90" t="s">
        <v>64</v>
      </c>
      <c r="P77" s="74">
        <f t="shared" si="1"/>
        <v>1.9099999999999999E-2</v>
      </c>
    </row>
    <row r="78" spans="2:16">
      <c r="B78" s="89">
        <v>37.5</v>
      </c>
      <c r="C78" s="90" t="s">
        <v>63</v>
      </c>
      <c r="D78" s="118">
        <f t="shared" si="5"/>
        <v>1.7045454545454545E-3</v>
      </c>
      <c r="E78" s="91">
        <v>0.62460000000000004</v>
      </c>
      <c r="F78" s="92">
        <v>1.0089999999999999</v>
      </c>
      <c r="G78" s="88">
        <f t="shared" si="3"/>
        <v>1.6335999999999999</v>
      </c>
      <c r="H78" s="89">
        <v>643</v>
      </c>
      <c r="I78" s="90" t="s">
        <v>64</v>
      </c>
      <c r="J78" s="74">
        <f t="shared" si="4"/>
        <v>6.4299999999999996E-2</v>
      </c>
      <c r="K78" s="89">
        <v>284</v>
      </c>
      <c r="L78" s="90" t="s">
        <v>64</v>
      </c>
      <c r="M78" s="74">
        <f t="shared" si="0"/>
        <v>2.8399999999999998E-2</v>
      </c>
      <c r="N78" s="89">
        <v>203</v>
      </c>
      <c r="O78" s="90" t="s">
        <v>64</v>
      </c>
      <c r="P78" s="74">
        <f t="shared" si="1"/>
        <v>2.0300000000000002E-2</v>
      </c>
    </row>
    <row r="79" spans="2:16">
      <c r="B79" s="89">
        <v>40</v>
      </c>
      <c r="C79" s="90" t="s">
        <v>63</v>
      </c>
      <c r="D79" s="118">
        <f t="shared" si="5"/>
        <v>1.8181818181818182E-3</v>
      </c>
      <c r="E79" s="91">
        <v>0.64500000000000002</v>
      </c>
      <c r="F79" s="92">
        <v>0.9909</v>
      </c>
      <c r="G79" s="88">
        <f t="shared" si="3"/>
        <v>1.6358999999999999</v>
      </c>
      <c r="H79" s="89">
        <v>686</v>
      </c>
      <c r="I79" s="90" t="s">
        <v>64</v>
      </c>
      <c r="J79" s="74">
        <f t="shared" si="4"/>
        <v>6.8600000000000008E-2</v>
      </c>
      <c r="K79" s="89">
        <v>299</v>
      </c>
      <c r="L79" s="90" t="s">
        <v>64</v>
      </c>
      <c r="M79" s="74">
        <f t="shared" si="0"/>
        <v>2.9899999999999999E-2</v>
      </c>
      <c r="N79" s="89">
        <v>214</v>
      </c>
      <c r="O79" s="90" t="s">
        <v>64</v>
      </c>
      <c r="P79" s="74">
        <f t="shared" si="1"/>
        <v>2.1399999999999999E-2</v>
      </c>
    </row>
    <row r="80" spans="2:16">
      <c r="B80" s="89">
        <v>45</v>
      </c>
      <c r="C80" s="90" t="s">
        <v>63</v>
      </c>
      <c r="D80" s="118">
        <f t="shared" si="5"/>
        <v>2.0454545454545452E-3</v>
      </c>
      <c r="E80" s="91">
        <v>0.69610000000000005</v>
      </c>
      <c r="F80" s="92">
        <v>0.95730000000000004</v>
      </c>
      <c r="G80" s="88">
        <f t="shared" si="3"/>
        <v>1.6534</v>
      </c>
      <c r="H80" s="89">
        <v>772</v>
      </c>
      <c r="I80" s="90" t="s">
        <v>64</v>
      </c>
      <c r="J80" s="74">
        <f t="shared" si="4"/>
        <v>7.7200000000000005E-2</v>
      </c>
      <c r="K80" s="89">
        <v>329</v>
      </c>
      <c r="L80" s="90" t="s">
        <v>64</v>
      </c>
      <c r="M80" s="74">
        <f t="shared" si="0"/>
        <v>3.2899999999999999E-2</v>
      </c>
      <c r="N80" s="89">
        <v>237</v>
      </c>
      <c r="O80" s="90" t="s">
        <v>64</v>
      </c>
      <c r="P80" s="74">
        <f t="shared" si="1"/>
        <v>2.3699999999999999E-2</v>
      </c>
    </row>
    <row r="81" spans="2:16">
      <c r="B81" s="89">
        <v>50</v>
      </c>
      <c r="C81" s="90" t="s">
        <v>63</v>
      </c>
      <c r="D81" s="118">
        <f t="shared" si="5"/>
        <v>2.2727272727272731E-3</v>
      </c>
      <c r="E81" s="91">
        <v>0.78129999999999999</v>
      </c>
      <c r="F81" s="92">
        <v>0.92610000000000003</v>
      </c>
      <c r="G81" s="88">
        <f t="shared" si="3"/>
        <v>1.7074</v>
      </c>
      <c r="H81" s="89">
        <v>857</v>
      </c>
      <c r="I81" s="90" t="s">
        <v>64</v>
      </c>
      <c r="J81" s="74">
        <f t="shared" si="4"/>
        <v>8.5699999999999998E-2</v>
      </c>
      <c r="K81" s="89">
        <v>357</v>
      </c>
      <c r="L81" s="90" t="s">
        <v>64</v>
      </c>
      <c r="M81" s="74">
        <f t="shared" si="0"/>
        <v>3.5699999999999996E-2</v>
      </c>
      <c r="N81" s="89">
        <v>260</v>
      </c>
      <c r="O81" s="90" t="s">
        <v>64</v>
      </c>
      <c r="P81" s="74">
        <f t="shared" si="1"/>
        <v>2.6000000000000002E-2</v>
      </c>
    </row>
    <row r="82" spans="2:16">
      <c r="B82" s="89">
        <v>55</v>
      </c>
      <c r="C82" s="90" t="s">
        <v>63</v>
      </c>
      <c r="D82" s="118">
        <f t="shared" si="5"/>
        <v>2.5000000000000001E-3</v>
      </c>
      <c r="E82" s="91">
        <v>0.84919999999999995</v>
      </c>
      <c r="F82" s="92">
        <v>0.89710000000000001</v>
      </c>
      <c r="G82" s="88">
        <f t="shared" si="3"/>
        <v>1.7463</v>
      </c>
      <c r="H82" s="89">
        <v>940</v>
      </c>
      <c r="I82" s="90" t="s">
        <v>64</v>
      </c>
      <c r="J82" s="74">
        <f t="shared" si="4"/>
        <v>9.4E-2</v>
      </c>
      <c r="K82" s="89">
        <v>383</v>
      </c>
      <c r="L82" s="90" t="s">
        <v>64</v>
      </c>
      <c r="M82" s="74">
        <f t="shared" si="0"/>
        <v>3.8300000000000001E-2</v>
      </c>
      <c r="N82" s="89">
        <v>282</v>
      </c>
      <c r="O82" s="90" t="s">
        <v>64</v>
      </c>
      <c r="P82" s="74">
        <f t="shared" si="1"/>
        <v>2.8199999999999996E-2</v>
      </c>
    </row>
    <row r="83" spans="2:16">
      <c r="B83" s="89">
        <v>60</v>
      </c>
      <c r="C83" s="90" t="s">
        <v>63</v>
      </c>
      <c r="D83" s="118">
        <f t="shared" si="5"/>
        <v>2.7272727272727271E-3</v>
      </c>
      <c r="E83" s="91">
        <v>0.90400000000000003</v>
      </c>
      <c r="F83" s="92">
        <v>0.87</v>
      </c>
      <c r="G83" s="88">
        <f t="shared" si="3"/>
        <v>1.774</v>
      </c>
      <c r="H83" s="89">
        <v>1022</v>
      </c>
      <c r="I83" s="90" t="s">
        <v>64</v>
      </c>
      <c r="J83" s="74">
        <f t="shared" si="4"/>
        <v>0.1022</v>
      </c>
      <c r="K83" s="89">
        <v>408</v>
      </c>
      <c r="L83" s="90" t="s">
        <v>64</v>
      </c>
      <c r="M83" s="74">
        <f t="shared" si="0"/>
        <v>4.0799999999999996E-2</v>
      </c>
      <c r="N83" s="89">
        <v>304</v>
      </c>
      <c r="O83" s="90" t="s">
        <v>64</v>
      </c>
      <c r="P83" s="74">
        <f t="shared" si="1"/>
        <v>3.04E-2</v>
      </c>
    </row>
    <row r="84" spans="2:16">
      <c r="B84" s="89">
        <v>65</v>
      </c>
      <c r="C84" s="90" t="s">
        <v>63</v>
      </c>
      <c r="D84" s="118">
        <f t="shared" si="5"/>
        <v>2.9545454545454545E-3</v>
      </c>
      <c r="E84" s="91">
        <v>0.94920000000000004</v>
      </c>
      <c r="F84" s="92">
        <v>0.8448</v>
      </c>
      <c r="G84" s="88">
        <f t="shared" si="3"/>
        <v>1.794</v>
      </c>
      <c r="H84" s="89">
        <v>1103</v>
      </c>
      <c r="I84" s="90" t="s">
        <v>64</v>
      </c>
      <c r="J84" s="74">
        <f t="shared" si="4"/>
        <v>0.1103</v>
      </c>
      <c r="K84" s="89">
        <v>432</v>
      </c>
      <c r="L84" s="90" t="s">
        <v>64</v>
      </c>
      <c r="M84" s="74">
        <f t="shared" ref="M84:M147" si="6">K84/1000/10</f>
        <v>4.3200000000000002E-2</v>
      </c>
      <c r="N84" s="89">
        <v>325</v>
      </c>
      <c r="O84" s="90" t="s">
        <v>64</v>
      </c>
      <c r="P84" s="74">
        <f t="shared" ref="P84:P147" si="7">N84/1000/10</f>
        <v>3.2500000000000001E-2</v>
      </c>
    </row>
    <row r="85" spans="2:16">
      <c r="B85" s="89">
        <v>70</v>
      </c>
      <c r="C85" s="90" t="s">
        <v>63</v>
      </c>
      <c r="D85" s="118">
        <f t="shared" si="5"/>
        <v>3.1818181818181819E-3</v>
      </c>
      <c r="E85" s="91">
        <v>0.98719999999999997</v>
      </c>
      <c r="F85" s="92">
        <v>0.82110000000000005</v>
      </c>
      <c r="G85" s="88">
        <f t="shared" ref="G85:G148" si="8">E85+F85</f>
        <v>1.8083</v>
      </c>
      <c r="H85" s="89">
        <v>1185</v>
      </c>
      <c r="I85" s="90" t="s">
        <v>64</v>
      </c>
      <c r="J85" s="74">
        <f t="shared" ref="J85:J112" si="9">H85/1000/10</f>
        <v>0.11850000000000001</v>
      </c>
      <c r="K85" s="89">
        <v>455</v>
      </c>
      <c r="L85" s="90" t="s">
        <v>64</v>
      </c>
      <c r="M85" s="74">
        <f t="shared" si="6"/>
        <v>4.5499999999999999E-2</v>
      </c>
      <c r="N85" s="89">
        <v>346</v>
      </c>
      <c r="O85" s="90" t="s">
        <v>64</v>
      </c>
      <c r="P85" s="74">
        <f t="shared" si="7"/>
        <v>3.4599999999999999E-2</v>
      </c>
    </row>
    <row r="86" spans="2:16">
      <c r="B86" s="89">
        <v>80</v>
      </c>
      <c r="C86" s="90" t="s">
        <v>63</v>
      </c>
      <c r="D86" s="118">
        <f t="shared" si="5"/>
        <v>3.6363636363636364E-3</v>
      </c>
      <c r="E86" s="91">
        <v>1.0489999999999999</v>
      </c>
      <c r="F86" s="92">
        <v>0.7782</v>
      </c>
      <c r="G86" s="88">
        <f t="shared" si="8"/>
        <v>1.8271999999999999</v>
      </c>
      <c r="H86" s="89">
        <v>1348</v>
      </c>
      <c r="I86" s="90" t="s">
        <v>64</v>
      </c>
      <c r="J86" s="74">
        <f t="shared" si="9"/>
        <v>0.1348</v>
      </c>
      <c r="K86" s="89">
        <v>500</v>
      </c>
      <c r="L86" s="90" t="s">
        <v>64</v>
      </c>
      <c r="M86" s="74">
        <f t="shared" si="6"/>
        <v>0.05</v>
      </c>
      <c r="N86" s="89">
        <v>386</v>
      </c>
      <c r="O86" s="90" t="s">
        <v>64</v>
      </c>
      <c r="P86" s="74">
        <f t="shared" si="7"/>
        <v>3.8600000000000002E-2</v>
      </c>
    </row>
    <row r="87" spans="2:16">
      <c r="B87" s="89">
        <v>90</v>
      </c>
      <c r="C87" s="90" t="s">
        <v>63</v>
      </c>
      <c r="D87" s="118">
        <f t="shared" si="5"/>
        <v>4.0909090909090904E-3</v>
      </c>
      <c r="E87" s="91">
        <v>1.0980000000000001</v>
      </c>
      <c r="F87" s="92">
        <v>0.74019999999999997</v>
      </c>
      <c r="G87" s="88">
        <f t="shared" si="8"/>
        <v>1.8382000000000001</v>
      </c>
      <c r="H87" s="89">
        <v>1513</v>
      </c>
      <c r="I87" s="90" t="s">
        <v>64</v>
      </c>
      <c r="J87" s="74">
        <f t="shared" si="9"/>
        <v>0.15129999999999999</v>
      </c>
      <c r="K87" s="89">
        <v>544</v>
      </c>
      <c r="L87" s="90" t="s">
        <v>64</v>
      </c>
      <c r="M87" s="74">
        <f t="shared" si="6"/>
        <v>5.4400000000000004E-2</v>
      </c>
      <c r="N87" s="89">
        <v>425</v>
      </c>
      <c r="O87" s="90" t="s">
        <v>64</v>
      </c>
      <c r="P87" s="74">
        <f t="shared" si="7"/>
        <v>4.2499999999999996E-2</v>
      </c>
    </row>
    <row r="88" spans="2:16">
      <c r="B88" s="89">
        <v>100</v>
      </c>
      <c r="C88" s="90" t="s">
        <v>63</v>
      </c>
      <c r="D88" s="118">
        <f t="shared" si="5"/>
        <v>4.5454545454545461E-3</v>
      </c>
      <c r="E88" s="91">
        <v>1.1399999999999999</v>
      </c>
      <c r="F88" s="92">
        <v>0.70630000000000004</v>
      </c>
      <c r="G88" s="88">
        <f t="shared" si="8"/>
        <v>1.8462999999999998</v>
      </c>
      <c r="H88" s="89">
        <v>1678</v>
      </c>
      <c r="I88" s="90" t="s">
        <v>64</v>
      </c>
      <c r="J88" s="74">
        <f t="shared" si="9"/>
        <v>0.1678</v>
      </c>
      <c r="K88" s="89">
        <v>586</v>
      </c>
      <c r="L88" s="90" t="s">
        <v>64</v>
      </c>
      <c r="M88" s="74">
        <f t="shared" si="6"/>
        <v>5.8599999999999999E-2</v>
      </c>
      <c r="N88" s="89">
        <v>463</v>
      </c>
      <c r="O88" s="90" t="s">
        <v>64</v>
      </c>
      <c r="P88" s="74">
        <f t="shared" si="7"/>
        <v>4.6300000000000001E-2</v>
      </c>
    </row>
    <row r="89" spans="2:16">
      <c r="B89" s="89">
        <v>110</v>
      </c>
      <c r="C89" s="90" t="s">
        <v>63</v>
      </c>
      <c r="D89" s="118">
        <f t="shared" si="5"/>
        <v>5.0000000000000001E-3</v>
      </c>
      <c r="E89" s="91">
        <v>1.179</v>
      </c>
      <c r="F89" s="92">
        <v>0.67589999999999995</v>
      </c>
      <c r="G89" s="88">
        <f t="shared" si="8"/>
        <v>1.8549</v>
      </c>
      <c r="H89" s="89">
        <v>1844</v>
      </c>
      <c r="I89" s="90" t="s">
        <v>64</v>
      </c>
      <c r="J89" s="74">
        <f t="shared" si="9"/>
        <v>0.18440000000000001</v>
      </c>
      <c r="K89" s="89">
        <v>626</v>
      </c>
      <c r="L89" s="90" t="s">
        <v>64</v>
      </c>
      <c r="M89" s="74">
        <f t="shared" si="6"/>
        <v>6.2600000000000003E-2</v>
      </c>
      <c r="N89" s="89">
        <v>500</v>
      </c>
      <c r="O89" s="90" t="s">
        <v>64</v>
      </c>
      <c r="P89" s="74">
        <f t="shared" si="7"/>
        <v>0.05</v>
      </c>
    </row>
    <row r="90" spans="2:16">
      <c r="B90" s="89">
        <v>120</v>
      </c>
      <c r="C90" s="90" t="s">
        <v>63</v>
      </c>
      <c r="D90" s="118">
        <f t="shared" si="5"/>
        <v>5.4545454545454541E-3</v>
      </c>
      <c r="E90" s="91">
        <v>1.2150000000000001</v>
      </c>
      <c r="F90" s="92">
        <v>0.64849999999999997</v>
      </c>
      <c r="G90" s="88">
        <f t="shared" si="8"/>
        <v>1.8635000000000002</v>
      </c>
      <c r="H90" s="89">
        <v>2011</v>
      </c>
      <c r="I90" s="90" t="s">
        <v>64</v>
      </c>
      <c r="J90" s="74">
        <f t="shared" si="9"/>
        <v>0.2011</v>
      </c>
      <c r="K90" s="89">
        <v>665</v>
      </c>
      <c r="L90" s="90" t="s">
        <v>64</v>
      </c>
      <c r="M90" s="74">
        <f t="shared" si="6"/>
        <v>6.6500000000000004E-2</v>
      </c>
      <c r="N90" s="89">
        <v>536</v>
      </c>
      <c r="O90" s="90" t="s">
        <v>64</v>
      </c>
      <c r="P90" s="74">
        <f t="shared" si="7"/>
        <v>5.3600000000000002E-2</v>
      </c>
    </row>
    <row r="91" spans="2:16">
      <c r="B91" s="89">
        <v>130</v>
      </c>
      <c r="C91" s="90" t="s">
        <v>63</v>
      </c>
      <c r="D91" s="118">
        <f t="shared" si="5"/>
        <v>5.909090909090909E-3</v>
      </c>
      <c r="E91" s="91">
        <v>1.2509999999999999</v>
      </c>
      <c r="F91" s="92">
        <v>0.62350000000000005</v>
      </c>
      <c r="G91" s="88">
        <f t="shared" si="8"/>
        <v>1.8744999999999998</v>
      </c>
      <c r="H91" s="89">
        <v>2178</v>
      </c>
      <c r="I91" s="90" t="s">
        <v>64</v>
      </c>
      <c r="J91" s="74">
        <f t="shared" si="9"/>
        <v>0.21779999999999999</v>
      </c>
      <c r="K91" s="89">
        <v>703</v>
      </c>
      <c r="L91" s="90" t="s">
        <v>64</v>
      </c>
      <c r="M91" s="74">
        <f t="shared" si="6"/>
        <v>7.0300000000000001E-2</v>
      </c>
      <c r="N91" s="89">
        <v>572</v>
      </c>
      <c r="O91" s="90" t="s">
        <v>64</v>
      </c>
      <c r="P91" s="74">
        <f t="shared" si="7"/>
        <v>5.7199999999999994E-2</v>
      </c>
    </row>
    <row r="92" spans="2:16">
      <c r="B92" s="89">
        <v>140</v>
      </c>
      <c r="C92" s="90" t="s">
        <v>63</v>
      </c>
      <c r="D92" s="118">
        <f t="shared" si="5"/>
        <v>6.3636363636363638E-3</v>
      </c>
      <c r="E92" s="91">
        <v>1.2849999999999999</v>
      </c>
      <c r="F92" s="92">
        <v>0.60070000000000001</v>
      </c>
      <c r="G92" s="88">
        <f t="shared" si="8"/>
        <v>1.8856999999999999</v>
      </c>
      <c r="H92" s="89">
        <v>2345</v>
      </c>
      <c r="I92" s="90" t="s">
        <v>64</v>
      </c>
      <c r="J92" s="74">
        <f t="shared" si="9"/>
        <v>0.23450000000000001</v>
      </c>
      <c r="K92" s="89">
        <v>739</v>
      </c>
      <c r="L92" s="90" t="s">
        <v>64</v>
      </c>
      <c r="M92" s="74">
        <f t="shared" si="6"/>
        <v>7.3899999999999993E-2</v>
      </c>
      <c r="N92" s="89">
        <v>607</v>
      </c>
      <c r="O92" s="90" t="s">
        <v>64</v>
      </c>
      <c r="P92" s="74">
        <f t="shared" si="7"/>
        <v>6.0699999999999997E-2</v>
      </c>
    </row>
    <row r="93" spans="2:16">
      <c r="B93" s="89">
        <v>150</v>
      </c>
      <c r="C93" s="90" t="s">
        <v>63</v>
      </c>
      <c r="D93" s="118">
        <f t="shared" si="5"/>
        <v>6.8181818181818179E-3</v>
      </c>
      <c r="E93" s="91">
        <v>1.319</v>
      </c>
      <c r="F93" s="92">
        <v>0.57979999999999998</v>
      </c>
      <c r="G93" s="88">
        <f t="shared" si="8"/>
        <v>1.8988</v>
      </c>
      <c r="H93" s="89">
        <v>2512</v>
      </c>
      <c r="I93" s="90" t="s">
        <v>64</v>
      </c>
      <c r="J93" s="74">
        <f t="shared" si="9"/>
        <v>0.25119999999999998</v>
      </c>
      <c r="K93" s="89">
        <v>775</v>
      </c>
      <c r="L93" s="90" t="s">
        <v>64</v>
      </c>
      <c r="M93" s="74">
        <f t="shared" si="6"/>
        <v>7.7499999999999999E-2</v>
      </c>
      <c r="N93" s="89">
        <v>641</v>
      </c>
      <c r="O93" s="90" t="s">
        <v>64</v>
      </c>
      <c r="P93" s="74">
        <f t="shared" si="7"/>
        <v>6.4100000000000004E-2</v>
      </c>
    </row>
    <row r="94" spans="2:16">
      <c r="B94" s="89">
        <v>160</v>
      </c>
      <c r="C94" s="90" t="s">
        <v>63</v>
      </c>
      <c r="D94" s="118">
        <f t="shared" si="5"/>
        <v>7.2727272727272727E-3</v>
      </c>
      <c r="E94" s="91">
        <v>1.353</v>
      </c>
      <c r="F94" s="92">
        <v>0.5605</v>
      </c>
      <c r="G94" s="88">
        <f t="shared" si="8"/>
        <v>1.9135</v>
      </c>
      <c r="H94" s="89">
        <v>2679</v>
      </c>
      <c r="I94" s="90" t="s">
        <v>64</v>
      </c>
      <c r="J94" s="74">
        <f t="shared" si="9"/>
        <v>0.26789999999999997</v>
      </c>
      <c r="K94" s="89">
        <v>809</v>
      </c>
      <c r="L94" s="90" t="s">
        <v>64</v>
      </c>
      <c r="M94" s="74">
        <f t="shared" si="6"/>
        <v>8.09E-2</v>
      </c>
      <c r="N94" s="89">
        <v>675</v>
      </c>
      <c r="O94" s="90" t="s">
        <v>64</v>
      </c>
      <c r="P94" s="74">
        <f t="shared" si="7"/>
        <v>6.7500000000000004E-2</v>
      </c>
    </row>
    <row r="95" spans="2:16">
      <c r="B95" s="89">
        <v>170</v>
      </c>
      <c r="C95" s="90" t="s">
        <v>63</v>
      </c>
      <c r="D95" s="118">
        <f t="shared" si="5"/>
        <v>7.7272727272727276E-3</v>
      </c>
      <c r="E95" s="91">
        <v>1.387</v>
      </c>
      <c r="F95" s="92">
        <v>0.54269999999999996</v>
      </c>
      <c r="G95" s="88">
        <f t="shared" si="8"/>
        <v>1.9297</v>
      </c>
      <c r="H95" s="89">
        <v>2845</v>
      </c>
      <c r="I95" s="90" t="s">
        <v>64</v>
      </c>
      <c r="J95" s="74">
        <f t="shared" si="9"/>
        <v>0.28450000000000003</v>
      </c>
      <c r="K95" s="89">
        <v>842</v>
      </c>
      <c r="L95" s="90" t="s">
        <v>64</v>
      </c>
      <c r="M95" s="74">
        <f t="shared" si="6"/>
        <v>8.4199999999999997E-2</v>
      </c>
      <c r="N95" s="89">
        <v>708</v>
      </c>
      <c r="O95" s="90" t="s">
        <v>64</v>
      </c>
      <c r="P95" s="74">
        <f t="shared" si="7"/>
        <v>7.0800000000000002E-2</v>
      </c>
    </row>
    <row r="96" spans="2:16">
      <c r="B96" s="89">
        <v>180</v>
      </c>
      <c r="C96" s="90" t="s">
        <v>63</v>
      </c>
      <c r="D96" s="118">
        <f t="shared" si="5"/>
        <v>8.1818181818181807E-3</v>
      </c>
      <c r="E96" s="91">
        <v>1.421</v>
      </c>
      <c r="F96" s="92">
        <v>0.5262</v>
      </c>
      <c r="G96" s="88">
        <f t="shared" si="8"/>
        <v>1.9472</v>
      </c>
      <c r="H96" s="89">
        <v>3010</v>
      </c>
      <c r="I96" s="90" t="s">
        <v>64</v>
      </c>
      <c r="J96" s="74">
        <f t="shared" si="9"/>
        <v>0.30099999999999999</v>
      </c>
      <c r="K96" s="89">
        <v>873</v>
      </c>
      <c r="L96" s="90" t="s">
        <v>64</v>
      </c>
      <c r="M96" s="74">
        <f t="shared" si="6"/>
        <v>8.7300000000000003E-2</v>
      </c>
      <c r="N96" s="89">
        <v>741</v>
      </c>
      <c r="O96" s="90" t="s">
        <v>64</v>
      </c>
      <c r="P96" s="74">
        <f t="shared" si="7"/>
        <v>7.4099999999999999E-2</v>
      </c>
    </row>
    <row r="97" spans="2:16">
      <c r="B97" s="89">
        <v>200</v>
      </c>
      <c r="C97" s="90" t="s">
        <v>63</v>
      </c>
      <c r="D97" s="118">
        <f t="shared" si="5"/>
        <v>9.0909090909090922E-3</v>
      </c>
      <c r="E97" s="91">
        <v>1.4890000000000001</v>
      </c>
      <c r="F97" s="92">
        <v>0.49640000000000001</v>
      </c>
      <c r="G97" s="88">
        <f t="shared" si="8"/>
        <v>1.9854000000000001</v>
      </c>
      <c r="H97" s="89">
        <v>3339</v>
      </c>
      <c r="I97" s="90" t="s">
        <v>64</v>
      </c>
      <c r="J97" s="74">
        <f t="shared" si="9"/>
        <v>0.33389999999999997</v>
      </c>
      <c r="K97" s="89">
        <v>934</v>
      </c>
      <c r="L97" s="90" t="s">
        <v>64</v>
      </c>
      <c r="M97" s="74">
        <f t="shared" si="6"/>
        <v>9.3400000000000011E-2</v>
      </c>
      <c r="N97" s="89">
        <v>805</v>
      </c>
      <c r="O97" s="90" t="s">
        <v>64</v>
      </c>
      <c r="P97" s="74">
        <f t="shared" si="7"/>
        <v>8.0500000000000002E-2</v>
      </c>
    </row>
    <row r="98" spans="2:16">
      <c r="B98" s="89">
        <v>225</v>
      </c>
      <c r="C98" s="90" t="s">
        <v>63</v>
      </c>
      <c r="D98" s="118">
        <f t="shared" si="5"/>
        <v>1.0227272727272727E-2</v>
      </c>
      <c r="E98" s="91">
        <v>1.575</v>
      </c>
      <c r="F98" s="92">
        <v>0.46429999999999999</v>
      </c>
      <c r="G98" s="88">
        <f t="shared" si="8"/>
        <v>2.0392999999999999</v>
      </c>
      <c r="H98" s="89">
        <v>3743</v>
      </c>
      <c r="I98" s="90" t="s">
        <v>64</v>
      </c>
      <c r="J98" s="74">
        <f t="shared" si="9"/>
        <v>0.37429999999999997</v>
      </c>
      <c r="K98" s="89">
        <v>1004</v>
      </c>
      <c r="L98" s="90" t="s">
        <v>64</v>
      </c>
      <c r="M98" s="74">
        <f t="shared" si="6"/>
        <v>0.1004</v>
      </c>
      <c r="N98" s="89">
        <v>881</v>
      </c>
      <c r="O98" s="90" t="s">
        <v>64</v>
      </c>
      <c r="P98" s="74">
        <f t="shared" si="7"/>
        <v>8.8099999999999998E-2</v>
      </c>
    </row>
    <row r="99" spans="2:16">
      <c r="B99" s="89">
        <v>250</v>
      </c>
      <c r="C99" s="90" t="s">
        <v>63</v>
      </c>
      <c r="D99" s="118">
        <f t="shared" si="5"/>
        <v>1.1363636363636364E-2</v>
      </c>
      <c r="E99" s="91">
        <v>1.66</v>
      </c>
      <c r="F99" s="92">
        <v>0.43659999999999999</v>
      </c>
      <c r="G99" s="88">
        <f t="shared" si="8"/>
        <v>2.0966</v>
      </c>
      <c r="H99" s="89">
        <v>4140</v>
      </c>
      <c r="I99" s="90" t="s">
        <v>64</v>
      </c>
      <c r="J99" s="74">
        <f t="shared" si="9"/>
        <v>0.41399999999999998</v>
      </c>
      <c r="K99" s="89">
        <v>1069</v>
      </c>
      <c r="L99" s="90" t="s">
        <v>64</v>
      </c>
      <c r="M99" s="74">
        <f t="shared" si="6"/>
        <v>0.1069</v>
      </c>
      <c r="N99" s="89">
        <v>954</v>
      </c>
      <c r="O99" s="90" t="s">
        <v>64</v>
      </c>
      <c r="P99" s="74">
        <f t="shared" si="7"/>
        <v>9.5399999999999999E-2</v>
      </c>
    </row>
    <row r="100" spans="2:16">
      <c r="B100" s="89">
        <v>275</v>
      </c>
      <c r="C100" s="90" t="s">
        <v>63</v>
      </c>
      <c r="D100" s="118">
        <f t="shared" si="5"/>
        <v>1.2500000000000001E-2</v>
      </c>
      <c r="E100" s="91">
        <v>1.746</v>
      </c>
      <c r="F100" s="92">
        <v>0.41260000000000002</v>
      </c>
      <c r="G100" s="88">
        <f t="shared" si="8"/>
        <v>2.1585999999999999</v>
      </c>
      <c r="H100" s="89">
        <v>4529</v>
      </c>
      <c r="I100" s="90" t="s">
        <v>64</v>
      </c>
      <c r="J100" s="74">
        <f t="shared" si="9"/>
        <v>0.45289999999999997</v>
      </c>
      <c r="K100" s="89">
        <v>1128</v>
      </c>
      <c r="L100" s="90" t="s">
        <v>64</v>
      </c>
      <c r="M100" s="74">
        <f t="shared" si="6"/>
        <v>0.11279999999999998</v>
      </c>
      <c r="N100" s="89">
        <v>1023</v>
      </c>
      <c r="O100" s="90" t="s">
        <v>64</v>
      </c>
      <c r="P100" s="74">
        <f t="shared" si="7"/>
        <v>0.10229999999999999</v>
      </c>
    </row>
    <row r="101" spans="2:16">
      <c r="B101" s="89">
        <v>300</v>
      </c>
      <c r="C101" s="90" t="s">
        <v>63</v>
      </c>
      <c r="D101" s="118">
        <f t="shared" ref="D101:D113" si="10">B101/1000/$C$5</f>
        <v>1.3636363636363636E-2</v>
      </c>
      <c r="E101" s="91">
        <v>1.8320000000000001</v>
      </c>
      <c r="F101" s="92">
        <v>0.39140000000000003</v>
      </c>
      <c r="G101" s="88">
        <f t="shared" si="8"/>
        <v>2.2234000000000003</v>
      </c>
      <c r="H101" s="89">
        <v>4909</v>
      </c>
      <c r="I101" s="90" t="s">
        <v>64</v>
      </c>
      <c r="J101" s="74">
        <f t="shared" si="9"/>
        <v>0.4909</v>
      </c>
      <c r="K101" s="89">
        <v>1183</v>
      </c>
      <c r="L101" s="90" t="s">
        <v>64</v>
      </c>
      <c r="M101" s="74">
        <f t="shared" si="6"/>
        <v>0.1183</v>
      </c>
      <c r="N101" s="89">
        <v>1089</v>
      </c>
      <c r="O101" s="90" t="s">
        <v>64</v>
      </c>
      <c r="P101" s="74">
        <f t="shared" si="7"/>
        <v>0.1089</v>
      </c>
    </row>
    <row r="102" spans="2:16">
      <c r="B102" s="89">
        <v>325</v>
      </c>
      <c r="C102" s="90" t="s">
        <v>63</v>
      </c>
      <c r="D102" s="118">
        <f t="shared" si="10"/>
        <v>1.4772727272727272E-2</v>
      </c>
      <c r="E102" s="91">
        <v>1.917</v>
      </c>
      <c r="F102" s="92">
        <v>0.37259999999999999</v>
      </c>
      <c r="G102" s="88">
        <f t="shared" si="8"/>
        <v>2.2896000000000001</v>
      </c>
      <c r="H102" s="89">
        <v>5280</v>
      </c>
      <c r="I102" s="90" t="s">
        <v>64</v>
      </c>
      <c r="J102" s="74">
        <f t="shared" si="9"/>
        <v>0.52800000000000002</v>
      </c>
      <c r="K102" s="89">
        <v>1233</v>
      </c>
      <c r="L102" s="90" t="s">
        <v>64</v>
      </c>
      <c r="M102" s="74">
        <f t="shared" si="6"/>
        <v>0.12330000000000001</v>
      </c>
      <c r="N102" s="89">
        <v>1151</v>
      </c>
      <c r="O102" s="90" t="s">
        <v>64</v>
      </c>
      <c r="P102" s="74">
        <f t="shared" si="7"/>
        <v>0.11510000000000001</v>
      </c>
    </row>
    <row r="103" spans="2:16">
      <c r="B103" s="89">
        <v>350</v>
      </c>
      <c r="C103" s="90" t="s">
        <v>63</v>
      </c>
      <c r="D103" s="118">
        <f t="shared" si="10"/>
        <v>1.5909090909090907E-2</v>
      </c>
      <c r="E103" s="91">
        <v>2.0019999999999998</v>
      </c>
      <c r="F103" s="92">
        <v>0.35570000000000002</v>
      </c>
      <c r="G103" s="88">
        <f t="shared" si="8"/>
        <v>2.3576999999999999</v>
      </c>
      <c r="H103" s="89">
        <v>5642</v>
      </c>
      <c r="I103" s="90" t="s">
        <v>64</v>
      </c>
      <c r="J103" s="74">
        <f t="shared" si="9"/>
        <v>0.56420000000000003</v>
      </c>
      <c r="K103" s="89">
        <v>1280</v>
      </c>
      <c r="L103" s="90" t="s">
        <v>64</v>
      </c>
      <c r="M103" s="74">
        <f t="shared" si="6"/>
        <v>0.128</v>
      </c>
      <c r="N103" s="89">
        <v>1211</v>
      </c>
      <c r="O103" s="90" t="s">
        <v>64</v>
      </c>
      <c r="P103" s="74">
        <f t="shared" si="7"/>
        <v>0.12110000000000001</v>
      </c>
    </row>
    <row r="104" spans="2:16">
      <c r="B104" s="89">
        <v>375</v>
      </c>
      <c r="C104" s="90" t="s">
        <v>63</v>
      </c>
      <c r="D104" s="118">
        <f t="shared" si="10"/>
        <v>1.7045454545454544E-2</v>
      </c>
      <c r="E104" s="91">
        <v>2.0870000000000002</v>
      </c>
      <c r="F104" s="92">
        <v>0.34050000000000002</v>
      </c>
      <c r="G104" s="88">
        <f t="shared" si="8"/>
        <v>2.4275000000000002</v>
      </c>
      <c r="H104" s="89">
        <v>5995</v>
      </c>
      <c r="I104" s="90" t="s">
        <v>64</v>
      </c>
      <c r="J104" s="74">
        <f t="shared" si="9"/>
        <v>0.59950000000000003</v>
      </c>
      <c r="K104" s="89">
        <v>1323</v>
      </c>
      <c r="L104" s="90" t="s">
        <v>64</v>
      </c>
      <c r="M104" s="74">
        <f t="shared" si="6"/>
        <v>0.1323</v>
      </c>
      <c r="N104" s="89">
        <v>1267</v>
      </c>
      <c r="O104" s="90" t="s">
        <v>64</v>
      </c>
      <c r="P104" s="74">
        <f t="shared" si="7"/>
        <v>0.12669999999999998</v>
      </c>
    </row>
    <row r="105" spans="2:16">
      <c r="B105" s="89">
        <v>400</v>
      </c>
      <c r="C105" s="90" t="s">
        <v>63</v>
      </c>
      <c r="D105" s="118">
        <f t="shared" si="10"/>
        <v>1.8181818181818184E-2</v>
      </c>
      <c r="E105" s="91">
        <v>2.1720000000000002</v>
      </c>
      <c r="F105" s="92">
        <v>0.32679999999999998</v>
      </c>
      <c r="G105" s="88">
        <f t="shared" si="8"/>
        <v>2.4988000000000001</v>
      </c>
      <c r="H105" s="89">
        <v>6339</v>
      </c>
      <c r="I105" s="90" t="s">
        <v>64</v>
      </c>
      <c r="J105" s="74">
        <f t="shared" si="9"/>
        <v>0.63390000000000002</v>
      </c>
      <c r="K105" s="89">
        <v>1363</v>
      </c>
      <c r="L105" s="90" t="s">
        <v>64</v>
      </c>
      <c r="M105" s="74">
        <f t="shared" si="6"/>
        <v>0.1363</v>
      </c>
      <c r="N105" s="89">
        <v>1320</v>
      </c>
      <c r="O105" s="90" t="s">
        <v>64</v>
      </c>
      <c r="P105" s="74">
        <f t="shared" si="7"/>
        <v>0.13200000000000001</v>
      </c>
    </row>
    <row r="106" spans="2:16">
      <c r="B106" s="89">
        <v>450</v>
      </c>
      <c r="C106" s="90" t="s">
        <v>63</v>
      </c>
      <c r="D106" s="118">
        <f t="shared" si="10"/>
        <v>2.0454545454545454E-2</v>
      </c>
      <c r="E106" s="91">
        <v>2.34</v>
      </c>
      <c r="F106" s="92">
        <v>0.30270000000000002</v>
      </c>
      <c r="G106" s="88">
        <f t="shared" si="8"/>
        <v>2.6427</v>
      </c>
      <c r="H106" s="89">
        <v>7004</v>
      </c>
      <c r="I106" s="90" t="s">
        <v>64</v>
      </c>
      <c r="J106" s="74">
        <f t="shared" si="9"/>
        <v>0.70039999999999991</v>
      </c>
      <c r="K106" s="89">
        <v>1436</v>
      </c>
      <c r="L106" s="90" t="s">
        <v>64</v>
      </c>
      <c r="M106" s="74">
        <f t="shared" si="6"/>
        <v>0.14360000000000001</v>
      </c>
      <c r="N106" s="89">
        <v>1420</v>
      </c>
      <c r="O106" s="90" t="s">
        <v>64</v>
      </c>
      <c r="P106" s="74">
        <f t="shared" si="7"/>
        <v>0.14199999999999999</v>
      </c>
    </row>
    <row r="107" spans="2:16">
      <c r="B107" s="89">
        <v>500</v>
      </c>
      <c r="C107" s="90" t="s">
        <v>63</v>
      </c>
      <c r="D107" s="74">
        <f t="shared" si="10"/>
        <v>2.2727272727272728E-2</v>
      </c>
      <c r="E107" s="91">
        <v>2.5049999999999999</v>
      </c>
      <c r="F107" s="92">
        <v>0.28239999999999998</v>
      </c>
      <c r="G107" s="88">
        <f t="shared" si="8"/>
        <v>2.7873999999999999</v>
      </c>
      <c r="H107" s="89">
        <v>7637</v>
      </c>
      <c r="I107" s="90" t="s">
        <v>64</v>
      </c>
      <c r="J107" s="74">
        <f t="shared" si="9"/>
        <v>0.76369999999999993</v>
      </c>
      <c r="K107" s="89">
        <v>1500</v>
      </c>
      <c r="L107" s="90" t="s">
        <v>64</v>
      </c>
      <c r="M107" s="74">
        <f t="shared" si="6"/>
        <v>0.15</v>
      </c>
      <c r="N107" s="89">
        <v>1510</v>
      </c>
      <c r="O107" s="90" t="s">
        <v>64</v>
      </c>
      <c r="P107" s="74">
        <f t="shared" si="7"/>
        <v>0.151</v>
      </c>
    </row>
    <row r="108" spans="2:16">
      <c r="B108" s="89">
        <v>550</v>
      </c>
      <c r="C108" s="90" t="s">
        <v>63</v>
      </c>
      <c r="D108" s="74">
        <f t="shared" si="10"/>
        <v>2.5000000000000001E-2</v>
      </c>
      <c r="E108" s="91">
        <v>2.6680000000000001</v>
      </c>
      <c r="F108" s="92">
        <v>0.26500000000000001</v>
      </c>
      <c r="G108" s="88">
        <f t="shared" si="8"/>
        <v>2.9330000000000003</v>
      </c>
      <c r="H108" s="89">
        <v>8242</v>
      </c>
      <c r="I108" s="90" t="s">
        <v>64</v>
      </c>
      <c r="J108" s="74">
        <f t="shared" si="9"/>
        <v>0.82420000000000004</v>
      </c>
      <c r="K108" s="89">
        <v>1555</v>
      </c>
      <c r="L108" s="90" t="s">
        <v>64</v>
      </c>
      <c r="M108" s="74">
        <f t="shared" si="6"/>
        <v>0.1555</v>
      </c>
      <c r="N108" s="89">
        <v>1591</v>
      </c>
      <c r="O108" s="90" t="s">
        <v>64</v>
      </c>
      <c r="P108" s="74">
        <f t="shared" si="7"/>
        <v>0.15909999999999999</v>
      </c>
    </row>
    <row r="109" spans="2:16">
      <c r="B109" s="89">
        <v>600</v>
      </c>
      <c r="C109" s="90" t="s">
        <v>63</v>
      </c>
      <c r="D109" s="74">
        <f t="shared" si="10"/>
        <v>2.7272727272727271E-2</v>
      </c>
      <c r="E109" s="91">
        <v>2.8279999999999998</v>
      </c>
      <c r="F109" s="92">
        <v>0.24979999999999999</v>
      </c>
      <c r="G109" s="88">
        <f t="shared" si="8"/>
        <v>3.0777999999999999</v>
      </c>
      <c r="H109" s="89">
        <v>8820</v>
      </c>
      <c r="I109" s="90" t="s">
        <v>64</v>
      </c>
      <c r="J109" s="74">
        <f t="shared" si="9"/>
        <v>0.88200000000000001</v>
      </c>
      <c r="K109" s="89">
        <v>1605</v>
      </c>
      <c r="L109" s="90" t="s">
        <v>64</v>
      </c>
      <c r="M109" s="74">
        <f t="shared" si="6"/>
        <v>0.1605</v>
      </c>
      <c r="N109" s="89">
        <v>1666</v>
      </c>
      <c r="O109" s="90" t="s">
        <v>64</v>
      </c>
      <c r="P109" s="74">
        <f t="shared" si="7"/>
        <v>0.1666</v>
      </c>
    </row>
    <row r="110" spans="2:16">
      <c r="B110" s="89">
        <v>650</v>
      </c>
      <c r="C110" s="90" t="s">
        <v>63</v>
      </c>
      <c r="D110" s="74">
        <f t="shared" si="10"/>
        <v>2.9545454545454545E-2</v>
      </c>
      <c r="E110" s="91">
        <v>2.9849999999999999</v>
      </c>
      <c r="F110" s="92">
        <v>0.23649999999999999</v>
      </c>
      <c r="G110" s="88">
        <f t="shared" si="8"/>
        <v>3.2214999999999998</v>
      </c>
      <c r="H110" s="89">
        <v>9374</v>
      </c>
      <c r="I110" s="90" t="s">
        <v>64</v>
      </c>
      <c r="J110" s="76">
        <f t="shared" si="9"/>
        <v>0.93740000000000001</v>
      </c>
      <c r="K110" s="89">
        <v>1648</v>
      </c>
      <c r="L110" s="90" t="s">
        <v>64</v>
      </c>
      <c r="M110" s="74">
        <f t="shared" si="6"/>
        <v>0.1648</v>
      </c>
      <c r="N110" s="89">
        <v>1734</v>
      </c>
      <c r="O110" s="90" t="s">
        <v>64</v>
      </c>
      <c r="P110" s="74">
        <f t="shared" si="7"/>
        <v>0.1734</v>
      </c>
    </row>
    <row r="111" spans="2:16">
      <c r="B111" s="89">
        <v>700</v>
      </c>
      <c r="C111" s="90" t="s">
        <v>63</v>
      </c>
      <c r="D111" s="74">
        <f t="shared" si="10"/>
        <v>3.1818181818181815E-2</v>
      </c>
      <c r="E111" s="91">
        <v>3.1389999999999998</v>
      </c>
      <c r="F111" s="92">
        <v>0.22470000000000001</v>
      </c>
      <c r="G111" s="88">
        <f t="shared" si="8"/>
        <v>3.3636999999999997</v>
      </c>
      <c r="H111" s="89">
        <v>9907</v>
      </c>
      <c r="I111" s="90" t="s">
        <v>64</v>
      </c>
      <c r="J111" s="76">
        <f t="shared" si="9"/>
        <v>0.99070000000000003</v>
      </c>
      <c r="K111" s="89">
        <v>1688</v>
      </c>
      <c r="L111" s="90" t="s">
        <v>64</v>
      </c>
      <c r="M111" s="74">
        <f t="shared" si="6"/>
        <v>0.16880000000000001</v>
      </c>
      <c r="N111" s="89">
        <v>1797</v>
      </c>
      <c r="O111" s="90" t="s">
        <v>64</v>
      </c>
      <c r="P111" s="74">
        <f t="shared" si="7"/>
        <v>0.1797</v>
      </c>
    </row>
    <row r="112" spans="2:16">
      <c r="B112" s="89">
        <v>800</v>
      </c>
      <c r="C112" s="90" t="s">
        <v>63</v>
      </c>
      <c r="D112" s="74">
        <f t="shared" si="10"/>
        <v>3.6363636363636369E-2</v>
      </c>
      <c r="E112" s="91">
        <v>3.4369999999999998</v>
      </c>
      <c r="F112" s="92">
        <v>0.2046</v>
      </c>
      <c r="G112" s="88">
        <f t="shared" si="8"/>
        <v>3.6415999999999999</v>
      </c>
      <c r="H112" s="89">
        <v>1.0900000000000001</v>
      </c>
      <c r="I112" s="93" t="s">
        <v>66</v>
      </c>
      <c r="J112" s="76">
        <f t="shared" ref="J112:J171" si="11">H112</f>
        <v>1.0900000000000001</v>
      </c>
      <c r="K112" s="89">
        <v>1757</v>
      </c>
      <c r="L112" s="90" t="s">
        <v>64</v>
      </c>
      <c r="M112" s="74">
        <f t="shared" si="6"/>
        <v>0.1757</v>
      </c>
      <c r="N112" s="89">
        <v>1909</v>
      </c>
      <c r="O112" s="90" t="s">
        <v>64</v>
      </c>
      <c r="P112" s="74">
        <f t="shared" si="7"/>
        <v>0.19090000000000001</v>
      </c>
    </row>
    <row r="113" spans="1:16">
      <c r="B113" s="89">
        <v>900</v>
      </c>
      <c r="C113" s="90" t="s">
        <v>63</v>
      </c>
      <c r="D113" s="74">
        <f t="shared" si="10"/>
        <v>4.0909090909090909E-2</v>
      </c>
      <c r="E113" s="91">
        <v>3.722</v>
      </c>
      <c r="F113" s="92">
        <v>0.18820000000000001</v>
      </c>
      <c r="G113" s="88">
        <f t="shared" si="8"/>
        <v>3.9102000000000001</v>
      </c>
      <c r="H113" s="89">
        <v>1.19</v>
      </c>
      <c r="I113" s="90" t="s">
        <v>66</v>
      </c>
      <c r="J113" s="76">
        <f t="shared" si="11"/>
        <v>1.19</v>
      </c>
      <c r="K113" s="89">
        <v>1815</v>
      </c>
      <c r="L113" s="90" t="s">
        <v>64</v>
      </c>
      <c r="M113" s="74">
        <f t="shared" si="6"/>
        <v>0.18149999999999999</v>
      </c>
      <c r="N113" s="89">
        <v>2005</v>
      </c>
      <c r="O113" s="90" t="s">
        <v>64</v>
      </c>
      <c r="P113" s="74">
        <f t="shared" si="7"/>
        <v>0.20049999999999998</v>
      </c>
    </row>
    <row r="114" spans="1:16">
      <c r="B114" s="89">
        <v>1</v>
      </c>
      <c r="C114" s="93" t="s">
        <v>65</v>
      </c>
      <c r="D114" s="74">
        <f t="shared" ref="D114:D177" si="12">B114/$C$5</f>
        <v>4.5454545454545456E-2</v>
      </c>
      <c r="E114" s="91">
        <v>3.9950000000000001</v>
      </c>
      <c r="F114" s="92">
        <v>0.17449999999999999</v>
      </c>
      <c r="G114" s="88">
        <f t="shared" si="8"/>
        <v>4.1695000000000002</v>
      </c>
      <c r="H114" s="89">
        <v>1.27</v>
      </c>
      <c r="I114" s="90" t="s">
        <v>66</v>
      </c>
      <c r="J114" s="76">
        <f t="shared" si="11"/>
        <v>1.27</v>
      </c>
      <c r="K114" s="89">
        <v>1864</v>
      </c>
      <c r="L114" s="90" t="s">
        <v>64</v>
      </c>
      <c r="M114" s="74">
        <f t="shared" si="6"/>
        <v>0.18640000000000001</v>
      </c>
      <c r="N114" s="89">
        <v>2089</v>
      </c>
      <c r="O114" s="90" t="s">
        <v>64</v>
      </c>
      <c r="P114" s="74">
        <f t="shared" si="7"/>
        <v>0.2089</v>
      </c>
    </row>
    <row r="115" spans="1:16">
      <c r="B115" s="89">
        <v>1.1000000000000001</v>
      </c>
      <c r="C115" s="90" t="s">
        <v>65</v>
      </c>
      <c r="D115" s="74">
        <f t="shared" si="12"/>
        <v>0.05</v>
      </c>
      <c r="E115" s="91">
        <v>4.2560000000000002</v>
      </c>
      <c r="F115" s="92">
        <v>0.16289999999999999</v>
      </c>
      <c r="G115" s="88">
        <f t="shared" si="8"/>
        <v>4.4188999999999998</v>
      </c>
      <c r="H115" s="89">
        <v>1.36</v>
      </c>
      <c r="I115" s="90" t="s">
        <v>66</v>
      </c>
      <c r="J115" s="76">
        <f t="shared" si="11"/>
        <v>1.36</v>
      </c>
      <c r="K115" s="89">
        <v>1905</v>
      </c>
      <c r="L115" s="90" t="s">
        <v>64</v>
      </c>
      <c r="M115" s="74">
        <f t="shared" si="6"/>
        <v>0.1905</v>
      </c>
      <c r="N115" s="89">
        <v>2164</v>
      </c>
      <c r="O115" s="90" t="s">
        <v>64</v>
      </c>
      <c r="P115" s="74">
        <f t="shared" si="7"/>
        <v>0.21640000000000001</v>
      </c>
    </row>
    <row r="116" spans="1:16">
      <c r="B116" s="89">
        <v>1.2</v>
      </c>
      <c r="C116" s="90" t="s">
        <v>65</v>
      </c>
      <c r="D116" s="74">
        <f t="shared" si="12"/>
        <v>5.4545454545454543E-2</v>
      </c>
      <c r="E116" s="91">
        <v>4.5039999999999996</v>
      </c>
      <c r="F116" s="92">
        <v>0.15290000000000001</v>
      </c>
      <c r="G116" s="88">
        <f t="shared" si="8"/>
        <v>4.6568999999999994</v>
      </c>
      <c r="H116" s="89">
        <v>1.44</v>
      </c>
      <c r="I116" s="90" t="s">
        <v>66</v>
      </c>
      <c r="J116" s="76">
        <f t="shared" si="11"/>
        <v>1.44</v>
      </c>
      <c r="K116" s="89">
        <v>1941</v>
      </c>
      <c r="L116" s="90" t="s">
        <v>64</v>
      </c>
      <c r="M116" s="74">
        <f t="shared" si="6"/>
        <v>0.19409999999999999</v>
      </c>
      <c r="N116" s="89">
        <v>2230</v>
      </c>
      <c r="O116" s="90" t="s">
        <v>64</v>
      </c>
      <c r="P116" s="74">
        <f t="shared" si="7"/>
        <v>0.223</v>
      </c>
    </row>
    <row r="117" spans="1:16">
      <c r="B117" s="89">
        <v>1.3</v>
      </c>
      <c r="C117" s="90" t="s">
        <v>65</v>
      </c>
      <c r="D117" s="74">
        <f t="shared" si="12"/>
        <v>5.909090909090909E-2</v>
      </c>
      <c r="E117" s="91">
        <v>4.7409999999999997</v>
      </c>
      <c r="F117" s="92">
        <v>0.14410000000000001</v>
      </c>
      <c r="G117" s="88">
        <f t="shared" si="8"/>
        <v>4.8850999999999996</v>
      </c>
      <c r="H117" s="89">
        <v>1.51</v>
      </c>
      <c r="I117" s="90" t="s">
        <v>66</v>
      </c>
      <c r="J117" s="76">
        <f t="shared" si="11"/>
        <v>1.51</v>
      </c>
      <c r="K117" s="89">
        <v>1973</v>
      </c>
      <c r="L117" s="90" t="s">
        <v>64</v>
      </c>
      <c r="M117" s="74">
        <f t="shared" si="6"/>
        <v>0.1973</v>
      </c>
      <c r="N117" s="89">
        <v>2289</v>
      </c>
      <c r="O117" s="90" t="s">
        <v>64</v>
      </c>
      <c r="P117" s="74">
        <f t="shared" si="7"/>
        <v>0.22890000000000002</v>
      </c>
    </row>
    <row r="118" spans="1:16">
      <c r="B118" s="89">
        <v>1.4</v>
      </c>
      <c r="C118" s="90" t="s">
        <v>65</v>
      </c>
      <c r="D118" s="74">
        <f t="shared" si="12"/>
        <v>6.363636363636363E-2</v>
      </c>
      <c r="E118" s="91">
        <v>4.968</v>
      </c>
      <c r="F118" s="92">
        <v>0.13639999999999999</v>
      </c>
      <c r="G118" s="88">
        <f t="shared" si="8"/>
        <v>5.1044</v>
      </c>
      <c r="H118" s="89">
        <v>1.58</v>
      </c>
      <c r="I118" s="90" t="s">
        <v>66</v>
      </c>
      <c r="J118" s="76">
        <f t="shared" si="11"/>
        <v>1.58</v>
      </c>
      <c r="K118" s="89">
        <v>2001</v>
      </c>
      <c r="L118" s="90" t="s">
        <v>64</v>
      </c>
      <c r="M118" s="74">
        <f t="shared" si="6"/>
        <v>0.2001</v>
      </c>
      <c r="N118" s="89">
        <v>2343</v>
      </c>
      <c r="O118" s="90" t="s">
        <v>64</v>
      </c>
      <c r="P118" s="74">
        <f t="shared" si="7"/>
        <v>0.23430000000000001</v>
      </c>
    </row>
    <row r="119" spans="1:16">
      <c r="B119" s="89">
        <v>1.5</v>
      </c>
      <c r="C119" s="90" t="s">
        <v>65</v>
      </c>
      <c r="D119" s="74">
        <f t="shared" si="12"/>
        <v>6.8181818181818177E-2</v>
      </c>
      <c r="E119" s="91">
        <v>5.1840000000000002</v>
      </c>
      <c r="F119" s="92">
        <v>0.12959999999999999</v>
      </c>
      <c r="G119" s="88">
        <f t="shared" si="8"/>
        <v>5.3136000000000001</v>
      </c>
      <c r="H119" s="89">
        <v>1.65</v>
      </c>
      <c r="I119" s="90" t="s">
        <v>66</v>
      </c>
      <c r="J119" s="76">
        <f t="shared" si="11"/>
        <v>1.65</v>
      </c>
      <c r="K119" s="89">
        <v>2026</v>
      </c>
      <c r="L119" s="90" t="s">
        <v>64</v>
      </c>
      <c r="M119" s="74">
        <f t="shared" si="6"/>
        <v>0.20259999999999997</v>
      </c>
      <c r="N119" s="89">
        <v>2392</v>
      </c>
      <c r="O119" s="90" t="s">
        <v>64</v>
      </c>
      <c r="P119" s="74">
        <f t="shared" si="7"/>
        <v>0.2392</v>
      </c>
    </row>
    <row r="120" spans="1:16">
      <c r="B120" s="89">
        <v>1.6</v>
      </c>
      <c r="C120" s="90" t="s">
        <v>65</v>
      </c>
      <c r="D120" s="74">
        <f t="shared" si="12"/>
        <v>7.2727272727272738E-2</v>
      </c>
      <c r="E120" s="91">
        <v>5.39</v>
      </c>
      <c r="F120" s="92">
        <v>0.1235</v>
      </c>
      <c r="G120" s="88">
        <f t="shared" si="8"/>
        <v>5.5134999999999996</v>
      </c>
      <c r="H120" s="89">
        <v>1.72</v>
      </c>
      <c r="I120" s="90" t="s">
        <v>66</v>
      </c>
      <c r="J120" s="76">
        <f t="shared" si="11"/>
        <v>1.72</v>
      </c>
      <c r="K120" s="89">
        <v>2048</v>
      </c>
      <c r="L120" s="90" t="s">
        <v>64</v>
      </c>
      <c r="M120" s="74">
        <f t="shared" si="6"/>
        <v>0.20480000000000001</v>
      </c>
      <c r="N120" s="89">
        <v>2437</v>
      </c>
      <c r="O120" s="90" t="s">
        <v>64</v>
      </c>
      <c r="P120" s="74">
        <f t="shared" si="7"/>
        <v>0.24369999999999997</v>
      </c>
    </row>
    <row r="121" spans="1:16">
      <c r="B121" s="89">
        <v>1.7</v>
      </c>
      <c r="C121" s="90" t="s">
        <v>65</v>
      </c>
      <c r="D121" s="74">
        <f t="shared" si="12"/>
        <v>7.7272727272727271E-2</v>
      </c>
      <c r="E121" s="91">
        <v>5.5869999999999997</v>
      </c>
      <c r="F121" s="92">
        <v>0.1179</v>
      </c>
      <c r="G121" s="88">
        <f t="shared" si="8"/>
        <v>5.7048999999999994</v>
      </c>
      <c r="H121" s="89">
        <v>1.78</v>
      </c>
      <c r="I121" s="90" t="s">
        <v>66</v>
      </c>
      <c r="J121" s="76">
        <f t="shared" si="11"/>
        <v>1.78</v>
      </c>
      <c r="K121" s="89">
        <v>2069</v>
      </c>
      <c r="L121" s="90" t="s">
        <v>64</v>
      </c>
      <c r="M121" s="74">
        <f t="shared" si="6"/>
        <v>0.2069</v>
      </c>
      <c r="N121" s="89">
        <v>2479</v>
      </c>
      <c r="O121" s="90" t="s">
        <v>64</v>
      </c>
      <c r="P121" s="74">
        <f t="shared" si="7"/>
        <v>0.24790000000000001</v>
      </c>
    </row>
    <row r="122" spans="1:16">
      <c r="B122" s="89">
        <v>1.8</v>
      </c>
      <c r="C122" s="90" t="s">
        <v>65</v>
      </c>
      <c r="D122" s="74">
        <f t="shared" si="12"/>
        <v>8.1818181818181818E-2</v>
      </c>
      <c r="E122" s="91">
        <v>5.7759999999999998</v>
      </c>
      <c r="F122" s="92">
        <v>0.113</v>
      </c>
      <c r="G122" s="88">
        <f t="shared" si="8"/>
        <v>5.8890000000000002</v>
      </c>
      <c r="H122" s="89">
        <v>1.85</v>
      </c>
      <c r="I122" s="90" t="s">
        <v>66</v>
      </c>
      <c r="J122" s="76">
        <f t="shared" si="11"/>
        <v>1.85</v>
      </c>
      <c r="K122" s="89">
        <v>2087</v>
      </c>
      <c r="L122" s="90" t="s">
        <v>64</v>
      </c>
      <c r="M122" s="74">
        <f t="shared" si="6"/>
        <v>0.20870000000000002</v>
      </c>
      <c r="N122" s="89">
        <v>2517</v>
      </c>
      <c r="O122" s="90" t="s">
        <v>64</v>
      </c>
      <c r="P122" s="74">
        <f t="shared" si="7"/>
        <v>0.25169999999999998</v>
      </c>
    </row>
    <row r="123" spans="1:16">
      <c r="B123" s="89">
        <v>2</v>
      </c>
      <c r="C123" s="90" t="s">
        <v>65</v>
      </c>
      <c r="D123" s="74">
        <f t="shared" si="12"/>
        <v>9.0909090909090912E-2</v>
      </c>
      <c r="E123" s="91">
        <v>6.1269999999999998</v>
      </c>
      <c r="F123" s="92">
        <v>0.1042</v>
      </c>
      <c r="G123" s="88">
        <f t="shared" si="8"/>
        <v>6.2311999999999994</v>
      </c>
      <c r="H123" s="89">
        <v>1.97</v>
      </c>
      <c r="I123" s="90" t="s">
        <v>66</v>
      </c>
      <c r="J123" s="76">
        <f t="shared" si="11"/>
        <v>1.97</v>
      </c>
      <c r="K123" s="89">
        <v>2123</v>
      </c>
      <c r="L123" s="90" t="s">
        <v>64</v>
      </c>
      <c r="M123" s="74">
        <f t="shared" si="6"/>
        <v>0.21230000000000002</v>
      </c>
      <c r="N123" s="89">
        <v>2586</v>
      </c>
      <c r="O123" s="90" t="s">
        <v>64</v>
      </c>
      <c r="P123" s="74">
        <f t="shared" si="7"/>
        <v>0.2586</v>
      </c>
    </row>
    <row r="124" spans="1:16">
      <c r="B124" s="89">
        <v>2.25</v>
      </c>
      <c r="C124" s="90" t="s">
        <v>65</v>
      </c>
      <c r="D124" s="74">
        <f t="shared" si="12"/>
        <v>0.10227272727272728</v>
      </c>
      <c r="E124" s="91">
        <v>6.524</v>
      </c>
      <c r="F124" s="92">
        <v>9.5240000000000005E-2</v>
      </c>
      <c r="G124" s="88">
        <f t="shared" si="8"/>
        <v>6.6192400000000005</v>
      </c>
      <c r="H124" s="89">
        <v>2.11</v>
      </c>
      <c r="I124" s="90" t="s">
        <v>66</v>
      </c>
      <c r="J124" s="76">
        <f t="shared" si="11"/>
        <v>2.11</v>
      </c>
      <c r="K124" s="89">
        <v>2163</v>
      </c>
      <c r="L124" s="90" t="s">
        <v>64</v>
      </c>
      <c r="M124" s="74">
        <f t="shared" si="6"/>
        <v>0.21629999999999999</v>
      </c>
      <c r="N124" s="89">
        <v>2661</v>
      </c>
      <c r="O124" s="90" t="s">
        <v>64</v>
      </c>
      <c r="P124" s="74">
        <f t="shared" si="7"/>
        <v>0.2661</v>
      </c>
    </row>
    <row r="125" spans="1:16">
      <c r="B125" s="77">
        <v>2.5</v>
      </c>
      <c r="C125" s="79" t="s">
        <v>65</v>
      </c>
      <c r="D125" s="74">
        <f t="shared" si="12"/>
        <v>0.11363636363636363</v>
      </c>
      <c r="E125" s="91">
        <v>6.8789999999999996</v>
      </c>
      <c r="F125" s="92">
        <v>8.7800000000000003E-2</v>
      </c>
      <c r="G125" s="88">
        <f t="shared" si="8"/>
        <v>6.9667999999999992</v>
      </c>
      <c r="H125" s="89">
        <v>2.2400000000000002</v>
      </c>
      <c r="I125" s="90" t="s">
        <v>66</v>
      </c>
      <c r="J125" s="76">
        <f t="shared" si="11"/>
        <v>2.2400000000000002</v>
      </c>
      <c r="K125" s="89">
        <v>2198</v>
      </c>
      <c r="L125" s="90" t="s">
        <v>64</v>
      </c>
      <c r="M125" s="74">
        <f t="shared" si="6"/>
        <v>0.2198</v>
      </c>
      <c r="N125" s="89">
        <v>2726</v>
      </c>
      <c r="O125" s="90" t="s">
        <v>64</v>
      </c>
      <c r="P125" s="74">
        <f t="shared" si="7"/>
        <v>0.27260000000000001</v>
      </c>
    </row>
    <row r="126" spans="1:16">
      <c r="B126" s="77">
        <v>2.75</v>
      </c>
      <c r="C126" s="79" t="s">
        <v>65</v>
      </c>
      <c r="D126" s="74">
        <f t="shared" si="12"/>
        <v>0.125</v>
      </c>
      <c r="E126" s="91">
        <v>7.1970000000000001</v>
      </c>
      <c r="F126" s="92">
        <v>8.1530000000000005E-2</v>
      </c>
      <c r="G126" s="88">
        <f t="shared" si="8"/>
        <v>7.2785299999999999</v>
      </c>
      <c r="H126" s="77">
        <v>2.37</v>
      </c>
      <c r="I126" s="79" t="s">
        <v>66</v>
      </c>
      <c r="J126" s="76">
        <f t="shared" si="11"/>
        <v>2.37</v>
      </c>
      <c r="K126" s="77">
        <v>2227</v>
      </c>
      <c r="L126" s="79" t="s">
        <v>64</v>
      </c>
      <c r="M126" s="74">
        <f t="shared" si="6"/>
        <v>0.22269999999999998</v>
      </c>
      <c r="N126" s="77">
        <v>2784</v>
      </c>
      <c r="O126" s="79" t="s">
        <v>64</v>
      </c>
      <c r="P126" s="74">
        <f t="shared" si="7"/>
        <v>0.27839999999999998</v>
      </c>
    </row>
    <row r="127" spans="1:16">
      <c r="B127" s="77">
        <v>3</v>
      </c>
      <c r="C127" s="79" t="s">
        <v>65</v>
      </c>
      <c r="D127" s="74">
        <f t="shared" si="12"/>
        <v>0.13636363636363635</v>
      </c>
      <c r="E127" s="91">
        <v>7.4820000000000002</v>
      </c>
      <c r="F127" s="92">
        <v>7.6160000000000005E-2</v>
      </c>
      <c r="G127" s="88">
        <f t="shared" si="8"/>
        <v>7.55816</v>
      </c>
      <c r="H127" s="77">
        <v>2.4900000000000002</v>
      </c>
      <c r="I127" s="79" t="s">
        <v>66</v>
      </c>
      <c r="J127" s="76">
        <f t="shared" si="11"/>
        <v>2.4900000000000002</v>
      </c>
      <c r="K127" s="77">
        <v>2254</v>
      </c>
      <c r="L127" s="79" t="s">
        <v>64</v>
      </c>
      <c r="M127" s="74">
        <f t="shared" si="6"/>
        <v>0.22539999999999999</v>
      </c>
      <c r="N127" s="77">
        <v>2835</v>
      </c>
      <c r="O127" s="79" t="s">
        <v>64</v>
      </c>
      <c r="P127" s="74">
        <f t="shared" si="7"/>
        <v>0.28349999999999997</v>
      </c>
    </row>
    <row r="128" spans="1:16">
      <c r="A128" s="94"/>
      <c r="B128" s="89">
        <v>3.25</v>
      </c>
      <c r="C128" s="90" t="s">
        <v>65</v>
      </c>
      <c r="D128" s="74">
        <f t="shared" si="12"/>
        <v>0.14772727272727273</v>
      </c>
      <c r="E128" s="91">
        <v>7.7380000000000004</v>
      </c>
      <c r="F128" s="92">
        <v>7.152E-2</v>
      </c>
      <c r="G128" s="88">
        <f t="shared" si="8"/>
        <v>7.80952</v>
      </c>
      <c r="H128" s="89">
        <v>2.61</v>
      </c>
      <c r="I128" s="90" t="s">
        <v>66</v>
      </c>
      <c r="J128" s="76">
        <f t="shared" si="11"/>
        <v>2.61</v>
      </c>
      <c r="K128" s="77">
        <v>2277</v>
      </c>
      <c r="L128" s="79" t="s">
        <v>64</v>
      </c>
      <c r="M128" s="74">
        <f t="shared" si="6"/>
        <v>0.22770000000000001</v>
      </c>
      <c r="N128" s="77">
        <v>2881</v>
      </c>
      <c r="O128" s="79" t="s">
        <v>64</v>
      </c>
      <c r="P128" s="74">
        <f t="shared" si="7"/>
        <v>0.28809999999999997</v>
      </c>
    </row>
    <row r="129" spans="1:16">
      <c r="A129" s="94"/>
      <c r="B129" s="89">
        <v>3.5</v>
      </c>
      <c r="C129" s="90" t="s">
        <v>65</v>
      </c>
      <c r="D129" s="74">
        <f t="shared" si="12"/>
        <v>0.15909090909090909</v>
      </c>
      <c r="E129" s="91">
        <v>7.968</v>
      </c>
      <c r="F129" s="92">
        <v>6.7460000000000006E-2</v>
      </c>
      <c r="G129" s="88">
        <f t="shared" si="8"/>
        <v>8.0354600000000005</v>
      </c>
      <c r="H129" s="89">
        <v>2.73</v>
      </c>
      <c r="I129" s="90" t="s">
        <v>66</v>
      </c>
      <c r="J129" s="76">
        <f t="shared" si="11"/>
        <v>2.73</v>
      </c>
      <c r="K129" s="77">
        <v>2299</v>
      </c>
      <c r="L129" s="79" t="s">
        <v>64</v>
      </c>
      <c r="M129" s="74">
        <f t="shared" si="6"/>
        <v>0.22989999999999999</v>
      </c>
      <c r="N129" s="77">
        <v>2923</v>
      </c>
      <c r="O129" s="79" t="s">
        <v>64</v>
      </c>
      <c r="P129" s="74">
        <f t="shared" si="7"/>
        <v>0.2923</v>
      </c>
    </row>
    <row r="130" spans="1:16">
      <c r="A130" s="94"/>
      <c r="B130" s="89">
        <v>3.75</v>
      </c>
      <c r="C130" s="90" t="s">
        <v>65</v>
      </c>
      <c r="D130" s="74">
        <f t="shared" si="12"/>
        <v>0.17045454545454544</v>
      </c>
      <c r="E130" s="91">
        <v>8.1760000000000002</v>
      </c>
      <c r="F130" s="92">
        <v>6.3869999999999996E-2</v>
      </c>
      <c r="G130" s="88">
        <f t="shared" si="8"/>
        <v>8.2398699999999998</v>
      </c>
      <c r="H130" s="89">
        <v>2.84</v>
      </c>
      <c r="I130" s="90" t="s">
        <v>66</v>
      </c>
      <c r="J130" s="76">
        <f t="shared" si="11"/>
        <v>2.84</v>
      </c>
      <c r="K130" s="77">
        <v>2318</v>
      </c>
      <c r="L130" s="79" t="s">
        <v>64</v>
      </c>
      <c r="M130" s="74">
        <f t="shared" si="6"/>
        <v>0.23180000000000001</v>
      </c>
      <c r="N130" s="77">
        <v>2962</v>
      </c>
      <c r="O130" s="79" t="s">
        <v>64</v>
      </c>
      <c r="P130" s="74">
        <f t="shared" si="7"/>
        <v>0.29620000000000002</v>
      </c>
    </row>
    <row r="131" spans="1:16">
      <c r="A131" s="94"/>
      <c r="B131" s="89">
        <v>4</v>
      </c>
      <c r="C131" s="90" t="s">
        <v>65</v>
      </c>
      <c r="D131" s="74">
        <f t="shared" si="12"/>
        <v>0.18181818181818182</v>
      </c>
      <c r="E131" s="91">
        <v>8.3629999999999995</v>
      </c>
      <c r="F131" s="92">
        <v>6.0679999999999998E-2</v>
      </c>
      <c r="G131" s="88">
        <f t="shared" si="8"/>
        <v>8.4236799999999992</v>
      </c>
      <c r="H131" s="89">
        <v>2.95</v>
      </c>
      <c r="I131" s="90" t="s">
        <v>66</v>
      </c>
      <c r="J131" s="76">
        <f t="shared" si="11"/>
        <v>2.95</v>
      </c>
      <c r="K131" s="77">
        <v>2336</v>
      </c>
      <c r="L131" s="79" t="s">
        <v>64</v>
      </c>
      <c r="M131" s="74">
        <f t="shared" si="6"/>
        <v>0.23359999999999997</v>
      </c>
      <c r="N131" s="77">
        <v>2999</v>
      </c>
      <c r="O131" s="79" t="s">
        <v>64</v>
      </c>
      <c r="P131" s="74">
        <f t="shared" si="7"/>
        <v>0.2999</v>
      </c>
    </row>
    <row r="132" spans="1:16">
      <c r="A132" s="94"/>
      <c r="B132" s="89">
        <v>4.5</v>
      </c>
      <c r="C132" s="90" t="s">
        <v>65</v>
      </c>
      <c r="D132" s="74">
        <f t="shared" si="12"/>
        <v>0.20454545454545456</v>
      </c>
      <c r="E132" s="91">
        <v>8.6859999999999999</v>
      </c>
      <c r="F132" s="92">
        <v>5.5230000000000001E-2</v>
      </c>
      <c r="G132" s="88">
        <f t="shared" si="8"/>
        <v>8.7412299999999998</v>
      </c>
      <c r="H132" s="89">
        <v>3.17</v>
      </c>
      <c r="I132" s="90" t="s">
        <v>66</v>
      </c>
      <c r="J132" s="76">
        <f t="shared" si="11"/>
        <v>3.17</v>
      </c>
      <c r="K132" s="77">
        <v>2379</v>
      </c>
      <c r="L132" s="79" t="s">
        <v>64</v>
      </c>
      <c r="M132" s="74">
        <f t="shared" si="6"/>
        <v>0.2379</v>
      </c>
      <c r="N132" s="77">
        <v>3064</v>
      </c>
      <c r="O132" s="79" t="s">
        <v>64</v>
      </c>
      <c r="P132" s="74">
        <f t="shared" si="7"/>
        <v>0.30640000000000001</v>
      </c>
    </row>
    <row r="133" spans="1:16">
      <c r="A133" s="94"/>
      <c r="B133" s="89">
        <v>5</v>
      </c>
      <c r="C133" s="90" t="s">
        <v>65</v>
      </c>
      <c r="D133" s="74">
        <f t="shared" si="12"/>
        <v>0.22727272727272727</v>
      </c>
      <c r="E133" s="91">
        <v>8.9510000000000005</v>
      </c>
      <c r="F133" s="92">
        <v>5.0750000000000003E-2</v>
      </c>
      <c r="G133" s="88">
        <f t="shared" si="8"/>
        <v>9.0017500000000013</v>
      </c>
      <c r="H133" s="89">
        <v>3.37</v>
      </c>
      <c r="I133" s="90" t="s">
        <v>66</v>
      </c>
      <c r="J133" s="76">
        <f t="shared" si="11"/>
        <v>3.37</v>
      </c>
      <c r="K133" s="77">
        <v>2417</v>
      </c>
      <c r="L133" s="79" t="s">
        <v>64</v>
      </c>
      <c r="M133" s="74">
        <f t="shared" si="6"/>
        <v>0.24169999999999997</v>
      </c>
      <c r="N133" s="77">
        <v>3122</v>
      </c>
      <c r="O133" s="79" t="s">
        <v>64</v>
      </c>
      <c r="P133" s="74">
        <f t="shared" si="7"/>
        <v>0.31219999999999998</v>
      </c>
    </row>
    <row r="134" spans="1:16">
      <c r="A134" s="94"/>
      <c r="B134" s="89">
        <v>5.5</v>
      </c>
      <c r="C134" s="90" t="s">
        <v>65</v>
      </c>
      <c r="D134" s="74">
        <f t="shared" si="12"/>
        <v>0.25</v>
      </c>
      <c r="E134" s="91">
        <v>9.1690000000000005</v>
      </c>
      <c r="F134" s="92">
        <v>4.6989999999999997E-2</v>
      </c>
      <c r="G134" s="88">
        <f t="shared" si="8"/>
        <v>9.2159899999999997</v>
      </c>
      <c r="H134" s="89">
        <v>3.57</v>
      </c>
      <c r="I134" s="90" t="s">
        <v>66</v>
      </c>
      <c r="J134" s="76">
        <f t="shared" si="11"/>
        <v>3.57</v>
      </c>
      <c r="K134" s="77">
        <v>2451</v>
      </c>
      <c r="L134" s="79" t="s">
        <v>64</v>
      </c>
      <c r="M134" s="74">
        <f t="shared" si="6"/>
        <v>0.24510000000000001</v>
      </c>
      <c r="N134" s="77">
        <v>3174</v>
      </c>
      <c r="O134" s="79" t="s">
        <v>64</v>
      </c>
      <c r="P134" s="74">
        <f t="shared" si="7"/>
        <v>0.31740000000000002</v>
      </c>
    </row>
    <row r="135" spans="1:16">
      <c r="A135" s="94"/>
      <c r="B135" s="89">
        <v>6</v>
      </c>
      <c r="C135" s="90" t="s">
        <v>65</v>
      </c>
      <c r="D135" s="74">
        <f t="shared" si="12"/>
        <v>0.27272727272727271</v>
      </c>
      <c r="E135" s="91">
        <v>9.35</v>
      </c>
      <c r="F135" s="92">
        <v>4.3790000000000003E-2</v>
      </c>
      <c r="G135" s="88">
        <f t="shared" si="8"/>
        <v>9.3937899999999992</v>
      </c>
      <c r="H135" s="89">
        <v>3.77</v>
      </c>
      <c r="I135" s="90" t="s">
        <v>66</v>
      </c>
      <c r="J135" s="76">
        <f t="shared" si="11"/>
        <v>3.77</v>
      </c>
      <c r="K135" s="77">
        <v>2483</v>
      </c>
      <c r="L135" s="79" t="s">
        <v>64</v>
      </c>
      <c r="M135" s="74">
        <f t="shared" si="6"/>
        <v>0.24830000000000002</v>
      </c>
      <c r="N135" s="77">
        <v>3222</v>
      </c>
      <c r="O135" s="79" t="s">
        <v>64</v>
      </c>
      <c r="P135" s="74">
        <f t="shared" si="7"/>
        <v>0.32219999999999999</v>
      </c>
    </row>
    <row r="136" spans="1:16">
      <c r="A136" s="94"/>
      <c r="B136" s="89">
        <v>6.5</v>
      </c>
      <c r="C136" s="90" t="s">
        <v>65</v>
      </c>
      <c r="D136" s="74">
        <f t="shared" si="12"/>
        <v>0.29545454545454547</v>
      </c>
      <c r="E136" s="91">
        <v>9.5009999999999994</v>
      </c>
      <c r="F136" s="92">
        <v>4.1029999999999997E-2</v>
      </c>
      <c r="G136" s="88">
        <f t="shared" si="8"/>
        <v>9.5420299999999987</v>
      </c>
      <c r="H136" s="89">
        <v>3.97</v>
      </c>
      <c r="I136" s="90" t="s">
        <v>66</v>
      </c>
      <c r="J136" s="76">
        <f t="shared" si="11"/>
        <v>3.97</v>
      </c>
      <c r="K136" s="77">
        <v>2513</v>
      </c>
      <c r="L136" s="79" t="s">
        <v>64</v>
      </c>
      <c r="M136" s="74">
        <f t="shared" si="6"/>
        <v>0.25129999999999997</v>
      </c>
      <c r="N136" s="77">
        <v>3267</v>
      </c>
      <c r="O136" s="79" t="s">
        <v>64</v>
      </c>
      <c r="P136" s="74">
        <f t="shared" si="7"/>
        <v>0.32669999999999999</v>
      </c>
    </row>
    <row r="137" spans="1:16">
      <c r="A137" s="94"/>
      <c r="B137" s="89">
        <v>7</v>
      </c>
      <c r="C137" s="90" t="s">
        <v>65</v>
      </c>
      <c r="D137" s="74">
        <f t="shared" si="12"/>
        <v>0.31818181818181818</v>
      </c>
      <c r="E137" s="91">
        <v>9.6270000000000007</v>
      </c>
      <c r="F137" s="92">
        <v>3.8620000000000002E-2</v>
      </c>
      <c r="G137" s="88">
        <f t="shared" si="8"/>
        <v>9.6656200000000005</v>
      </c>
      <c r="H137" s="89">
        <v>4.16</v>
      </c>
      <c r="I137" s="90" t="s">
        <v>66</v>
      </c>
      <c r="J137" s="76">
        <f t="shared" si="11"/>
        <v>4.16</v>
      </c>
      <c r="K137" s="77">
        <v>2541</v>
      </c>
      <c r="L137" s="79" t="s">
        <v>64</v>
      </c>
      <c r="M137" s="74">
        <f t="shared" si="6"/>
        <v>0.25409999999999999</v>
      </c>
      <c r="N137" s="77">
        <v>3308</v>
      </c>
      <c r="O137" s="79" t="s">
        <v>64</v>
      </c>
      <c r="P137" s="74">
        <f t="shared" si="7"/>
        <v>0.33079999999999998</v>
      </c>
    </row>
    <row r="138" spans="1:16">
      <c r="A138" s="94"/>
      <c r="B138" s="89">
        <v>8</v>
      </c>
      <c r="C138" s="90" t="s">
        <v>65</v>
      </c>
      <c r="D138" s="74">
        <f t="shared" si="12"/>
        <v>0.36363636363636365</v>
      </c>
      <c r="E138" s="91">
        <v>9.8190000000000008</v>
      </c>
      <c r="F138" s="92">
        <v>3.4619999999999998E-2</v>
      </c>
      <c r="G138" s="88">
        <f t="shared" si="8"/>
        <v>9.8536200000000012</v>
      </c>
      <c r="H138" s="89">
        <v>4.54</v>
      </c>
      <c r="I138" s="90" t="s">
        <v>66</v>
      </c>
      <c r="J138" s="76">
        <f t="shared" si="11"/>
        <v>4.54</v>
      </c>
      <c r="K138" s="77">
        <v>2620</v>
      </c>
      <c r="L138" s="79" t="s">
        <v>64</v>
      </c>
      <c r="M138" s="74">
        <f t="shared" si="6"/>
        <v>0.26200000000000001</v>
      </c>
      <c r="N138" s="77">
        <v>3384</v>
      </c>
      <c r="O138" s="79" t="s">
        <v>64</v>
      </c>
      <c r="P138" s="74">
        <f t="shared" si="7"/>
        <v>0.33839999999999998</v>
      </c>
    </row>
    <row r="139" spans="1:16">
      <c r="A139" s="94"/>
      <c r="B139" s="89">
        <v>9</v>
      </c>
      <c r="C139" s="90" t="s">
        <v>65</v>
      </c>
      <c r="D139" s="74">
        <f t="shared" si="12"/>
        <v>0.40909090909090912</v>
      </c>
      <c r="E139" s="91">
        <v>9.9529999999999994</v>
      </c>
      <c r="F139" s="92">
        <v>3.1419999999999997E-2</v>
      </c>
      <c r="G139" s="88">
        <f t="shared" si="8"/>
        <v>9.9844200000000001</v>
      </c>
      <c r="H139" s="89">
        <v>4.91</v>
      </c>
      <c r="I139" s="90" t="s">
        <v>66</v>
      </c>
      <c r="J139" s="76">
        <f t="shared" si="11"/>
        <v>4.91</v>
      </c>
      <c r="K139" s="77">
        <v>2694</v>
      </c>
      <c r="L139" s="79" t="s">
        <v>64</v>
      </c>
      <c r="M139" s="74">
        <f t="shared" si="6"/>
        <v>0.26939999999999997</v>
      </c>
      <c r="N139" s="77">
        <v>3453</v>
      </c>
      <c r="O139" s="79" t="s">
        <v>64</v>
      </c>
      <c r="P139" s="74">
        <f t="shared" si="7"/>
        <v>0.3453</v>
      </c>
    </row>
    <row r="140" spans="1:16">
      <c r="A140" s="94"/>
      <c r="B140" s="89">
        <v>10</v>
      </c>
      <c r="C140" s="95" t="s">
        <v>65</v>
      </c>
      <c r="D140" s="74">
        <f t="shared" si="12"/>
        <v>0.45454545454545453</v>
      </c>
      <c r="E140" s="91">
        <v>10.050000000000001</v>
      </c>
      <c r="F140" s="92">
        <v>2.8799999999999999E-2</v>
      </c>
      <c r="G140" s="88">
        <f t="shared" si="8"/>
        <v>10.078800000000001</v>
      </c>
      <c r="H140" s="89">
        <v>5.28</v>
      </c>
      <c r="I140" s="90" t="s">
        <v>66</v>
      </c>
      <c r="J140" s="76">
        <f t="shared" si="11"/>
        <v>5.28</v>
      </c>
      <c r="K140" s="77">
        <v>2763</v>
      </c>
      <c r="L140" s="79" t="s">
        <v>64</v>
      </c>
      <c r="M140" s="74">
        <f t="shared" si="6"/>
        <v>0.27629999999999999</v>
      </c>
      <c r="N140" s="77">
        <v>3516</v>
      </c>
      <c r="O140" s="79" t="s">
        <v>64</v>
      </c>
      <c r="P140" s="74">
        <f t="shared" si="7"/>
        <v>0.35160000000000002</v>
      </c>
    </row>
    <row r="141" spans="1:16">
      <c r="B141" s="89">
        <v>11</v>
      </c>
      <c r="C141" s="79" t="s">
        <v>65</v>
      </c>
      <c r="D141" s="74">
        <f t="shared" si="12"/>
        <v>0.5</v>
      </c>
      <c r="E141" s="91">
        <v>10.11</v>
      </c>
      <c r="F141" s="92">
        <v>2.6610000000000002E-2</v>
      </c>
      <c r="G141" s="88">
        <f t="shared" si="8"/>
        <v>10.136609999999999</v>
      </c>
      <c r="H141" s="77">
        <v>5.64</v>
      </c>
      <c r="I141" s="79" t="s">
        <v>66</v>
      </c>
      <c r="J141" s="76">
        <f t="shared" si="11"/>
        <v>5.64</v>
      </c>
      <c r="K141" s="77">
        <v>2828</v>
      </c>
      <c r="L141" s="79" t="s">
        <v>64</v>
      </c>
      <c r="M141" s="74">
        <f t="shared" si="6"/>
        <v>0.2828</v>
      </c>
      <c r="N141" s="77">
        <v>3575</v>
      </c>
      <c r="O141" s="79" t="s">
        <v>64</v>
      </c>
      <c r="P141" s="74">
        <f t="shared" si="7"/>
        <v>0.35750000000000004</v>
      </c>
    </row>
    <row r="142" spans="1:16">
      <c r="B142" s="89">
        <v>12</v>
      </c>
      <c r="C142" s="79" t="s">
        <v>65</v>
      </c>
      <c r="D142" s="74">
        <f t="shared" si="12"/>
        <v>0.54545454545454541</v>
      </c>
      <c r="E142" s="91">
        <v>10.15</v>
      </c>
      <c r="F142" s="92">
        <v>2.4750000000000001E-2</v>
      </c>
      <c r="G142" s="88">
        <f t="shared" si="8"/>
        <v>10.17475</v>
      </c>
      <c r="H142" s="77">
        <v>6.01</v>
      </c>
      <c r="I142" s="79" t="s">
        <v>66</v>
      </c>
      <c r="J142" s="76">
        <f t="shared" si="11"/>
        <v>6.01</v>
      </c>
      <c r="K142" s="77">
        <v>2891</v>
      </c>
      <c r="L142" s="79" t="s">
        <v>64</v>
      </c>
      <c r="M142" s="74">
        <f t="shared" si="6"/>
        <v>0.28910000000000002</v>
      </c>
      <c r="N142" s="77">
        <v>3630</v>
      </c>
      <c r="O142" s="79" t="s">
        <v>64</v>
      </c>
      <c r="P142" s="74">
        <f t="shared" si="7"/>
        <v>0.36299999999999999</v>
      </c>
    </row>
    <row r="143" spans="1:16">
      <c r="B143" s="89">
        <v>13</v>
      </c>
      <c r="C143" s="79" t="s">
        <v>65</v>
      </c>
      <c r="D143" s="74">
        <f t="shared" si="12"/>
        <v>0.59090909090909094</v>
      </c>
      <c r="E143" s="91">
        <v>10.17</v>
      </c>
      <c r="F143" s="92">
        <v>2.315E-2</v>
      </c>
      <c r="G143" s="88">
        <f t="shared" si="8"/>
        <v>10.193149999999999</v>
      </c>
      <c r="H143" s="77">
        <v>6.37</v>
      </c>
      <c r="I143" s="79" t="s">
        <v>66</v>
      </c>
      <c r="J143" s="76">
        <f t="shared" si="11"/>
        <v>6.37</v>
      </c>
      <c r="K143" s="77">
        <v>2951</v>
      </c>
      <c r="L143" s="79" t="s">
        <v>64</v>
      </c>
      <c r="M143" s="74">
        <f t="shared" si="6"/>
        <v>0.29510000000000003</v>
      </c>
      <c r="N143" s="77">
        <v>3683</v>
      </c>
      <c r="O143" s="79" t="s">
        <v>64</v>
      </c>
      <c r="P143" s="74">
        <f t="shared" si="7"/>
        <v>0.36829999999999996</v>
      </c>
    </row>
    <row r="144" spans="1:16">
      <c r="B144" s="89">
        <v>14</v>
      </c>
      <c r="C144" s="79" t="s">
        <v>65</v>
      </c>
      <c r="D144" s="74">
        <f t="shared" si="12"/>
        <v>0.63636363636363635</v>
      </c>
      <c r="E144" s="91">
        <v>10.18</v>
      </c>
      <c r="F144" s="92">
        <v>2.1760000000000002E-2</v>
      </c>
      <c r="G144" s="88">
        <f t="shared" si="8"/>
        <v>10.20176</v>
      </c>
      <c r="H144" s="77">
        <v>6.73</v>
      </c>
      <c r="I144" s="79" t="s">
        <v>66</v>
      </c>
      <c r="J144" s="76">
        <f t="shared" si="11"/>
        <v>6.73</v>
      </c>
      <c r="K144" s="77">
        <v>3010</v>
      </c>
      <c r="L144" s="79" t="s">
        <v>64</v>
      </c>
      <c r="M144" s="74">
        <f t="shared" si="6"/>
        <v>0.30099999999999999</v>
      </c>
      <c r="N144" s="77">
        <v>3734</v>
      </c>
      <c r="O144" s="79" t="s">
        <v>64</v>
      </c>
      <c r="P144" s="74">
        <f t="shared" si="7"/>
        <v>0.37340000000000001</v>
      </c>
    </row>
    <row r="145" spans="2:16">
      <c r="B145" s="89">
        <v>15</v>
      </c>
      <c r="C145" s="79" t="s">
        <v>65</v>
      </c>
      <c r="D145" s="74">
        <f t="shared" si="12"/>
        <v>0.68181818181818177</v>
      </c>
      <c r="E145" s="91">
        <v>10.18</v>
      </c>
      <c r="F145" s="92">
        <v>2.053E-2</v>
      </c>
      <c r="G145" s="88">
        <f t="shared" si="8"/>
        <v>10.200530000000001</v>
      </c>
      <c r="H145" s="77">
        <v>7.09</v>
      </c>
      <c r="I145" s="79" t="s">
        <v>66</v>
      </c>
      <c r="J145" s="76">
        <f t="shared" si="11"/>
        <v>7.09</v>
      </c>
      <c r="K145" s="77">
        <v>3067</v>
      </c>
      <c r="L145" s="79" t="s">
        <v>64</v>
      </c>
      <c r="M145" s="74">
        <f t="shared" si="6"/>
        <v>0.30670000000000003</v>
      </c>
      <c r="N145" s="77">
        <v>3783</v>
      </c>
      <c r="O145" s="79" t="s">
        <v>64</v>
      </c>
      <c r="P145" s="74">
        <f t="shared" si="7"/>
        <v>0.37829999999999997</v>
      </c>
    </row>
    <row r="146" spans="2:16">
      <c r="B146" s="89">
        <v>16</v>
      </c>
      <c r="C146" s="79" t="s">
        <v>65</v>
      </c>
      <c r="D146" s="74">
        <f t="shared" si="12"/>
        <v>0.72727272727272729</v>
      </c>
      <c r="E146" s="91">
        <v>10.16</v>
      </c>
      <c r="F146" s="92">
        <v>1.9449999999999999E-2</v>
      </c>
      <c r="G146" s="88">
        <f t="shared" si="8"/>
        <v>10.179450000000001</v>
      </c>
      <c r="H146" s="77">
        <v>7.46</v>
      </c>
      <c r="I146" s="79" t="s">
        <v>66</v>
      </c>
      <c r="J146" s="76">
        <f t="shared" si="11"/>
        <v>7.46</v>
      </c>
      <c r="K146" s="77">
        <v>3123</v>
      </c>
      <c r="L146" s="79" t="s">
        <v>64</v>
      </c>
      <c r="M146" s="74">
        <f t="shared" si="6"/>
        <v>0.31230000000000002</v>
      </c>
      <c r="N146" s="77">
        <v>3830</v>
      </c>
      <c r="O146" s="79" t="s">
        <v>64</v>
      </c>
      <c r="P146" s="74">
        <f t="shared" si="7"/>
        <v>0.38300000000000001</v>
      </c>
    </row>
    <row r="147" spans="2:16">
      <c r="B147" s="89">
        <v>17</v>
      </c>
      <c r="C147" s="79" t="s">
        <v>65</v>
      </c>
      <c r="D147" s="74">
        <f t="shared" si="12"/>
        <v>0.77272727272727271</v>
      </c>
      <c r="E147" s="91">
        <v>10.15</v>
      </c>
      <c r="F147" s="92">
        <v>1.848E-2</v>
      </c>
      <c r="G147" s="88">
        <f t="shared" si="8"/>
        <v>10.168480000000001</v>
      </c>
      <c r="H147" s="77">
        <v>7.82</v>
      </c>
      <c r="I147" s="79" t="s">
        <v>66</v>
      </c>
      <c r="J147" s="76">
        <f t="shared" si="11"/>
        <v>7.82</v>
      </c>
      <c r="K147" s="77">
        <v>3178</v>
      </c>
      <c r="L147" s="79" t="s">
        <v>64</v>
      </c>
      <c r="M147" s="74">
        <f t="shared" si="6"/>
        <v>0.31779999999999997</v>
      </c>
      <c r="N147" s="77">
        <v>3876</v>
      </c>
      <c r="O147" s="79" t="s">
        <v>64</v>
      </c>
      <c r="P147" s="74">
        <f t="shared" si="7"/>
        <v>0.3876</v>
      </c>
    </row>
    <row r="148" spans="2:16">
      <c r="B148" s="89">
        <v>18</v>
      </c>
      <c r="C148" s="79" t="s">
        <v>65</v>
      </c>
      <c r="D148" s="74">
        <f t="shared" si="12"/>
        <v>0.81818181818181823</v>
      </c>
      <c r="E148" s="91">
        <v>10.119999999999999</v>
      </c>
      <c r="F148" s="92">
        <v>1.7610000000000001E-2</v>
      </c>
      <c r="G148" s="88">
        <f t="shared" si="8"/>
        <v>10.137609999999999</v>
      </c>
      <c r="H148" s="77">
        <v>8.18</v>
      </c>
      <c r="I148" s="79" t="s">
        <v>66</v>
      </c>
      <c r="J148" s="76">
        <f t="shared" si="11"/>
        <v>8.18</v>
      </c>
      <c r="K148" s="77">
        <v>3232</v>
      </c>
      <c r="L148" s="79" t="s">
        <v>64</v>
      </c>
      <c r="M148" s="74">
        <f t="shared" ref="M148:M163" si="13">K148/1000/10</f>
        <v>0.32320000000000004</v>
      </c>
      <c r="N148" s="77">
        <v>3921</v>
      </c>
      <c r="O148" s="79" t="s">
        <v>64</v>
      </c>
      <c r="P148" s="74">
        <f t="shared" ref="P148:P170" si="14">N148/1000/10</f>
        <v>0.3921</v>
      </c>
    </row>
    <row r="149" spans="2:16">
      <c r="B149" s="89">
        <v>20</v>
      </c>
      <c r="C149" s="79" t="s">
        <v>65</v>
      </c>
      <c r="D149" s="74">
        <f t="shared" si="12"/>
        <v>0.90909090909090906</v>
      </c>
      <c r="E149" s="91">
        <v>10.06</v>
      </c>
      <c r="F149" s="92">
        <v>1.6109999999999999E-2</v>
      </c>
      <c r="G149" s="88">
        <f t="shared" ref="G149:G212" si="15">E149+F149</f>
        <v>10.07611</v>
      </c>
      <c r="H149" s="77">
        <v>8.92</v>
      </c>
      <c r="I149" s="79" t="s">
        <v>66</v>
      </c>
      <c r="J149" s="76">
        <f t="shared" si="11"/>
        <v>8.92</v>
      </c>
      <c r="K149" s="77">
        <v>3417</v>
      </c>
      <c r="L149" s="79" t="s">
        <v>64</v>
      </c>
      <c r="M149" s="74">
        <f t="shared" si="13"/>
        <v>0.3417</v>
      </c>
      <c r="N149" s="77">
        <v>4007</v>
      </c>
      <c r="O149" s="79" t="s">
        <v>64</v>
      </c>
      <c r="P149" s="74">
        <f t="shared" si="14"/>
        <v>0.40069999999999995</v>
      </c>
    </row>
    <row r="150" spans="2:16">
      <c r="B150" s="89">
        <v>22.5</v>
      </c>
      <c r="C150" s="79" t="s">
        <v>65</v>
      </c>
      <c r="D150" s="74">
        <f t="shared" si="12"/>
        <v>1.0227272727272727</v>
      </c>
      <c r="E150" s="91">
        <v>9.9670000000000005</v>
      </c>
      <c r="F150" s="92">
        <v>1.4579999999999999E-2</v>
      </c>
      <c r="G150" s="88">
        <f t="shared" si="15"/>
        <v>9.981580000000001</v>
      </c>
      <c r="H150" s="77">
        <v>9.84</v>
      </c>
      <c r="I150" s="79" t="s">
        <v>66</v>
      </c>
      <c r="J150" s="76">
        <f t="shared" si="11"/>
        <v>9.84</v>
      </c>
      <c r="K150" s="77">
        <v>3683</v>
      </c>
      <c r="L150" s="79" t="s">
        <v>64</v>
      </c>
      <c r="M150" s="74">
        <f t="shared" si="13"/>
        <v>0.36829999999999996</v>
      </c>
      <c r="N150" s="77">
        <v>4112</v>
      </c>
      <c r="O150" s="79" t="s">
        <v>64</v>
      </c>
      <c r="P150" s="74">
        <f t="shared" si="14"/>
        <v>0.41120000000000001</v>
      </c>
    </row>
    <row r="151" spans="2:16">
      <c r="B151" s="89">
        <v>25</v>
      </c>
      <c r="C151" s="79" t="s">
        <v>65</v>
      </c>
      <c r="D151" s="74">
        <f t="shared" si="12"/>
        <v>1.1363636363636365</v>
      </c>
      <c r="E151" s="91">
        <v>9.859</v>
      </c>
      <c r="F151" s="92">
        <v>1.333E-2</v>
      </c>
      <c r="G151" s="88">
        <f t="shared" si="15"/>
        <v>9.8723299999999998</v>
      </c>
      <c r="H151" s="77">
        <v>10.77</v>
      </c>
      <c r="I151" s="79" t="s">
        <v>66</v>
      </c>
      <c r="J151" s="76">
        <f t="shared" si="11"/>
        <v>10.77</v>
      </c>
      <c r="K151" s="77">
        <v>3936</v>
      </c>
      <c r="L151" s="79" t="s">
        <v>64</v>
      </c>
      <c r="M151" s="74">
        <f t="shared" si="13"/>
        <v>0.39360000000000001</v>
      </c>
      <c r="N151" s="77">
        <v>4212</v>
      </c>
      <c r="O151" s="79" t="s">
        <v>64</v>
      </c>
      <c r="P151" s="74">
        <f t="shared" si="14"/>
        <v>0.42119999999999996</v>
      </c>
    </row>
    <row r="152" spans="2:16">
      <c r="B152" s="89">
        <v>27.5</v>
      </c>
      <c r="C152" s="79" t="s">
        <v>65</v>
      </c>
      <c r="D152" s="74">
        <f t="shared" si="12"/>
        <v>1.25</v>
      </c>
      <c r="E152" s="91">
        <v>9.7420000000000009</v>
      </c>
      <c r="F152" s="92">
        <v>1.2290000000000001E-2</v>
      </c>
      <c r="G152" s="88">
        <f t="shared" si="15"/>
        <v>9.754290000000001</v>
      </c>
      <c r="H152" s="77">
        <v>11.71</v>
      </c>
      <c r="I152" s="79" t="s">
        <v>66</v>
      </c>
      <c r="J152" s="76">
        <f t="shared" si="11"/>
        <v>11.71</v>
      </c>
      <c r="K152" s="77">
        <v>4178</v>
      </c>
      <c r="L152" s="79" t="s">
        <v>64</v>
      </c>
      <c r="M152" s="74">
        <f t="shared" si="13"/>
        <v>0.4178</v>
      </c>
      <c r="N152" s="77">
        <v>4311</v>
      </c>
      <c r="O152" s="79" t="s">
        <v>64</v>
      </c>
      <c r="P152" s="74">
        <f t="shared" si="14"/>
        <v>0.43109999999999998</v>
      </c>
    </row>
    <row r="153" spans="2:16">
      <c r="B153" s="89">
        <v>30</v>
      </c>
      <c r="C153" s="79" t="s">
        <v>65</v>
      </c>
      <c r="D153" s="74">
        <f t="shared" si="12"/>
        <v>1.3636363636363635</v>
      </c>
      <c r="E153" s="91">
        <v>9.6189999999999998</v>
      </c>
      <c r="F153" s="92">
        <v>1.14E-2</v>
      </c>
      <c r="G153" s="88">
        <f t="shared" si="15"/>
        <v>9.6303999999999998</v>
      </c>
      <c r="H153" s="77">
        <v>12.66</v>
      </c>
      <c r="I153" s="79" t="s">
        <v>66</v>
      </c>
      <c r="J153" s="76">
        <f t="shared" si="11"/>
        <v>12.66</v>
      </c>
      <c r="K153" s="77">
        <v>4412</v>
      </c>
      <c r="L153" s="79" t="s">
        <v>64</v>
      </c>
      <c r="M153" s="74">
        <f t="shared" si="13"/>
        <v>0.44119999999999998</v>
      </c>
      <c r="N153" s="77">
        <v>4407</v>
      </c>
      <c r="O153" s="79" t="s">
        <v>64</v>
      </c>
      <c r="P153" s="74">
        <f t="shared" si="14"/>
        <v>0.44069999999999998</v>
      </c>
    </row>
    <row r="154" spans="2:16">
      <c r="B154" s="89">
        <v>32.5</v>
      </c>
      <c r="C154" s="79" t="s">
        <v>65</v>
      </c>
      <c r="D154" s="74">
        <f t="shared" si="12"/>
        <v>1.4772727272727273</v>
      </c>
      <c r="E154" s="91">
        <v>9.4920000000000009</v>
      </c>
      <c r="F154" s="92">
        <v>1.065E-2</v>
      </c>
      <c r="G154" s="88">
        <f t="shared" si="15"/>
        <v>9.5026500000000009</v>
      </c>
      <c r="H154" s="77">
        <v>13.63</v>
      </c>
      <c r="I154" s="79" t="s">
        <v>66</v>
      </c>
      <c r="J154" s="76">
        <f t="shared" si="11"/>
        <v>13.63</v>
      </c>
      <c r="K154" s="77">
        <v>4640</v>
      </c>
      <c r="L154" s="79" t="s">
        <v>64</v>
      </c>
      <c r="M154" s="74">
        <f t="shared" si="13"/>
        <v>0.46399999999999997</v>
      </c>
      <c r="N154" s="77">
        <v>4503</v>
      </c>
      <c r="O154" s="79" t="s">
        <v>64</v>
      </c>
      <c r="P154" s="74">
        <f t="shared" si="14"/>
        <v>0.45030000000000003</v>
      </c>
    </row>
    <row r="155" spans="2:16">
      <c r="B155" s="89">
        <v>35</v>
      </c>
      <c r="C155" s="79" t="s">
        <v>65</v>
      </c>
      <c r="D155" s="74">
        <f t="shared" si="12"/>
        <v>1.5909090909090908</v>
      </c>
      <c r="E155" s="91">
        <v>9.3629999999999995</v>
      </c>
      <c r="F155" s="92">
        <v>9.9919999999999991E-3</v>
      </c>
      <c r="G155" s="88">
        <f t="shared" si="15"/>
        <v>9.372992</v>
      </c>
      <c r="H155" s="77">
        <v>14.61</v>
      </c>
      <c r="I155" s="79" t="s">
        <v>66</v>
      </c>
      <c r="J155" s="76">
        <f t="shared" si="11"/>
        <v>14.61</v>
      </c>
      <c r="K155" s="77">
        <v>4863</v>
      </c>
      <c r="L155" s="79" t="s">
        <v>64</v>
      </c>
      <c r="M155" s="74">
        <f t="shared" si="13"/>
        <v>0.48630000000000007</v>
      </c>
      <c r="N155" s="77">
        <v>4597</v>
      </c>
      <c r="O155" s="79" t="s">
        <v>64</v>
      </c>
      <c r="P155" s="74">
        <f t="shared" si="14"/>
        <v>0.45970000000000005</v>
      </c>
    </row>
    <row r="156" spans="2:16">
      <c r="B156" s="89">
        <v>37.5</v>
      </c>
      <c r="C156" s="79" t="s">
        <v>65</v>
      </c>
      <c r="D156" s="74">
        <f t="shared" si="12"/>
        <v>1.7045454545454546</v>
      </c>
      <c r="E156" s="91">
        <v>9.2330000000000005</v>
      </c>
      <c r="F156" s="92">
        <v>9.4160000000000008E-3</v>
      </c>
      <c r="G156" s="88">
        <f t="shared" si="15"/>
        <v>9.2424160000000004</v>
      </c>
      <c r="H156" s="77">
        <v>15.6</v>
      </c>
      <c r="I156" s="79" t="s">
        <v>66</v>
      </c>
      <c r="J156" s="76">
        <f t="shared" si="11"/>
        <v>15.6</v>
      </c>
      <c r="K156" s="77">
        <v>5081</v>
      </c>
      <c r="L156" s="79" t="s">
        <v>64</v>
      </c>
      <c r="M156" s="74">
        <f t="shared" si="13"/>
        <v>0.5081</v>
      </c>
      <c r="N156" s="77">
        <v>4691</v>
      </c>
      <c r="O156" s="79" t="s">
        <v>64</v>
      </c>
      <c r="P156" s="74">
        <f t="shared" si="14"/>
        <v>0.46909999999999996</v>
      </c>
    </row>
    <row r="157" spans="2:16">
      <c r="B157" s="89">
        <v>40</v>
      </c>
      <c r="C157" s="79" t="s">
        <v>65</v>
      </c>
      <c r="D157" s="74">
        <f t="shared" si="12"/>
        <v>1.8181818181818181</v>
      </c>
      <c r="E157" s="91">
        <v>9.1029999999999998</v>
      </c>
      <c r="F157" s="92">
        <v>8.907E-3</v>
      </c>
      <c r="G157" s="88">
        <f t="shared" si="15"/>
        <v>9.1119070000000004</v>
      </c>
      <c r="H157" s="77">
        <v>16.61</v>
      </c>
      <c r="I157" s="79" t="s">
        <v>66</v>
      </c>
      <c r="J157" s="76">
        <f t="shared" si="11"/>
        <v>16.61</v>
      </c>
      <c r="K157" s="77">
        <v>5297</v>
      </c>
      <c r="L157" s="79" t="s">
        <v>64</v>
      </c>
      <c r="M157" s="74">
        <f t="shared" si="13"/>
        <v>0.52969999999999995</v>
      </c>
      <c r="N157" s="77">
        <v>4785</v>
      </c>
      <c r="O157" s="79" t="s">
        <v>64</v>
      </c>
      <c r="P157" s="74">
        <f t="shared" si="14"/>
        <v>0.47850000000000004</v>
      </c>
    </row>
    <row r="158" spans="2:16">
      <c r="B158" s="89">
        <v>45</v>
      </c>
      <c r="C158" s="79" t="s">
        <v>65</v>
      </c>
      <c r="D158" s="74">
        <f t="shared" si="12"/>
        <v>2.0454545454545454</v>
      </c>
      <c r="E158" s="91">
        <v>8.85</v>
      </c>
      <c r="F158" s="92">
        <v>8.0459999999999993E-3</v>
      </c>
      <c r="G158" s="88">
        <f t="shared" si="15"/>
        <v>8.8580459999999999</v>
      </c>
      <c r="H158" s="77">
        <v>18.670000000000002</v>
      </c>
      <c r="I158" s="79" t="s">
        <v>66</v>
      </c>
      <c r="J158" s="76">
        <f t="shared" si="11"/>
        <v>18.670000000000002</v>
      </c>
      <c r="K158" s="77">
        <v>6078</v>
      </c>
      <c r="L158" s="79" t="s">
        <v>64</v>
      </c>
      <c r="M158" s="74">
        <f t="shared" si="13"/>
        <v>0.60780000000000001</v>
      </c>
      <c r="N158" s="77">
        <v>4972</v>
      </c>
      <c r="O158" s="79" t="s">
        <v>64</v>
      </c>
      <c r="P158" s="74">
        <f t="shared" si="14"/>
        <v>0.49720000000000003</v>
      </c>
    </row>
    <row r="159" spans="2:16">
      <c r="B159" s="89">
        <v>50</v>
      </c>
      <c r="C159" s="79" t="s">
        <v>65</v>
      </c>
      <c r="D159" s="74">
        <f t="shared" si="12"/>
        <v>2.2727272727272729</v>
      </c>
      <c r="E159" s="91">
        <v>8.5609999999999999</v>
      </c>
      <c r="F159" s="92">
        <v>7.345E-3</v>
      </c>
      <c r="G159" s="88">
        <f t="shared" si="15"/>
        <v>8.5683450000000008</v>
      </c>
      <c r="H159" s="77">
        <v>20.79</v>
      </c>
      <c r="I159" s="79" t="s">
        <v>66</v>
      </c>
      <c r="J159" s="76">
        <f t="shared" si="11"/>
        <v>20.79</v>
      </c>
      <c r="K159" s="77">
        <v>6812</v>
      </c>
      <c r="L159" s="79" t="s">
        <v>64</v>
      </c>
      <c r="M159" s="74">
        <f t="shared" si="13"/>
        <v>0.68120000000000003</v>
      </c>
      <c r="N159" s="77">
        <v>5161</v>
      </c>
      <c r="O159" s="79" t="s">
        <v>64</v>
      </c>
      <c r="P159" s="74">
        <f t="shared" si="14"/>
        <v>0.5161</v>
      </c>
    </row>
    <row r="160" spans="2:16">
      <c r="B160" s="89">
        <v>55</v>
      </c>
      <c r="C160" s="79" t="s">
        <v>65</v>
      </c>
      <c r="D160" s="74">
        <f t="shared" si="12"/>
        <v>2.5</v>
      </c>
      <c r="E160" s="91">
        <v>8.2409999999999997</v>
      </c>
      <c r="F160" s="92">
        <v>6.7619999999999998E-3</v>
      </c>
      <c r="G160" s="88">
        <f t="shared" si="15"/>
        <v>8.2477619999999998</v>
      </c>
      <c r="H160" s="77">
        <v>22.99</v>
      </c>
      <c r="I160" s="79" t="s">
        <v>66</v>
      </c>
      <c r="J160" s="76">
        <f t="shared" si="11"/>
        <v>22.99</v>
      </c>
      <c r="K160" s="77">
        <v>7521</v>
      </c>
      <c r="L160" s="79" t="s">
        <v>64</v>
      </c>
      <c r="M160" s="74">
        <f t="shared" si="13"/>
        <v>0.75209999999999999</v>
      </c>
      <c r="N160" s="77">
        <v>5354</v>
      </c>
      <c r="O160" s="79" t="s">
        <v>64</v>
      </c>
      <c r="P160" s="74">
        <f t="shared" si="14"/>
        <v>0.53539999999999999</v>
      </c>
    </row>
    <row r="161" spans="2:16">
      <c r="B161" s="89">
        <v>60</v>
      </c>
      <c r="C161" s="79" t="s">
        <v>65</v>
      </c>
      <c r="D161" s="74">
        <f t="shared" si="12"/>
        <v>2.7272727272727271</v>
      </c>
      <c r="E161" s="91">
        <v>7.9779999999999998</v>
      </c>
      <c r="F161" s="92">
        <v>6.2700000000000004E-3</v>
      </c>
      <c r="G161" s="88">
        <f t="shared" si="15"/>
        <v>7.9842699999999995</v>
      </c>
      <c r="H161" s="77">
        <v>25.27</v>
      </c>
      <c r="I161" s="79" t="s">
        <v>66</v>
      </c>
      <c r="J161" s="76">
        <f t="shared" si="11"/>
        <v>25.27</v>
      </c>
      <c r="K161" s="77">
        <v>8213</v>
      </c>
      <c r="L161" s="79" t="s">
        <v>64</v>
      </c>
      <c r="M161" s="74">
        <f t="shared" si="13"/>
        <v>0.82129999999999992</v>
      </c>
      <c r="N161" s="77">
        <v>5550</v>
      </c>
      <c r="O161" s="79" t="s">
        <v>64</v>
      </c>
      <c r="P161" s="74">
        <f t="shared" si="14"/>
        <v>0.55499999999999994</v>
      </c>
    </row>
    <row r="162" spans="2:16">
      <c r="B162" s="89">
        <v>65</v>
      </c>
      <c r="C162" s="79" t="s">
        <v>65</v>
      </c>
      <c r="D162" s="74">
        <f t="shared" si="12"/>
        <v>2.9545454545454546</v>
      </c>
      <c r="E162" s="91">
        <v>7.7290000000000001</v>
      </c>
      <c r="F162" s="92">
        <v>5.8479999999999999E-3</v>
      </c>
      <c r="G162" s="88">
        <f t="shared" si="15"/>
        <v>7.7348480000000004</v>
      </c>
      <c r="H162" s="77">
        <v>27.63</v>
      </c>
      <c r="I162" s="79" t="s">
        <v>66</v>
      </c>
      <c r="J162" s="76">
        <f t="shared" si="11"/>
        <v>27.63</v>
      </c>
      <c r="K162" s="77">
        <v>8893</v>
      </c>
      <c r="L162" s="79" t="s">
        <v>64</v>
      </c>
      <c r="M162" s="74">
        <f t="shared" si="13"/>
        <v>0.88930000000000009</v>
      </c>
      <c r="N162" s="77">
        <v>5751</v>
      </c>
      <c r="O162" s="79" t="s">
        <v>64</v>
      </c>
      <c r="P162" s="74">
        <f t="shared" si="14"/>
        <v>0.57510000000000006</v>
      </c>
    </row>
    <row r="163" spans="2:16">
      <c r="B163" s="89">
        <v>70</v>
      </c>
      <c r="C163" s="79" t="s">
        <v>65</v>
      </c>
      <c r="D163" s="74">
        <f t="shared" si="12"/>
        <v>3.1818181818181817</v>
      </c>
      <c r="E163" s="91">
        <v>7.4930000000000003</v>
      </c>
      <c r="F163" s="92">
        <v>5.4819999999999999E-3</v>
      </c>
      <c r="G163" s="88">
        <f t="shared" si="15"/>
        <v>7.4984820000000001</v>
      </c>
      <c r="H163" s="77">
        <v>30.06</v>
      </c>
      <c r="I163" s="79" t="s">
        <v>66</v>
      </c>
      <c r="J163" s="76">
        <f t="shared" si="11"/>
        <v>30.06</v>
      </c>
      <c r="K163" s="77">
        <v>9563</v>
      </c>
      <c r="L163" s="79" t="s">
        <v>64</v>
      </c>
      <c r="M163" s="74">
        <f t="shared" si="13"/>
        <v>0.95630000000000004</v>
      </c>
      <c r="N163" s="77">
        <v>5956</v>
      </c>
      <c r="O163" s="79" t="s">
        <v>64</v>
      </c>
      <c r="P163" s="74">
        <f t="shared" si="14"/>
        <v>0.59560000000000002</v>
      </c>
    </row>
    <row r="164" spans="2:16">
      <c r="B164" s="89">
        <v>80</v>
      </c>
      <c r="C164" s="79" t="s">
        <v>65</v>
      </c>
      <c r="D164" s="74">
        <f t="shared" si="12"/>
        <v>3.6363636363636362</v>
      </c>
      <c r="E164" s="91">
        <v>7.0579999999999998</v>
      </c>
      <c r="F164" s="92">
        <v>4.8789999999999997E-3</v>
      </c>
      <c r="G164" s="88">
        <f t="shared" si="15"/>
        <v>7.0628789999999997</v>
      </c>
      <c r="H164" s="77">
        <v>35.14</v>
      </c>
      <c r="I164" s="79" t="s">
        <v>66</v>
      </c>
      <c r="J164" s="76">
        <f t="shared" si="11"/>
        <v>35.14</v>
      </c>
      <c r="K164" s="77">
        <v>1.2</v>
      </c>
      <c r="L164" s="78" t="s">
        <v>66</v>
      </c>
      <c r="M164" s="76">
        <f t="shared" ref="M163:M210" si="16">K164</f>
        <v>1.2</v>
      </c>
      <c r="N164" s="77">
        <v>6383</v>
      </c>
      <c r="O164" s="79" t="s">
        <v>64</v>
      </c>
      <c r="P164" s="74">
        <f t="shared" si="14"/>
        <v>0.63829999999999998</v>
      </c>
    </row>
    <row r="165" spans="2:16">
      <c r="B165" s="89">
        <v>90</v>
      </c>
      <c r="C165" s="79" t="s">
        <v>65</v>
      </c>
      <c r="D165" s="74">
        <f t="shared" si="12"/>
        <v>4.0909090909090908</v>
      </c>
      <c r="E165" s="91">
        <v>6.6660000000000004</v>
      </c>
      <c r="F165" s="92">
        <v>4.4010000000000004E-3</v>
      </c>
      <c r="G165" s="88">
        <f t="shared" si="15"/>
        <v>6.670401</v>
      </c>
      <c r="H165" s="77">
        <v>40.54</v>
      </c>
      <c r="I165" s="79" t="s">
        <v>66</v>
      </c>
      <c r="J165" s="76">
        <f t="shared" si="11"/>
        <v>40.54</v>
      </c>
      <c r="K165" s="77">
        <v>1.43</v>
      </c>
      <c r="L165" s="79" t="s">
        <v>66</v>
      </c>
      <c r="M165" s="76">
        <f t="shared" si="16"/>
        <v>1.43</v>
      </c>
      <c r="N165" s="77">
        <v>6832</v>
      </c>
      <c r="O165" s="79" t="s">
        <v>64</v>
      </c>
      <c r="P165" s="74">
        <f t="shared" si="14"/>
        <v>0.68320000000000003</v>
      </c>
    </row>
    <row r="166" spans="2:16">
      <c r="B166" s="89">
        <v>100</v>
      </c>
      <c r="C166" s="79" t="s">
        <v>65</v>
      </c>
      <c r="D166" s="74">
        <f t="shared" si="12"/>
        <v>4.5454545454545459</v>
      </c>
      <c r="E166" s="91">
        <v>6.3129999999999997</v>
      </c>
      <c r="F166" s="92">
        <v>4.0119999999999999E-3</v>
      </c>
      <c r="G166" s="88">
        <f t="shared" si="15"/>
        <v>6.3170120000000001</v>
      </c>
      <c r="H166" s="77">
        <v>46.24</v>
      </c>
      <c r="I166" s="79" t="s">
        <v>66</v>
      </c>
      <c r="J166" s="76">
        <f t="shared" si="11"/>
        <v>46.24</v>
      </c>
      <c r="K166" s="77">
        <v>1.65</v>
      </c>
      <c r="L166" s="79" t="s">
        <v>66</v>
      </c>
      <c r="M166" s="76">
        <f t="shared" si="16"/>
        <v>1.65</v>
      </c>
      <c r="N166" s="77">
        <v>7304</v>
      </c>
      <c r="O166" s="79" t="s">
        <v>64</v>
      </c>
      <c r="P166" s="74">
        <f t="shared" si="14"/>
        <v>0.73040000000000005</v>
      </c>
    </row>
    <row r="167" spans="2:16">
      <c r="B167" s="89">
        <v>110</v>
      </c>
      <c r="C167" s="79" t="s">
        <v>65</v>
      </c>
      <c r="D167" s="74">
        <f t="shared" si="12"/>
        <v>5</v>
      </c>
      <c r="E167" s="91">
        <v>5.9950000000000001</v>
      </c>
      <c r="F167" s="92">
        <v>3.6900000000000001E-3</v>
      </c>
      <c r="G167" s="88">
        <f t="shared" si="15"/>
        <v>5.9986899999999999</v>
      </c>
      <c r="H167" s="77">
        <v>52.25</v>
      </c>
      <c r="I167" s="79" t="s">
        <v>66</v>
      </c>
      <c r="J167" s="76">
        <f t="shared" si="11"/>
        <v>52.25</v>
      </c>
      <c r="K167" s="77">
        <v>1.86</v>
      </c>
      <c r="L167" s="79" t="s">
        <v>66</v>
      </c>
      <c r="M167" s="76">
        <f t="shared" si="16"/>
        <v>1.86</v>
      </c>
      <c r="N167" s="77">
        <v>7800</v>
      </c>
      <c r="O167" s="79" t="s">
        <v>64</v>
      </c>
      <c r="P167" s="74">
        <f t="shared" si="14"/>
        <v>0.78</v>
      </c>
    </row>
    <row r="168" spans="2:16">
      <c r="B168" s="89">
        <v>120</v>
      </c>
      <c r="C168" s="79" t="s">
        <v>65</v>
      </c>
      <c r="D168" s="74">
        <f t="shared" si="12"/>
        <v>5.4545454545454541</v>
      </c>
      <c r="E168" s="91">
        <v>5.7069999999999999</v>
      </c>
      <c r="F168" s="92">
        <v>3.418E-3</v>
      </c>
      <c r="G168" s="88">
        <f t="shared" si="15"/>
        <v>5.7104179999999998</v>
      </c>
      <c r="H168" s="77">
        <v>58.58</v>
      </c>
      <c r="I168" s="79" t="s">
        <v>66</v>
      </c>
      <c r="J168" s="76">
        <f t="shared" si="11"/>
        <v>58.58</v>
      </c>
      <c r="K168" s="77">
        <v>2.0699999999999998</v>
      </c>
      <c r="L168" s="79" t="s">
        <v>66</v>
      </c>
      <c r="M168" s="76">
        <f t="shared" si="16"/>
        <v>2.0699999999999998</v>
      </c>
      <c r="N168" s="77">
        <v>8321</v>
      </c>
      <c r="O168" s="79" t="s">
        <v>64</v>
      </c>
      <c r="P168" s="74">
        <f t="shared" si="14"/>
        <v>0.83209999999999995</v>
      </c>
    </row>
    <row r="169" spans="2:16">
      <c r="B169" s="89">
        <v>130</v>
      </c>
      <c r="C169" s="79" t="s">
        <v>65</v>
      </c>
      <c r="D169" s="74">
        <f t="shared" si="12"/>
        <v>5.9090909090909092</v>
      </c>
      <c r="E169" s="91">
        <v>5.4459999999999997</v>
      </c>
      <c r="F169" s="92">
        <v>3.1849999999999999E-3</v>
      </c>
      <c r="G169" s="88">
        <f t="shared" si="15"/>
        <v>5.4491849999999999</v>
      </c>
      <c r="H169" s="77">
        <v>65.209999999999994</v>
      </c>
      <c r="I169" s="79" t="s">
        <v>66</v>
      </c>
      <c r="J169" s="76">
        <f t="shared" si="11"/>
        <v>65.209999999999994</v>
      </c>
      <c r="K169" s="77">
        <v>2.27</v>
      </c>
      <c r="L169" s="79" t="s">
        <v>66</v>
      </c>
      <c r="M169" s="76">
        <f t="shared" si="16"/>
        <v>2.27</v>
      </c>
      <c r="N169" s="77">
        <v>8867</v>
      </c>
      <c r="O169" s="79" t="s">
        <v>64</v>
      </c>
      <c r="P169" s="74">
        <f t="shared" si="14"/>
        <v>0.88670000000000004</v>
      </c>
    </row>
    <row r="170" spans="2:16">
      <c r="B170" s="89">
        <v>140</v>
      </c>
      <c r="C170" s="79" t="s">
        <v>65</v>
      </c>
      <c r="D170" s="74">
        <f t="shared" si="12"/>
        <v>6.3636363636363633</v>
      </c>
      <c r="E170" s="91">
        <v>5.2080000000000002</v>
      </c>
      <c r="F170" s="92">
        <v>2.9840000000000001E-3</v>
      </c>
      <c r="G170" s="88">
        <f t="shared" si="15"/>
        <v>5.2109839999999998</v>
      </c>
      <c r="H170" s="77">
        <v>72.16</v>
      </c>
      <c r="I170" s="79" t="s">
        <v>66</v>
      </c>
      <c r="J170" s="76">
        <f t="shared" si="11"/>
        <v>72.16</v>
      </c>
      <c r="K170" s="77">
        <v>2.48</v>
      </c>
      <c r="L170" s="79" t="s">
        <v>66</v>
      </c>
      <c r="M170" s="76">
        <f t="shared" si="16"/>
        <v>2.48</v>
      </c>
      <c r="N170" s="77">
        <v>9438</v>
      </c>
      <c r="O170" s="79" t="s">
        <v>64</v>
      </c>
      <c r="P170" s="74">
        <f t="shared" si="14"/>
        <v>0.94380000000000008</v>
      </c>
    </row>
    <row r="171" spans="2:16">
      <c r="B171" s="89">
        <v>150</v>
      </c>
      <c r="C171" s="79" t="s">
        <v>65</v>
      </c>
      <c r="D171" s="74">
        <f t="shared" si="12"/>
        <v>6.8181818181818183</v>
      </c>
      <c r="E171" s="91">
        <v>4.99</v>
      </c>
      <c r="F171" s="92">
        <v>2.807E-3</v>
      </c>
      <c r="G171" s="88">
        <f t="shared" si="15"/>
        <v>4.992807</v>
      </c>
      <c r="H171" s="77">
        <v>79.41</v>
      </c>
      <c r="I171" s="79" t="s">
        <v>66</v>
      </c>
      <c r="J171" s="76">
        <f t="shared" si="11"/>
        <v>79.41</v>
      </c>
      <c r="K171" s="77">
        <v>2.69</v>
      </c>
      <c r="L171" s="79" t="s">
        <v>66</v>
      </c>
      <c r="M171" s="76">
        <f t="shared" si="16"/>
        <v>2.69</v>
      </c>
      <c r="N171" s="77">
        <v>1</v>
      </c>
      <c r="O171" s="78" t="s">
        <v>66</v>
      </c>
      <c r="P171" s="74">
        <f t="shared" ref="P171:P174" si="17">N171</f>
        <v>1</v>
      </c>
    </row>
    <row r="172" spans="2:16">
      <c r="B172" s="89">
        <v>160</v>
      </c>
      <c r="C172" s="79" t="s">
        <v>65</v>
      </c>
      <c r="D172" s="74">
        <f t="shared" si="12"/>
        <v>7.2727272727272725</v>
      </c>
      <c r="E172" s="91">
        <v>4.7910000000000004</v>
      </c>
      <c r="F172" s="92">
        <v>2.6510000000000001E-3</v>
      </c>
      <c r="G172" s="88">
        <f t="shared" si="15"/>
        <v>4.7936510000000006</v>
      </c>
      <c r="H172" s="77">
        <v>86.98</v>
      </c>
      <c r="I172" s="79" t="s">
        <v>66</v>
      </c>
      <c r="J172" s="76">
        <f t="shared" ref="J172:J189" si="18">H172</f>
        <v>86.98</v>
      </c>
      <c r="K172" s="77">
        <v>2.9</v>
      </c>
      <c r="L172" s="79" t="s">
        <v>66</v>
      </c>
      <c r="M172" s="76">
        <f t="shared" si="16"/>
        <v>2.9</v>
      </c>
      <c r="N172" s="77">
        <v>1.07</v>
      </c>
      <c r="O172" s="79" t="s">
        <v>66</v>
      </c>
      <c r="P172" s="74">
        <f t="shared" si="17"/>
        <v>1.07</v>
      </c>
    </row>
    <row r="173" spans="2:16">
      <c r="B173" s="89">
        <v>170</v>
      </c>
      <c r="C173" s="79" t="s">
        <v>65</v>
      </c>
      <c r="D173" s="74">
        <f t="shared" si="12"/>
        <v>7.7272727272727275</v>
      </c>
      <c r="E173" s="91">
        <v>4.6079999999999997</v>
      </c>
      <c r="F173" s="92">
        <v>2.513E-3</v>
      </c>
      <c r="G173" s="88">
        <f t="shared" si="15"/>
        <v>4.6105130000000001</v>
      </c>
      <c r="H173" s="77">
        <v>94.85</v>
      </c>
      <c r="I173" s="79" t="s">
        <v>66</v>
      </c>
      <c r="J173" s="76">
        <f t="shared" si="18"/>
        <v>94.85</v>
      </c>
      <c r="K173" s="77">
        <v>3.11</v>
      </c>
      <c r="L173" s="79" t="s">
        <v>66</v>
      </c>
      <c r="M173" s="76">
        <f t="shared" si="16"/>
        <v>3.11</v>
      </c>
      <c r="N173" s="77">
        <v>1.1299999999999999</v>
      </c>
      <c r="O173" s="79" t="s">
        <v>66</v>
      </c>
      <c r="P173" s="74">
        <f t="shared" si="17"/>
        <v>1.1299999999999999</v>
      </c>
    </row>
    <row r="174" spans="2:16">
      <c r="B174" s="89">
        <v>180</v>
      </c>
      <c r="C174" s="79" t="s">
        <v>65</v>
      </c>
      <c r="D174" s="74">
        <f t="shared" si="12"/>
        <v>8.1818181818181817</v>
      </c>
      <c r="E174" s="91">
        <v>4.4400000000000004</v>
      </c>
      <c r="F174" s="92">
        <v>2.3890000000000001E-3</v>
      </c>
      <c r="G174" s="88">
        <f t="shared" si="15"/>
        <v>4.4423890000000004</v>
      </c>
      <c r="H174" s="77">
        <v>103.03</v>
      </c>
      <c r="I174" s="79" t="s">
        <v>66</v>
      </c>
      <c r="J174" s="76">
        <f t="shared" si="18"/>
        <v>103.03</v>
      </c>
      <c r="K174" s="77">
        <v>3.33</v>
      </c>
      <c r="L174" s="79" t="s">
        <v>66</v>
      </c>
      <c r="M174" s="76">
        <f t="shared" si="16"/>
        <v>3.33</v>
      </c>
      <c r="N174" s="77">
        <v>1.2</v>
      </c>
      <c r="O174" s="79" t="s">
        <v>66</v>
      </c>
      <c r="P174" s="74">
        <f t="shared" si="17"/>
        <v>1.2</v>
      </c>
    </row>
    <row r="175" spans="2:16">
      <c r="B175" s="89">
        <v>200</v>
      </c>
      <c r="C175" s="79" t="s">
        <v>65</v>
      </c>
      <c r="D175" s="74">
        <f t="shared" si="12"/>
        <v>9.0909090909090917</v>
      </c>
      <c r="E175" s="91">
        <v>4.1399999999999997</v>
      </c>
      <c r="F175" s="92">
        <v>2.176E-3</v>
      </c>
      <c r="G175" s="88">
        <f t="shared" si="15"/>
        <v>4.1421760000000001</v>
      </c>
      <c r="H175" s="77">
        <v>120.29</v>
      </c>
      <c r="I175" s="79" t="s">
        <v>66</v>
      </c>
      <c r="J175" s="76">
        <f t="shared" si="18"/>
        <v>120.29</v>
      </c>
      <c r="K175" s="77">
        <v>4.1399999999999997</v>
      </c>
      <c r="L175" s="79" t="s">
        <v>66</v>
      </c>
      <c r="M175" s="76">
        <f t="shared" si="16"/>
        <v>4.1399999999999997</v>
      </c>
      <c r="N175" s="77">
        <v>1.34</v>
      </c>
      <c r="O175" s="79" t="s">
        <v>66</v>
      </c>
      <c r="P175" s="76">
        <f t="shared" ref="P175:P223" si="19">N175</f>
        <v>1.34</v>
      </c>
    </row>
    <row r="176" spans="2:16">
      <c r="B176" s="89">
        <v>225</v>
      </c>
      <c r="C176" s="79" t="s">
        <v>65</v>
      </c>
      <c r="D176" s="74">
        <f t="shared" si="12"/>
        <v>10.227272727272727</v>
      </c>
      <c r="E176" s="91">
        <v>3.823</v>
      </c>
      <c r="F176" s="92">
        <v>1.9599999999999999E-3</v>
      </c>
      <c r="G176" s="88">
        <f t="shared" si="15"/>
        <v>3.8249599999999999</v>
      </c>
      <c r="H176" s="77">
        <v>143.54</v>
      </c>
      <c r="I176" s="79" t="s">
        <v>66</v>
      </c>
      <c r="J176" s="76">
        <f t="shared" si="18"/>
        <v>143.54</v>
      </c>
      <c r="K176" s="77">
        <v>5.3</v>
      </c>
      <c r="L176" s="79" t="s">
        <v>66</v>
      </c>
      <c r="M176" s="76">
        <f t="shared" si="16"/>
        <v>5.3</v>
      </c>
      <c r="N176" s="77">
        <v>1.53</v>
      </c>
      <c r="O176" s="79" t="s">
        <v>66</v>
      </c>
      <c r="P176" s="76">
        <f t="shared" si="19"/>
        <v>1.53</v>
      </c>
    </row>
    <row r="177" spans="1:16">
      <c r="A177" s="4"/>
      <c r="B177" s="89">
        <v>250</v>
      </c>
      <c r="C177" s="79" t="s">
        <v>65</v>
      </c>
      <c r="D177" s="74">
        <f t="shared" si="12"/>
        <v>11.363636363636363</v>
      </c>
      <c r="E177" s="91">
        <v>3.556</v>
      </c>
      <c r="F177" s="92">
        <v>1.784E-3</v>
      </c>
      <c r="G177" s="88">
        <f t="shared" si="15"/>
        <v>3.5577839999999998</v>
      </c>
      <c r="H177" s="77">
        <v>168.63</v>
      </c>
      <c r="I177" s="79" t="s">
        <v>66</v>
      </c>
      <c r="J177" s="76">
        <f t="shared" si="18"/>
        <v>168.63</v>
      </c>
      <c r="K177" s="77">
        <v>6.39</v>
      </c>
      <c r="L177" s="79" t="s">
        <v>66</v>
      </c>
      <c r="M177" s="76">
        <f t="shared" si="16"/>
        <v>6.39</v>
      </c>
      <c r="N177" s="77">
        <v>1.73</v>
      </c>
      <c r="O177" s="79" t="s">
        <v>66</v>
      </c>
      <c r="P177" s="76">
        <f t="shared" si="19"/>
        <v>1.73</v>
      </c>
    </row>
    <row r="178" spans="1:16">
      <c r="B178" s="77">
        <v>275</v>
      </c>
      <c r="C178" s="79" t="s">
        <v>65</v>
      </c>
      <c r="D178" s="74">
        <f t="shared" ref="D178:D191" si="20">B178/$C$5</f>
        <v>12.5</v>
      </c>
      <c r="E178" s="91">
        <v>3.3279999999999998</v>
      </c>
      <c r="F178" s="92">
        <v>1.639E-3</v>
      </c>
      <c r="G178" s="88">
        <f t="shared" si="15"/>
        <v>3.3296389999999998</v>
      </c>
      <c r="H178" s="77">
        <v>195.52</v>
      </c>
      <c r="I178" s="79" t="s">
        <v>66</v>
      </c>
      <c r="J178" s="76">
        <f t="shared" si="18"/>
        <v>195.52</v>
      </c>
      <c r="K178" s="77">
        <v>7.45</v>
      </c>
      <c r="L178" s="79" t="s">
        <v>66</v>
      </c>
      <c r="M178" s="76">
        <f t="shared" si="16"/>
        <v>7.45</v>
      </c>
      <c r="N178" s="77">
        <v>1.95</v>
      </c>
      <c r="O178" s="79" t="s">
        <v>66</v>
      </c>
      <c r="P178" s="76">
        <f t="shared" si="19"/>
        <v>1.95</v>
      </c>
    </row>
    <row r="179" spans="1:16">
      <c r="B179" s="89">
        <v>300</v>
      </c>
      <c r="C179" s="90" t="s">
        <v>65</v>
      </c>
      <c r="D179" s="74">
        <f t="shared" si="20"/>
        <v>13.636363636363637</v>
      </c>
      <c r="E179" s="91">
        <v>3.1320000000000001</v>
      </c>
      <c r="F179" s="92">
        <v>1.5169999999999999E-3</v>
      </c>
      <c r="G179" s="88">
        <f t="shared" si="15"/>
        <v>3.1335170000000003</v>
      </c>
      <c r="H179" s="77">
        <v>224.17</v>
      </c>
      <c r="I179" s="79" t="s">
        <v>66</v>
      </c>
      <c r="J179" s="76">
        <f t="shared" si="18"/>
        <v>224.17</v>
      </c>
      <c r="K179" s="77">
        <v>8.5</v>
      </c>
      <c r="L179" s="79" t="s">
        <v>66</v>
      </c>
      <c r="M179" s="76">
        <f t="shared" si="16"/>
        <v>8.5</v>
      </c>
      <c r="N179" s="77">
        <v>2.1800000000000002</v>
      </c>
      <c r="O179" s="79" t="s">
        <v>66</v>
      </c>
      <c r="P179" s="76">
        <f t="shared" si="19"/>
        <v>2.1800000000000002</v>
      </c>
    </row>
    <row r="180" spans="1:16">
      <c r="B180" s="89">
        <v>325</v>
      </c>
      <c r="C180" s="90" t="s">
        <v>65</v>
      </c>
      <c r="D180" s="74">
        <f t="shared" si="20"/>
        <v>14.772727272727273</v>
      </c>
      <c r="E180" s="91">
        <v>2.96</v>
      </c>
      <c r="F180" s="92">
        <v>1.4120000000000001E-3</v>
      </c>
      <c r="G180" s="88">
        <f t="shared" si="15"/>
        <v>2.9614120000000002</v>
      </c>
      <c r="H180" s="77">
        <v>254.55</v>
      </c>
      <c r="I180" s="79" t="s">
        <v>66</v>
      </c>
      <c r="J180" s="76">
        <f t="shared" si="18"/>
        <v>254.55</v>
      </c>
      <c r="K180" s="77">
        <v>9.5399999999999991</v>
      </c>
      <c r="L180" s="79" t="s">
        <v>66</v>
      </c>
      <c r="M180" s="76">
        <f t="shared" si="16"/>
        <v>9.5399999999999991</v>
      </c>
      <c r="N180" s="77">
        <v>2.4300000000000002</v>
      </c>
      <c r="O180" s="79" t="s">
        <v>66</v>
      </c>
      <c r="P180" s="76">
        <f t="shared" si="19"/>
        <v>2.4300000000000002</v>
      </c>
    </row>
    <row r="181" spans="1:16">
      <c r="B181" s="89">
        <v>350</v>
      </c>
      <c r="C181" s="90" t="s">
        <v>65</v>
      </c>
      <c r="D181" s="74">
        <f t="shared" si="20"/>
        <v>15.909090909090908</v>
      </c>
      <c r="E181" s="91">
        <v>2.8090000000000002</v>
      </c>
      <c r="F181" s="92">
        <v>1.3209999999999999E-3</v>
      </c>
      <c r="G181" s="88">
        <f t="shared" si="15"/>
        <v>2.8103210000000001</v>
      </c>
      <c r="H181" s="77">
        <v>286.63</v>
      </c>
      <c r="I181" s="79" t="s">
        <v>66</v>
      </c>
      <c r="J181" s="76">
        <f t="shared" si="18"/>
        <v>286.63</v>
      </c>
      <c r="K181" s="77">
        <v>10.58</v>
      </c>
      <c r="L181" s="79" t="s">
        <v>66</v>
      </c>
      <c r="M181" s="76">
        <f t="shared" si="16"/>
        <v>10.58</v>
      </c>
      <c r="N181" s="77">
        <v>2.68</v>
      </c>
      <c r="O181" s="79" t="s">
        <v>66</v>
      </c>
      <c r="P181" s="76">
        <f t="shared" si="19"/>
        <v>2.68</v>
      </c>
    </row>
    <row r="182" spans="1:16">
      <c r="B182" s="89">
        <v>375</v>
      </c>
      <c r="C182" s="90" t="s">
        <v>65</v>
      </c>
      <c r="D182" s="74">
        <f t="shared" si="20"/>
        <v>17.045454545454547</v>
      </c>
      <c r="E182" s="91">
        <v>2.6749999999999998</v>
      </c>
      <c r="F182" s="92">
        <v>1.242E-3</v>
      </c>
      <c r="G182" s="88">
        <f t="shared" si="15"/>
        <v>2.6762419999999998</v>
      </c>
      <c r="H182" s="77">
        <v>320.37</v>
      </c>
      <c r="I182" s="79" t="s">
        <v>66</v>
      </c>
      <c r="J182" s="76">
        <f t="shared" si="18"/>
        <v>320.37</v>
      </c>
      <c r="K182" s="77">
        <v>11.62</v>
      </c>
      <c r="L182" s="79" t="s">
        <v>66</v>
      </c>
      <c r="M182" s="76">
        <f t="shared" si="16"/>
        <v>11.62</v>
      </c>
      <c r="N182" s="77">
        <v>2.95</v>
      </c>
      <c r="O182" s="79" t="s">
        <v>66</v>
      </c>
      <c r="P182" s="76">
        <f t="shared" si="19"/>
        <v>2.95</v>
      </c>
    </row>
    <row r="183" spans="1:16">
      <c r="B183" s="89">
        <v>400</v>
      </c>
      <c r="C183" s="90" t="s">
        <v>65</v>
      </c>
      <c r="D183" s="74">
        <f t="shared" si="20"/>
        <v>18.181818181818183</v>
      </c>
      <c r="E183" s="91">
        <v>2.5550000000000002</v>
      </c>
      <c r="F183" s="92">
        <v>1.1720000000000001E-3</v>
      </c>
      <c r="G183" s="88">
        <f t="shared" si="15"/>
        <v>2.5561720000000001</v>
      </c>
      <c r="H183" s="77">
        <v>355.76</v>
      </c>
      <c r="I183" s="79" t="s">
        <v>66</v>
      </c>
      <c r="J183" s="76">
        <f t="shared" si="18"/>
        <v>355.76</v>
      </c>
      <c r="K183" s="77">
        <v>12.67</v>
      </c>
      <c r="L183" s="79" t="s">
        <v>66</v>
      </c>
      <c r="M183" s="76">
        <f t="shared" si="16"/>
        <v>12.67</v>
      </c>
      <c r="N183" s="77">
        <v>3.23</v>
      </c>
      <c r="O183" s="79" t="s">
        <v>66</v>
      </c>
      <c r="P183" s="76">
        <f t="shared" si="19"/>
        <v>3.23</v>
      </c>
    </row>
    <row r="184" spans="1:16">
      <c r="B184" s="89">
        <v>450</v>
      </c>
      <c r="C184" s="90" t="s">
        <v>65</v>
      </c>
      <c r="D184" s="74">
        <f t="shared" si="20"/>
        <v>20.454545454545453</v>
      </c>
      <c r="E184" s="91">
        <v>2.3479999999999999</v>
      </c>
      <c r="F184" s="92">
        <v>1.0549999999999999E-3</v>
      </c>
      <c r="G184" s="88">
        <f t="shared" si="15"/>
        <v>2.3490549999999999</v>
      </c>
      <c r="H184" s="77">
        <v>431.31</v>
      </c>
      <c r="I184" s="79" t="s">
        <v>66</v>
      </c>
      <c r="J184" s="76">
        <f t="shared" si="18"/>
        <v>431.31</v>
      </c>
      <c r="K184" s="77">
        <v>16.61</v>
      </c>
      <c r="L184" s="79" t="s">
        <v>66</v>
      </c>
      <c r="M184" s="76">
        <f t="shared" si="16"/>
        <v>16.61</v>
      </c>
      <c r="N184" s="77">
        <v>3.83</v>
      </c>
      <c r="O184" s="79" t="s">
        <v>66</v>
      </c>
      <c r="P184" s="76">
        <f t="shared" si="19"/>
        <v>3.83</v>
      </c>
    </row>
    <row r="185" spans="1:16">
      <c r="B185" s="89">
        <v>500</v>
      </c>
      <c r="C185" s="90" t="s">
        <v>65</v>
      </c>
      <c r="D185" s="74">
        <f t="shared" si="20"/>
        <v>22.727272727272727</v>
      </c>
      <c r="E185" s="91">
        <v>2.1749999999999998</v>
      </c>
      <c r="F185" s="92">
        <v>9.5980000000000002E-4</v>
      </c>
      <c r="G185" s="88">
        <f t="shared" si="15"/>
        <v>2.1759597999999998</v>
      </c>
      <c r="H185" s="77">
        <v>513.19000000000005</v>
      </c>
      <c r="I185" s="79" t="s">
        <v>66</v>
      </c>
      <c r="J185" s="76">
        <f t="shared" si="18"/>
        <v>513.19000000000005</v>
      </c>
      <c r="K185" s="77">
        <v>20.28</v>
      </c>
      <c r="L185" s="79" t="s">
        <v>66</v>
      </c>
      <c r="M185" s="76">
        <f t="shared" si="16"/>
        <v>20.28</v>
      </c>
      <c r="N185" s="77">
        <v>4.47</v>
      </c>
      <c r="O185" s="79" t="s">
        <v>66</v>
      </c>
      <c r="P185" s="76">
        <f t="shared" si="19"/>
        <v>4.47</v>
      </c>
    </row>
    <row r="186" spans="1:16">
      <c r="B186" s="89">
        <v>550</v>
      </c>
      <c r="C186" s="90" t="s">
        <v>65</v>
      </c>
      <c r="D186" s="74">
        <f t="shared" si="20"/>
        <v>25</v>
      </c>
      <c r="E186" s="91">
        <v>2.0289999999999999</v>
      </c>
      <c r="F186" s="92">
        <v>8.8099999999999995E-4</v>
      </c>
      <c r="G186" s="88">
        <f t="shared" si="15"/>
        <v>2.029881</v>
      </c>
      <c r="H186" s="77">
        <v>601.28</v>
      </c>
      <c r="I186" s="79" t="s">
        <v>66</v>
      </c>
      <c r="J186" s="76">
        <f t="shared" si="18"/>
        <v>601.28</v>
      </c>
      <c r="K186" s="77">
        <v>23.84</v>
      </c>
      <c r="L186" s="79" t="s">
        <v>66</v>
      </c>
      <c r="M186" s="76">
        <f t="shared" si="16"/>
        <v>23.84</v>
      </c>
      <c r="N186" s="77">
        <v>5.16</v>
      </c>
      <c r="O186" s="79" t="s">
        <v>66</v>
      </c>
      <c r="P186" s="76">
        <f t="shared" si="19"/>
        <v>5.16</v>
      </c>
    </row>
    <row r="187" spans="1:16">
      <c r="B187" s="89">
        <v>600</v>
      </c>
      <c r="C187" s="90" t="s">
        <v>65</v>
      </c>
      <c r="D187" s="74">
        <f t="shared" si="20"/>
        <v>27.272727272727273</v>
      </c>
      <c r="E187" s="91">
        <v>1.9019999999999999</v>
      </c>
      <c r="F187" s="92">
        <v>8.1459999999999996E-4</v>
      </c>
      <c r="G187" s="88">
        <f t="shared" si="15"/>
        <v>1.9028145999999999</v>
      </c>
      <c r="H187" s="77">
        <v>695.48</v>
      </c>
      <c r="I187" s="79" t="s">
        <v>66</v>
      </c>
      <c r="J187" s="76">
        <f t="shared" si="18"/>
        <v>695.48</v>
      </c>
      <c r="K187" s="77">
        <v>27.34</v>
      </c>
      <c r="L187" s="79" t="s">
        <v>66</v>
      </c>
      <c r="M187" s="76">
        <f t="shared" si="16"/>
        <v>27.34</v>
      </c>
      <c r="N187" s="77">
        <v>5.89</v>
      </c>
      <c r="O187" s="79" t="s">
        <v>66</v>
      </c>
      <c r="P187" s="76">
        <f t="shared" si="19"/>
        <v>5.89</v>
      </c>
    </row>
    <row r="188" spans="1:16">
      <c r="B188" s="89">
        <v>650</v>
      </c>
      <c r="C188" s="90" t="s">
        <v>65</v>
      </c>
      <c r="D188" s="74">
        <f t="shared" si="20"/>
        <v>29.545454545454547</v>
      </c>
      <c r="E188" s="91">
        <v>1.7909999999999999</v>
      </c>
      <c r="F188" s="92">
        <v>7.5799999999999999E-4</v>
      </c>
      <c r="G188" s="88">
        <f t="shared" si="15"/>
        <v>1.791758</v>
      </c>
      <c r="H188" s="77">
        <v>795.73</v>
      </c>
      <c r="I188" s="79" t="s">
        <v>66</v>
      </c>
      <c r="J188" s="76">
        <f t="shared" si="18"/>
        <v>795.73</v>
      </c>
      <c r="K188" s="77">
        <v>30.84</v>
      </c>
      <c r="L188" s="79" t="s">
        <v>66</v>
      </c>
      <c r="M188" s="76">
        <f t="shared" si="16"/>
        <v>30.84</v>
      </c>
      <c r="N188" s="77">
        <v>6.67</v>
      </c>
      <c r="O188" s="79" t="s">
        <v>66</v>
      </c>
      <c r="P188" s="76">
        <f t="shared" si="19"/>
        <v>6.67</v>
      </c>
    </row>
    <row r="189" spans="1:16">
      <c r="B189" s="89">
        <v>700</v>
      </c>
      <c r="C189" s="90" t="s">
        <v>65</v>
      </c>
      <c r="D189" s="74">
        <f t="shared" si="20"/>
        <v>31.818181818181817</v>
      </c>
      <c r="E189" s="91">
        <v>1.69</v>
      </c>
      <c r="F189" s="92">
        <v>7.0899999999999999E-4</v>
      </c>
      <c r="G189" s="88">
        <f t="shared" si="15"/>
        <v>1.690709</v>
      </c>
      <c r="H189" s="77">
        <v>902.07</v>
      </c>
      <c r="I189" s="79" t="s">
        <v>66</v>
      </c>
      <c r="J189" s="76">
        <f t="shared" si="18"/>
        <v>902.07</v>
      </c>
      <c r="K189" s="77">
        <v>34.35</v>
      </c>
      <c r="L189" s="79" t="s">
        <v>66</v>
      </c>
      <c r="M189" s="76">
        <f t="shared" si="16"/>
        <v>34.35</v>
      </c>
      <c r="N189" s="77">
        <v>7.48</v>
      </c>
      <c r="O189" s="79" t="s">
        <v>66</v>
      </c>
      <c r="P189" s="76">
        <f t="shared" si="19"/>
        <v>7.48</v>
      </c>
    </row>
    <row r="190" spans="1:16">
      <c r="B190" s="89">
        <v>800</v>
      </c>
      <c r="C190" s="90" t="s">
        <v>65</v>
      </c>
      <c r="D190" s="74">
        <f t="shared" si="20"/>
        <v>36.363636363636367</v>
      </c>
      <c r="E190" s="91">
        <v>1.522</v>
      </c>
      <c r="F190" s="92">
        <v>6.2850000000000004E-4</v>
      </c>
      <c r="G190" s="88">
        <f t="shared" si="15"/>
        <v>1.5226284999999999</v>
      </c>
      <c r="H190" s="77">
        <v>1.1299999999999999</v>
      </c>
      <c r="I190" s="78" t="s">
        <v>12</v>
      </c>
      <c r="J190" s="76">
        <f t="shared" ref="J189:J191" si="21">H190*1000</f>
        <v>1130</v>
      </c>
      <c r="K190" s="77">
        <v>47.47</v>
      </c>
      <c r="L190" s="79" t="s">
        <v>66</v>
      </c>
      <c r="M190" s="76">
        <f t="shared" si="16"/>
        <v>47.47</v>
      </c>
      <c r="N190" s="77">
        <v>9.24</v>
      </c>
      <c r="O190" s="79" t="s">
        <v>66</v>
      </c>
      <c r="P190" s="76">
        <f t="shared" si="19"/>
        <v>9.24</v>
      </c>
    </row>
    <row r="191" spans="1:16">
      <c r="B191" s="89">
        <v>900</v>
      </c>
      <c r="C191" s="90" t="s">
        <v>65</v>
      </c>
      <c r="D191" s="74">
        <f t="shared" si="20"/>
        <v>40.909090909090907</v>
      </c>
      <c r="E191" s="91">
        <v>1.3879999999999999</v>
      </c>
      <c r="F191" s="92">
        <v>5.6499999999999996E-4</v>
      </c>
      <c r="G191" s="88">
        <f t="shared" si="15"/>
        <v>1.3885649999999998</v>
      </c>
      <c r="H191" s="77">
        <v>1.39</v>
      </c>
      <c r="I191" s="79" t="s">
        <v>12</v>
      </c>
      <c r="J191" s="76">
        <f t="shared" si="21"/>
        <v>1390</v>
      </c>
      <c r="K191" s="77">
        <v>59.67</v>
      </c>
      <c r="L191" s="79" t="s">
        <v>66</v>
      </c>
      <c r="M191" s="76">
        <f t="shared" si="16"/>
        <v>59.67</v>
      </c>
      <c r="N191" s="77">
        <v>11.16</v>
      </c>
      <c r="O191" s="79" t="s">
        <v>66</v>
      </c>
      <c r="P191" s="76">
        <f t="shared" si="19"/>
        <v>11.16</v>
      </c>
    </row>
    <row r="192" spans="1:16">
      <c r="B192" s="89">
        <v>1</v>
      </c>
      <c r="C192" s="93" t="s">
        <v>67</v>
      </c>
      <c r="D192" s="74">
        <f t="shared" ref="D192:D228" si="22">B192*1000/$C$5</f>
        <v>45.454545454545453</v>
      </c>
      <c r="E192" s="91">
        <v>1.278</v>
      </c>
      <c r="F192" s="92">
        <v>5.1369999999999996E-4</v>
      </c>
      <c r="G192" s="88">
        <f t="shared" si="15"/>
        <v>1.2785137</v>
      </c>
      <c r="H192" s="77">
        <v>1.67</v>
      </c>
      <c r="I192" s="79" t="s">
        <v>12</v>
      </c>
      <c r="J192" s="80">
        <f t="shared" ref="J192:J228" si="23">H192*1000</f>
        <v>1670</v>
      </c>
      <c r="K192" s="77">
        <v>71.540000000000006</v>
      </c>
      <c r="L192" s="79" t="s">
        <v>66</v>
      </c>
      <c r="M192" s="76">
        <f t="shared" si="16"/>
        <v>71.540000000000006</v>
      </c>
      <c r="N192" s="77">
        <v>13.25</v>
      </c>
      <c r="O192" s="79" t="s">
        <v>66</v>
      </c>
      <c r="P192" s="76">
        <f t="shared" si="19"/>
        <v>13.25</v>
      </c>
    </row>
    <row r="193" spans="2:16">
      <c r="B193" s="89">
        <v>1.1000000000000001</v>
      </c>
      <c r="C193" s="90" t="s">
        <v>67</v>
      </c>
      <c r="D193" s="74">
        <f t="shared" si="22"/>
        <v>50</v>
      </c>
      <c r="E193" s="91">
        <v>1.1859999999999999</v>
      </c>
      <c r="F193" s="92">
        <v>4.7120000000000002E-4</v>
      </c>
      <c r="G193" s="88">
        <f t="shared" si="15"/>
        <v>1.1864711999999999</v>
      </c>
      <c r="H193" s="77">
        <v>1.97</v>
      </c>
      <c r="I193" s="79" t="s">
        <v>12</v>
      </c>
      <c r="J193" s="80">
        <f t="shared" si="23"/>
        <v>1970</v>
      </c>
      <c r="K193" s="77">
        <v>83.31</v>
      </c>
      <c r="L193" s="79" t="s">
        <v>66</v>
      </c>
      <c r="M193" s="76">
        <f t="shared" si="16"/>
        <v>83.31</v>
      </c>
      <c r="N193" s="77">
        <v>15.5</v>
      </c>
      <c r="O193" s="79" t="s">
        <v>66</v>
      </c>
      <c r="P193" s="76">
        <f t="shared" si="19"/>
        <v>15.5</v>
      </c>
    </row>
    <row r="194" spans="2:16">
      <c r="B194" s="89">
        <v>1.2</v>
      </c>
      <c r="C194" s="90" t="s">
        <v>67</v>
      </c>
      <c r="D194" s="74">
        <f t="shared" si="22"/>
        <v>54.545454545454547</v>
      </c>
      <c r="E194" s="91">
        <v>1.109</v>
      </c>
      <c r="F194" s="92">
        <v>4.3550000000000001E-4</v>
      </c>
      <c r="G194" s="88">
        <f t="shared" si="15"/>
        <v>1.1094355</v>
      </c>
      <c r="H194" s="77">
        <v>2.29</v>
      </c>
      <c r="I194" s="79" t="s">
        <v>12</v>
      </c>
      <c r="J194" s="80">
        <f t="shared" si="23"/>
        <v>2290</v>
      </c>
      <c r="K194" s="77">
        <v>95.1</v>
      </c>
      <c r="L194" s="79" t="s">
        <v>66</v>
      </c>
      <c r="M194" s="76">
        <f t="shared" si="16"/>
        <v>95.1</v>
      </c>
      <c r="N194" s="77">
        <v>17.89</v>
      </c>
      <c r="O194" s="79" t="s">
        <v>66</v>
      </c>
      <c r="P194" s="76">
        <f t="shared" si="19"/>
        <v>17.89</v>
      </c>
    </row>
    <row r="195" spans="2:16">
      <c r="B195" s="89">
        <v>1.3</v>
      </c>
      <c r="C195" s="90" t="s">
        <v>67</v>
      </c>
      <c r="D195" s="74">
        <f t="shared" si="22"/>
        <v>59.090909090909093</v>
      </c>
      <c r="E195" s="91">
        <v>1.042</v>
      </c>
      <c r="F195" s="92">
        <v>4.0499999999999998E-4</v>
      </c>
      <c r="G195" s="88">
        <f t="shared" si="15"/>
        <v>1.042405</v>
      </c>
      <c r="H195" s="77">
        <v>2.63</v>
      </c>
      <c r="I195" s="79" t="s">
        <v>12</v>
      </c>
      <c r="J195" s="80">
        <f t="shared" si="23"/>
        <v>2630</v>
      </c>
      <c r="K195" s="77">
        <v>106.96</v>
      </c>
      <c r="L195" s="79" t="s">
        <v>66</v>
      </c>
      <c r="M195" s="76">
        <f t="shared" si="16"/>
        <v>106.96</v>
      </c>
      <c r="N195" s="77">
        <v>20.440000000000001</v>
      </c>
      <c r="O195" s="79" t="s">
        <v>66</v>
      </c>
      <c r="P195" s="76">
        <f t="shared" si="19"/>
        <v>20.440000000000001</v>
      </c>
    </row>
    <row r="196" spans="2:16">
      <c r="B196" s="89">
        <v>1.4</v>
      </c>
      <c r="C196" s="90" t="s">
        <v>67</v>
      </c>
      <c r="D196" s="74">
        <f t="shared" si="22"/>
        <v>63.636363636363633</v>
      </c>
      <c r="E196" s="91">
        <v>0.9839</v>
      </c>
      <c r="F196" s="92">
        <v>3.7859999999999999E-4</v>
      </c>
      <c r="G196" s="88">
        <f t="shared" si="15"/>
        <v>0.9842786</v>
      </c>
      <c r="H196" s="77">
        <v>3</v>
      </c>
      <c r="I196" s="79" t="s">
        <v>12</v>
      </c>
      <c r="J196" s="80">
        <f t="shared" si="23"/>
        <v>3000</v>
      </c>
      <c r="K196" s="77">
        <v>118.91</v>
      </c>
      <c r="L196" s="79" t="s">
        <v>66</v>
      </c>
      <c r="M196" s="76">
        <f t="shared" si="16"/>
        <v>118.91</v>
      </c>
      <c r="N196" s="77">
        <v>23.13</v>
      </c>
      <c r="O196" s="79" t="s">
        <v>66</v>
      </c>
      <c r="P196" s="76">
        <f t="shared" si="19"/>
        <v>23.13</v>
      </c>
    </row>
    <row r="197" spans="2:16">
      <c r="B197" s="89">
        <v>1.5</v>
      </c>
      <c r="C197" s="90" t="s">
        <v>67</v>
      </c>
      <c r="D197" s="74">
        <f t="shared" si="22"/>
        <v>68.181818181818187</v>
      </c>
      <c r="E197" s="91">
        <v>0.93320000000000003</v>
      </c>
      <c r="F197" s="92">
        <v>3.5560000000000002E-4</v>
      </c>
      <c r="G197" s="88">
        <f t="shared" si="15"/>
        <v>0.93355560000000004</v>
      </c>
      <c r="H197" s="77">
        <v>3.38</v>
      </c>
      <c r="I197" s="79" t="s">
        <v>12</v>
      </c>
      <c r="J197" s="80">
        <f t="shared" si="23"/>
        <v>3380</v>
      </c>
      <c r="K197" s="77">
        <v>130.97999999999999</v>
      </c>
      <c r="L197" s="79" t="s">
        <v>66</v>
      </c>
      <c r="M197" s="76">
        <f t="shared" si="16"/>
        <v>130.97999999999999</v>
      </c>
      <c r="N197" s="77">
        <v>25.96</v>
      </c>
      <c r="O197" s="79" t="s">
        <v>66</v>
      </c>
      <c r="P197" s="76">
        <f t="shared" si="19"/>
        <v>25.96</v>
      </c>
    </row>
    <row r="198" spans="2:16">
      <c r="B198" s="89">
        <v>1.6</v>
      </c>
      <c r="C198" s="90" t="s">
        <v>67</v>
      </c>
      <c r="D198" s="74">
        <f t="shared" si="22"/>
        <v>72.727272727272734</v>
      </c>
      <c r="E198" s="91">
        <v>0.88829999999999998</v>
      </c>
      <c r="F198" s="92">
        <v>3.3530000000000002E-4</v>
      </c>
      <c r="G198" s="88">
        <f t="shared" si="15"/>
        <v>0.88863530000000002</v>
      </c>
      <c r="H198" s="77">
        <v>3.79</v>
      </c>
      <c r="I198" s="79" t="s">
        <v>12</v>
      </c>
      <c r="J198" s="80">
        <f t="shared" si="23"/>
        <v>3790</v>
      </c>
      <c r="K198" s="77">
        <v>143.16999999999999</v>
      </c>
      <c r="L198" s="79" t="s">
        <v>66</v>
      </c>
      <c r="M198" s="76">
        <f t="shared" si="16"/>
        <v>143.16999999999999</v>
      </c>
      <c r="N198" s="77">
        <v>28.93</v>
      </c>
      <c r="O198" s="79" t="s">
        <v>66</v>
      </c>
      <c r="P198" s="76">
        <f t="shared" si="19"/>
        <v>28.93</v>
      </c>
    </row>
    <row r="199" spans="2:16">
      <c r="B199" s="89">
        <v>1.7</v>
      </c>
      <c r="C199" s="90" t="s">
        <v>67</v>
      </c>
      <c r="D199" s="74">
        <f t="shared" si="22"/>
        <v>77.272727272727266</v>
      </c>
      <c r="E199" s="91">
        <v>0.84830000000000005</v>
      </c>
      <c r="F199" s="92">
        <v>3.1740000000000002E-4</v>
      </c>
      <c r="G199" s="88">
        <f t="shared" si="15"/>
        <v>0.84861740000000008</v>
      </c>
      <c r="H199" s="77">
        <v>4.22</v>
      </c>
      <c r="I199" s="79" t="s">
        <v>12</v>
      </c>
      <c r="J199" s="80">
        <f t="shared" si="23"/>
        <v>4220</v>
      </c>
      <c r="K199" s="77">
        <v>155.49</v>
      </c>
      <c r="L199" s="79" t="s">
        <v>66</v>
      </c>
      <c r="M199" s="76">
        <f t="shared" si="16"/>
        <v>155.49</v>
      </c>
      <c r="N199" s="77">
        <v>32.03</v>
      </c>
      <c r="O199" s="79" t="s">
        <v>66</v>
      </c>
      <c r="P199" s="76">
        <f t="shared" si="19"/>
        <v>32.03</v>
      </c>
    </row>
    <row r="200" spans="2:16">
      <c r="B200" s="89">
        <v>1.8</v>
      </c>
      <c r="C200" s="90" t="s">
        <v>67</v>
      </c>
      <c r="D200" s="74">
        <f t="shared" si="22"/>
        <v>81.818181818181813</v>
      </c>
      <c r="E200" s="91">
        <v>0.81240000000000001</v>
      </c>
      <c r="F200" s="92">
        <v>3.0130000000000001E-4</v>
      </c>
      <c r="G200" s="88">
        <f t="shared" si="15"/>
        <v>0.81270129999999996</v>
      </c>
      <c r="H200" s="77">
        <v>4.66</v>
      </c>
      <c r="I200" s="79" t="s">
        <v>12</v>
      </c>
      <c r="J200" s="80">
        <f t="shared" si="23"/>
        <v>4660</v>
      </c>
      <c r="K200" s="77">
        <v>167.93</v>
      </c>
      <c r="L200" s="79" t="s">
        <v>66</v>
      </c>
      <c r="M200" s="76">
        <f t="shared" si="16"/>
        <v>167.93</v>
      </c>
      <c r="N200" s="77">
        <v>35.26</v>
      </c>
      <c r="O200" s="79" t="s">
        <v>66</v>
      </c>
      <c r="P200" s="76">
        <f t="shared" si="19"/>
        <v>35.26</v>
      </c>
    </row>
    <row r="201" spans="2:16">
      <c r="B201" s="89">
        <v>2</v>
      </c>
      <c r="C201" s="90" t="s">
        <v>67</v>
      </c>
      <c r="D201" s="74">
        <f t="shared" si="22"/>
        <v>90.909090909090907</v>
      </c>
      <c r="E201" s="91">
        <v>0.75070000000000003</v>
      </c>
      <c r="F201" s="92">
        <v>2.7369999999999998E-4</v>
      </c>
      <c r="G201" s="88">
        <f t="shared" si="15"/>
        <v>0.75097370000000008</v>
      </c>
      <c r="H201" s="77">
        <v>5.61</v>
      </c>
      <c r="I201" s="79" t="s">
        <v>12</v>
      </c>
      <c r="J201" s="80">
        <f t="shared" si="23"/>
        <v>5610</v>
      </c>
      <c r="K201" s="77">
        <v>215.17</v>
      </c>
      <c r="L201" s="79" t="s">
        <v>66</v>
      </c>
      <c r="M201" s="76">
        <f t="shared" si="16"/>
        <v>215.17</v>
      </c>
      <c r="N201" s="77">
        <v>42.1</v>
      </c>
      <c r="O201" s="79" t="s">
        <v>66</v>
      </c>
      <c r="P201" s="76">
        <f t="shared" si="19"/>
        <v>42.1</v>
      </c>
    </row>
    <row r="202" spans="2:16">
      <c r="B202" s="89">
        <v>2.25</v>
      </c>
      <c r="C202" s="90" t="s">
        <v>67</v>
      </c>
      <c r="D202" s="74">
        <f t="shared" si="22"/>
        <v>102.27272727272727</v>
      </c>
      <c r="E202" s="91">
        <v>0.68810000000000004</v>
      </c>
      <c r="F202" s="92">
        <v>2.4580000000000001E-4</v>
      </c>
      <c r="G202" s="88">
        <f t="shared" si="15"/>
        <v>0.68834580000000001</v>
      </c>
      <c r="H202" s="77">
        <v>6.9</v>
      </c>
      <c r="I202" s="79" t="s">
        <v>12</v>
      </c>
      <c r="J202" s="80">
        <f t="shared" si="23"/>
        <v>6900</v>
      </c>
      <c r="K202" s="77">
        <v>282.24</v>
      </c>
      <c r="L202" s="79" t="s">
        <v>66</v>
      </c>
      <c r="M202" s="76">
        <f t="shared" si="16"/>
        <v>282.24</v>
      </c>
      <c r="N202" s="77">
        <v>51.33</v>
      </c>
      <c r="O202" s="79" t="s">
        <v>66</v>
      </c>
      <c r="P202" s="76">
        <f t="shared" si="19"/>
        <v>51.33</v>
      </c>
    </row>
    <row r="203" spans="2:16">
      <c r="B203" s="89">
        <v>2.5</v>
      </c>
      <c r="C203" s="90" t="s">
        <v>67</v>
      </c>
      <c r="D203" s="74">
        <f t="shared" si="22"/>
        <v>113.63636363636364</v>
      </c>
      <c r="E203" s="91">
        <v>0.63719999999999999</v>
      </c>
      <c r="F203" s="92">
        <v>2.2330000000000001E-4</v>
      </c>
      <c r="G203" s="88">
        <f t="shared" si="15"/>
        <v>0.63742330000000003</v>
      </c>
      <c r="H203" s="77">
        <v>8.3000000000000007</v>
      </c>
      <c r="I203" s="79" t="s">
        <v>12</v>
      </c>
      <c r="J203" s="80">
        <f t="shared" si="23"/>
        <v>8300</v>
      </c>
      <c r="K203" s="77">
        <v>344.93</v>
      </c>
      <c r="L203" s="79" t="s">
        <v>66</v>
      </c>
      <c r="M203" s="76">
        <f t="shared" si="16"/>
        <v>344.93</v>
      </c>
      <c r="N203" s="77">
        <v>61.27</v>
      </c>
      <c r="O203" s="79" t="s">
        <v>66</v>
      </c>
      <c r="P203" s="76">
        <f t="shared" si="19"/>
        <v>61.27</v>
      </c>
    </row>
    <row r="204" spans="2:16">
      <c r="B204" s="89">
        <v>2.75</v>
      </c>
      <c r="C204" s="90" t="s">
        <v>67</v>
      </c>
      <c r="D204" s="74">
        <f t="shared" si="22"/>
        <v>125</v>
      </c>
      <c r="E204" s="91">
        <v>0.59509999999999996</v>
      </c>
      <c r="F204" s="92">
        <v>2.0469999999999999E-4</v>
      </c>
      <c r="G204" s="88">
        <f t="shared" si="15"/>
        <v>0.59530469999999991</v>
      </c>
      <c r="H204" s="77">
        <v>9.8000000000000007</v>
      </c>
      <c r="I204" s="79" t="s">
        <v>12</v>
      </c>
      <c r="J204" s="80">
        <f t="shared" si="23"/>
        <v>9800</v>
      </c>
      <c r="K204" s="77">
        <v>405.52</v>
      </c>
      <c r="L204" s="79" t="s">
        <v>66</v>
      </c>
      <c r="M204" s="76">
        <f t="shared" si="16"/>
        <v>405.52</v>
      </c>
      <c r="N204" s="77">
        <v>71.88</v>
      </c>
      <c r="O204" s="79" t="s">
        <v>66</v>
      </c>
      <c r="P204" s="76">
        <f t="shared" si="19"/>
        <v>71.88</v>
      </c>
    </row>
    <row r="205" spans="2:16">
      <c r="B205" s="89">
        <v>3</v>
      </c>
      <c r="C205" s="90" t="s">
        <v>67</v>
      </c>
      <c r="D205" s="74">
        <f t="shared" si="22"/>
        <v>136.36363636363637</v>
      </c>
      <c r="E205" s="91">
        <v>0.55959999999999999</v>
      </c>
      <c r="F205" s="92">
        <v>1.8900000000000001E-4</v>
      </c>
      <c r="G205" s="88">
        <f t="shared" si="15"/>
        <v>0.55978899999999998</v>
      </c>
      <c r="H205" s="77">
        <v>11.4</v>
      </c>
      <c r="I205" s="79" t="s">
        <v>12</v>
      </c>
      <c r="J205" s="80">
        <f t="shared" si="23"/>
        <v>11400</v>
      </c>
      <c r="K205" s="77">
        <v>465.02</v>
      </c>
      <c r="L205" s="79" t="s">
        <v>66</v>
      </c>
      <c r="M205" s="76">
        <f t="shared" si="16"/>
        <v>465.02</v>
      </c>
      <c r="N205" s="77">
        <v>83.11</v>
      </c>
      <c r="O205" s="79" t="s">
        <v>66</v>
      </c>
      <c r="P205" s="76">
        <f t="shared" si="19"/>
        <v>83.11</v>
      </c>
    </row>
    <row r="206" spans="2:16">
      <c r="B206" s="89">
        <v>3.25</v>
      </c>
      <c r="C206" s="90" t="s">
        <v>67</v>
      </c>
      <c r="D206" s="74">
        <f t="shared" si="22"/>
        <v>147.72727272727272</v>
      </c>
      <c r="E206" s="91">
        <v>0.52939999999999998</v>
      </c>
      <c r="F206" s="92">
        <v>1.7569999999999999E-4</v>
      </c>
      <c r="G206" s="88">
        <f t="shared" si="15"/>
        <v>0.52957569999999998</v>
      </c>
      <c r="H206" s="77">
        <v>13.1</v>
      </c>
      <c r="I206" s="79" t="s">
        <v>12</v>
      </c>
      <c r="J206" s="80">
        <f t="shared" si="23"/>
        <v>13100</v>
      </c>
      <c r="K206" s="77">
        <v>523.91999999999996</v>
      </c>
      <c r="L206" s="79" t="s">
        <v>66</v>
      </c>
      <c r="M206" s="76">
        <f t="shared" si="16"/>
        <v>523.91999999999996</v>
      </c>
      <c r="N206" s="77">
        <v>94.94</v>
      </c>
      <c r="O206" s="79" t="s">
        <v>66</v>
      </c>
      <c r="P206" s="76">
        <f t="shared" si="19"/>
        <v>94.94</v>
      </c>
    </row>
    <row r="207" spans="2:16">
      <c r="B207" s="89">
        <v>3.5</v>
      </c>
      <c r="C207" s="90" t="s">
        <v>67</v>
      </c>
      <c r="D207" s="74">
        <f t="shared" si="22"/>
        <v>159.09090909090909</v>
      </c>
      <c r="E207" s="91">
        <v>0.50319999999999998</v>
      </c>
      <c r="F207" s="92">
        <v>1.6420000000000001E-4</v>
      </c>
      <c r="G207" s="88">
        <f t="shared" si="15"/>
        <v>0.50336419999999993</v>
      </c>
      <c r="H207" s="77">
        <v>14.89</v>
      </c>
      <c r="I207" s="79" t="s">
        <v>12</v>
      </c>
      <c r="J207" s="80">
        <f t="shared" si="23"/>
        <v>14890</v>
      </c>
      <c r="K207" s="77">
        <v>582.49</v>
      </c>
      <c r="L207" s="79" t="s">
        <v>66</v>
      </c>
      <c r="M207" s="76">
        <f t="shared" si="16"/>
        <v>582.49</v>
      </c>
      <c r="N207" s="77">
        <v>107.34</v>
      </c>
      <c r="O207" s="79" t="s">
        <v>66</v>
      </c>
      <c r="P207" s="76">
        <f t="shared" si="19"/>
        <v>107.34</v>
      </c>
    </row>
    <row r="208" spans="2:16">
      <c r="B208" s="89">
        <v>3.75</v>
      </c>
      <c r="C208" s="90" t="s">
        <v>67</v>
      </c>
      <c r="D208" s="74">
        <f t="shared" si="22"/>
        <v>170.45454545454547</v>
      </c>
      <c r="E208" s="91">
        <v>0.48039999999999999</v>
      </c>
      <c r="F208" s="92">
        <v>1.5410000000000001E-4</v>
      </c>
      <c r="G208" s="88">
        <f t="shared" si="15"/>
        <v>0.48055409999999998</v>
      </c>
      <c r="H208" s="77">
        <v>16.78</v>
      </c>
      <c r="I208" s="79" t="s">
        <v>12</v>
      </c>
      <c r="J208" s="80">
        <f t="shared" si="23"/>
        <v>16780</v>
      </c>
      <c r="K208" s="77">
        <v>640.89</v>
      </c>
      <c r="L208" s="79" t="s">
        <v>66</v>
      </c>
      <c r="M208" s="76">
        <f t="shared" si="16"/>
        <v>640.89</v>
      </c>
      <c r="N208" s="77">
        <v>120.26</v>
      </c>
      <c r="O208" s="79" t="s">
        <v>66</v>
      </c>
      <c r="P208" s="76">
        <f t="shared" si="19"/>
        <v>120.26</v>
      </c>
    </row>
    <row r="209" spans="2:16">
      <c r="B209" s="89">
        <v>4</v>
      </c>
      <c r="C209" s="90" t="s">
        <v>67</v>
      </c>
      <c r="D209" s="74">
        <f t="shared" si="22"/>
        <v>181.81818181818181</v>
      </c>
      <c r="E209" s="91">
        <v>0.46029999999999999</v>
      </c>
      <c r="F209" s="92">
        <v>1.4530000000000001E-4</v>
      </c>
      <c r="G209" s="88">
        <f t="shared" si="15"/>
        <v>0.4604453</v>
      </c>
      <c r="H209" s="77">
        <v>18.739999999999998</v>
      </c>
      <c r="I209" s="79" t="s">
        <v>12</v>
      </c>
      <c r="J209" s="80">
        <f t="shared" si="23"/>
        <v>18740</v>
      </c>
      <c r="K209" s="77">
        <v>699.2</v>
      </c>
      <c r="L209" s="79" t="s">
        <v>66</v>
      </c>
      <c r="M209" s="76">
        <f t="shared" si="16"/>
        <v>699.2</v>
      </c>
      <c r="N209" s="77">
        <v>133.69</v>
      </c>
      <c r="O209" s="79" t="s">
        <v>66</v>
      </c>
      <c r="P209" s="76">
        <f t="shared" si="19"/>
        <v>133.69</v>
      </c>
    </row>
    <row r="210" spans="2:16">
      <c r="B210" s="89">
        <v>4.5</v>
      </c>
      <c r="C210" s="90" t="s">
        <v>67</v>
      </c>
      <c r="D210" s="74">
        <f t="shared" si="22"/>
        <v>204.54545454545453</v>
      </c>
      <c r="E210" s="91">
        <v>0.42659999999999998</v>
      </c>
      <c r="F210" s="92">
        <v>1.304E-4</v>
      </c>
      <c r="G210" s="88">
        <f t="shared" si="15"/>
        <v>0.42673039999999995</v>
      </c>
      <c r="H210" s="77">
        <v>22.92</v>
      </c>
      <c r="I210" s="79" t="s">
        <v>12</v>
      </c>
      <c r="J210" s="80">
        <f t="shared" si="23"/>
        <v>22920</v>
      </c>
      <c r="K210" s="77">
        <v>916.28</v>
      </c>
      <c r="L210" s="79" t="s">
        <v>66</v>
      </c>
      <c r="M210" s="76">
        <f t="shared" si="16"/>
        <v>916.28</v>
      </c>
      <c r="N210" s="77">
        <v>161.94999999999999</v>
      </c>
      <c r="O210" s="79" t="s">
        <v>66</v>
      </c>
      <c r="P210" s="76">
        <f t="shared" si="19"/>
        <v>161.94999999999999</v>
      </c>
    </row>
    <row r="211" spans="2:16">
      <c r="B211" s="89">
        <v>5</v>
      </c>
      <c r="C211" s="90" t="s">
        <v>67</v>
      </c>
      <c r="D211" s="74">
        <f t="shared" si="22"/>
        <v>227.27272727272728</v>
      </c>
      <c r="E211" s="91">
        <v>0.39939999999999998</v>
      </c>
      <c r="F211" s="92">
        <v>1.184E-4</v>
      </c>
      <c r="G211" s="88">
        <f t="shared" si="15"/>
        <v>0.3995184</v>
      </c>
      <c r="H211" s="77">
        <v>27.4</v>
      </c>
      <c r="I211" s="79" t="s">
        <v>12</v>
      </c>
      <c r="J211" s="80">
        <f t="shared" si="23"/>
        <v>27400</v>
      </c>
      <c r="K211" s="77">
        <v>1.1200000000000001</v>
      </c>
      <c r="L211" s="78" t="s">
        <v>12</v>
      </c>
      <c r="M211" s="76">
        <f t="shared" ref="M211:M216" si="24">K211*1000</f>
        <v>1120</v>
      </c>
      <c r="N211" s="77">
        <v>191.92</v>
      </c>
      <c r="O211" s="79" t="s">
        <v>66</v>
      </c>
      <c r="P211" s="76">
        <f t="shared" si="19"/>
        <v>191.92</v>
      </c>
    </row>
    <row r="212" spans="2:16">
      <c r="B212" s="89">
        <v>5.5</v>
      </c>
      <c r="C212" s="90" t="s">
        <v>67</v>
      </c>
      <c r="D212" s="74">
        <f t="shared" si="22"/>
        <v>250</v>
      </c>
      <c r="E212" s="91">
        <v>0.377</v>
      </c>
      <c r="F212" s="92">
        <v>1.0849999999999999E-4</v>
      </c>
      <c r="G212" s="88">
        <f t="shared" si="15"/>
        <v>0.37710850000000001</v>
      </c>
      <c r="H212" s="77">
        <v>32.17</v>
      </c>
      <c r="I212" s="79" t="s">
        <v>12</v>
      </c>
      <c r="J212" s="80">
        <f t="shared" si="23"/>
        <v>32170</v>
      </c>
      <c r="K212" s="77">
        <v>1.3</v>
      </c>
      <c r="L212" s="79" t="s">
        <v>12</v>
      </c>
      <c r="M212" s="80">
        <f t="shared" si="24"/>
        <v>1300</v>
      </c>
      <c r="N212" s="77">
        <v>223.42</v>
      </c>
      <c r="O212" s="79" t="s">
        <v>66</v>
      </c>
      <c r="P212" s="76">
        <f t="shared" si="19"/>
        <v>223.42</v>
      </c>
    </row>
    <row r="213" spans="2:16">
      <c r="B213" s="89">
        <v>6</v>
      </c>
      <c r="C213" s="90" t="s">
        <v>67</v>
      </c>
      <c r="D213" s="74">
        <f t="shared" si="22"/>
        <v>272.72727272727275</v>
      </c>
      <c r="E213" s="91">
        <v>0.35830000000000001</v>
      </c>
      <c r="F213" s="92">
        <v>1.0009999999999999E-4</v>
      </c>
      <c r="G213" s="88">
        <f t="shared" ref="G213:G228" si="25">E213+F213</f>
        <v>0.3584001</v>
      </c>
      <c r="H213" s="77">
        <v>37.21</v>
      </c>
      <c r="I213" s="79" t="s">
        <v>12</v>
      </c>
      <c r="J213" s="80">
        <f t="shared" si="23"/>
        <v>37210</v>
      </c>
      <c r="K213" s="77">
        <v>1.49</v>
      </c>
      <c r="L213" s="79" t="s">
        <v>12</v>
      </c>
      <c r="M213" s="80">
        <f t="shared" si="24"/>
        <v>1490</v>
      </c>
      <c r="N213" s="77">
        <v>256.29000000000002</v>
      </c>
      <c r="O213" s="79" t="s">
        <v>66</v>
      </c>
      <c r="P213" s="76">
        <f t="shared" si="19"/>
        <v>256.29000000000002</v>
      </c>
    </row>
    <row r="214" spans="2:16">
      <c r="B214" s="89">
        <v>6.5</v>
      </c>
      <c r="C214" s="90" t="s">
        <v>67</v>
      </c>
      <c r="D214" s="74">
        <f t="shared" si="22"/>
        <v>295.45454545454544</v>
      </c>
      <c r="E214" s="91">
        <v>0.34250000000000003</v>
      </c>
      <c r="F214" s="92">
        <v>9.3029999999999995E-5</v>
      </c>
      <c r="G214" s="88">
        <f t="shared" si="25"/>
        <v>0.34259303000000002</v>
      </c>
      <c r="H214" s="77">
        <v>42.49</v>
      </c>
      <c r="I214" s="79" t="s">
        <v>12</v>
      </c>
      <c r="J214" s="80">
        <f t="shared" si="23"/>
        <v>42490</v>
      </c>
      <c r="K214" s="77">
        <v>1.67</v>
      </c>
      <c r="L214" s="79" t="s">
        <v>12</v>
      </c>
      <c r="M214" s="80">
        <f t="shared" si="24"/>
        <v>1670</v>
      </c>
      <c r="N214" s="77">
        <v>290.39</v>
      </c>
      <c r="O214" s="79" t="s">
        <v>66</v>
      </c>
      <c r="P214" s="76">
        <f t="shared" si="19"/>
        <v>290.39</v>
      </c>
    </row>
    <row r="215" spans="2:16">
      <c r="B215" s="89">
        <v>7</v>
      </c>
      <c r="C215" s="90" t="s">
        <v>67</v>
      </c>
      <c r="D215" s="74">
        <f t="shared" si="22"/>
        <v>318.18181818181819</v>
      </c>
      <c r="E215" s="91">
        <v>0.32879999999999998</v>
      </c>
      <c r="F215" s="92">
        <v>8.6899999999999998E-5</v>
      </c>
      <c r="G215" s="88">
        <f t="shared" si="25"/>
        <v>0.32888689999999998</v>
      </c>
      <c r="H215" s="77">
        <v>48</v>
      </c>
      <c r="I215" s="79" t="s">
        <v>12</v>
      </c>
      <c r="J215" s="80">
        <f t="shared" si="23"/>
        <v>48000</v>
      </c>
      <c r="K215" s="77">
        <v>1.84</v>
      </c>
      <c r="L215" s="79" t="s">
        <v>12</v>
      </c>
      <c r="M215" s="80">
        <f t="shared" si="24"/>
        <v>1840</v>
      </c>
      <c r="N215" s="77">
        <v>325.60000000000002</v>
      </c>
      <c r="O215" s="79" t="s">
        <v>66</v>
      </c>
      <c r="P215" s="76">
        <f t="shared" si="19"/>
        <v>325.60000000000002</v>
      </c>
    </row>
    <row r="216" spans="2:16">
      <c r="B216" s="89">
        <v>8</v>
      </c>
      <c r="C216" s="90" t="s">
        <v>67</v>
      </c>
      <c r="D216" s="74">
        <f t="shared" si="22"/>
        <v>363.63636363636363</v>
      </c>
      <c r="E216" s="91">
        <v>0.30669999999999997</v>
      </c>
      <c r="F216" s="92">
        <v>7.6849999999999998E-5</v>
      </c>
      <c r="G216" s="88">
        <f t="shared" si="25"/>
        <v>0.30677684999999999</v>
      </c>
      <c r="H216" s="77">
        <v>59.66</v>
      </c>
      <c r="I216" s="79" t="s">
        <v>12</v>
      </c>
      <c r="J216" s="80">
        <f t="shared" si="23"/>
        <v>59660</v>
      </c>
      <c r="K216" s="77">
        <v>2.4700000000000002</v>
      </c>
      <c r="L216" s="79" t="s">
        <v>12</v>
      </c>
      <c r="M216" s="80">
        <f t="shared" si="24"/>
        <v>2470</v>
      </c>
      <c r="N216" s="77">
        <v>398.92</v>
      </c>
      <c r="O216" s="79" t="s">
        <v>66</v>
      </c>
      <c r="P216" s="76">
        <f t="shared" si="19"/>
        <v>398.92</v>
      </c>
    </row>
    <row r="217" spans="2:16">
      <c r="B217" s="89">
        <v>9</v>
      </c>
      <c r="C217" s="90" t="s">
        <v>67</v>
      </c>
      <c r="D217" s="74">
        <f t="shared" si="22"/>
        <v>409.09090909090907</v>
      </c>
      <c r="E217" s="91">
        <v>0.28960000000000002</v>
      </c>
      <c r="F217" s="92">
        <v>6.8949999999999995E-5</v>
      </c>
      <c r="G217" s="88">
        <f t="shared" si="25"/>
        <v>0.28966895000000004</v>
      </c>
      <c r="H217" s="77">
        <v>72.08</v>
      </c>
      <c r="I217" s="79" t="s">
        <v>12</v>
      </c>
      <c r="J217" s="80">
        <f t="shared" si="23"/>
        <v>72080</v>
      </c>
      <c r="K217" s="77">
        <v>3.03</v>
      </c>
      <c r="L217" s="79" t="s">
        <v>12</v>
      </c>
      <c r="M217" s="80">
        <f>K217*1000</f>
        <v>3030</v>
      </c>
      <c r="N217" s="77">
        <v>475.43</v>
      </c>
      <c r="O217" s="79" t="s">
        <v>66</v>
      </c>
      <c r="P217" s="76">
        <f t="shared" si="19"/>
        <v>475.43</v>
      </c>
    </row>
    <row r="218" spans="2:16">
      <c r="B218" s="89">
        <v>10</v>
      </c>
      <c r="C218" s="90" t="s">
        <v>67</v>
      </c>
      <c r="D218" s="74">
        <f t="shared" si="22"/>
        <v>454.54545454545456</v>
      </c>
      <c r="E218" s="91">
        <v>0.27589999999999998</v>
      </c>
      <c r="F218" s="92">
        <v>6.2559999999999997E-5</v>
      </c>
      <c r="G218" s="88">
        <f t="shared" si="25"/>
        <v>0.27596255999999997</v>
      </c>
      <c r="H218" s="77">
        <v>85.17</v>
      </c>
      <c r="I218" s="79" t="s">
        <v>12</v>
      </c>
      <c r="J218" s="80">
        <f t="shared" si="23"/>
        <v>85170</v>
      </c>
      <c r="K218" s="77">
        <v>3.56</v>
      </c>
      <c r="L218" s="79" t="s">
        <v>12</v>
      </c>
      <c r="M218" s="80">
        <f t="shared" ref="M218:M228" si="26">K218*1000</f>
        <v>3560</v>
      </c>
      <c r="N218" s="77">
        <v>554.49</v>
      </c>
      <c r="O218" s="79" t="s">
        <v>66</v>
      </c>
      <c r="P218" s="76">
        <f t="shared" si="19"/>
        <v>554.49</v>
      </c>
    </row>
    <row r="219" spans="2:16">
      <c r="B219" s="89">
        <v>11</v>
      </c>
      <c r="C219" s="90" t="s">
        <v>67</v>
      </c>
      <c r="D219" s="74">
        <f t="shared" si="22"/>
        <v>500</v>
      </c>
      <c r="E219" s="91">
        <v>0.26490000000000002</v>
      </c>
      <c r="F219" s="92">
        <v>5.7299999999999997E-5</v>
      </c>
      <c r="G219" s="88">
        <f t="shared" si="25"/>
        <v>0.26495730000000001</v>
      </c>
      <c r="H219" s="77">
        <v>98.86</v>
      </c>
      <c r="I219" s="79" t="s">
        <v>12</v>
      </c>
      <c r="J219" s="80">
        <f t="shared" si="23"/>
        <v>98860</v>
      </c>
      <c r="K219" s="77">
        <v>4.05</v>
      </c>
      <c r="L219" s="79" t="s">
        <v>12</v>
      </c>
      <c r="M219" s="80">
        <f t="shared" si="26"/>
        <v>4050</v>
      </c>
      <c r="N219" s="77">
        <v>635.55999999999995</v>
      </c>
      <c r="O219" s="79" t="s">
        <v>66</v>
      </c>
      <c r="P219" s="76">
        <f t="shared" si="19"/>
        <v>635.55999999999995</v>
      </c>
    </row>
    <row r="220" spans="2:16">
      <c r="B220" s="89">
        <v>12</v>
      </c>
      <c r="C220" s="90" t="s">
        <v>67</v>
      </c>
      <c r="D220" s="74">
        <f t="shared" si="22"/>
        <v>545.4545454545455</v>
      </c>
      <c r="E220" s="91">
        <v>0.25580000000000003</v>
      </c>
      <c r="F220" s="92">
        <v>5.2880000000000002E-5</v>
      </c>
      <c r="G220" s="88">
        <f t="shared" si="25"/>
        <v>0.25585288</v>
      </c>
      <c r="H220" s="77">
        <v>113.08</v>
      </c>
      <c r="I220" s="79" t="s">
        <v>12</v>
      </c>
      <c r="J220" s="80">
        <f t="shared" si="23"/>
        <v>113080</v>
      </c>
      <c r="K220" s="77">
        <v>4.53</v>
      </c>
      <c r="L220" s="79" t="s">
        <v>12</v>
      </c>
      <c r="M220" s="80">
        <f t="shared" si="26"/>
        <v>4530</v>
      </c>
      <c r="N220" s="77">
        <v>718.19</v>
      </c>
      <c r="O220" s="79" t="s">
        <v>66</v>
      </c>
      <c r="P220" s="76">
        <f t="shared" si="19"/>
        <v>718.19</v>
      </c>
    </row>
    <row r="221" spans="2:16">
      <c r="B221" s="89">
        <v>13</v>
      </c>
      <c r="C221" s="90" t="s">
        <v>67</v>
      </c>
      <c r="D221" s="74">
        <f t="shared" si="22"/>
        <v>590.90909090909088</v>
      </c>
      <c r="E221" s="91">
        <v>0.2482</v>
      </c>
      <c r="F221" s="92">
        <v>4.9110000000000002E-5</v>
      </c>
      <c r="G221" s="88">
        <f t="shared" si="25"/>
        <v>0.24824911</v>
      </c>
      <c r="H221" s="77">
        <v>127.77</v>
      </c>
      <c r="I221" s="79" t="s">
        <v>12</v>
      </c>
      <c r="J221" s="80">
        <f t="shared" si="23"/>
        <v>127770</v>
      </c>
      <c r="K221" s="77">
        <v>4.9800000000000004</v>
      </c>
      <c r="L221" s="79" t="s">
        <v>12</v>
      </c>
      <c r="M221" s="80">
        <f t="shared" si="26"/>
        <v>4980</v>
      </c>
      <c r="N221" s="77">
        <v>802.02</v>
      </c>
      <c r="O221" s="79" t="s">
        <v>66</v>
      </c>
      <c r="P221" s="76">
        <f t="shared" si="19"/>
        <v>802.02</v>
      </c>
    </row>
    <row r="222" spans="2:16">
      <c r="B222" s="89">
        <v>14</v>
      </c>
      <c r="C222" s="90" t="s">
        <v>67</v>
      </c>
      <c r="D222" s="74">
        <f t="shared" si="22"/>
        <v>636.36363636363637</v>
      </c>
      <c r="E222" s="91">
        <v>0.24179999999999999</v>
      </c>
      <c r="F222" s="92">
        <v>4.5859999999999998E-5</v>
      </c>
      <c r="G222" s="88">
        <f t="shared" si="25"/>
        <v>0.24184586</v>
      </c>
      <c r="H222" s="77">
        <v>142.88</v>
      </c>
      <c r="I222" s="79" t="s">
        <v>12</v>
      </c>
      <c r="J222" s="80">
        <f t="shared" si="23"/>
        <v>142880</v>
      </c>
      <c r="K222" s="77">
        <v>5.42</v>
      </c>
      <c r="L222" s="79" t="s">
        <v>12</v>
      </c>
      <c r="M222" s="80">
        <f t="shared" si="26"/>
        <v>5420</v>
      </c>
      <c r="N222" s="77">
        <v>886.72</v>
      </c>
      <c r="O222" s="79" t="s">
        <v>66</v>
      </c>
      <c r="P222" s="76">
        <f t="shared" si="19"/>
        <v>886.72</v>
      </c>
    </row>
    <row r="223" spans="2:16">
      <c r="B223" s="89">
        <v>15</v>
      </c>
      <c r="C223" s="90" t="s">
        <v>67</v>
      </c>
      <c r="D223" s="74">
        <f t="shared" si="22"/>
        <v>681.81818181818187</v>
      </c>
      <c r="E223" s="91">
        <v>0.23630000000000001</v>
      </c>
      <c r="F223" s="92">
        <v>4.3019999999999998E-5</v>
      </c>
      <c r="G223" s="88">
        <f t="shared" si="25"/>
        <v>0.23634302000000001</v>
      </c>
      <c r="H223" s="77">
        <v>158.36000000000001</v>
      </c>
      <c r="I223" s="79" t="s">
        <v>12</v>
      </c>
      <c r="J223" s="80">
        <f t="shared" si="23"/>
        <v>158360</v>
      </c>
      <c r="K223" s="77">
        <v>5.85</v>
      </c>
      <c r="L223" s="79" t="s">
        <v>12</v>
      </c>
      <c r="M223" s="80">
        <f t="shared" si="26"/>
        <v>5850</v>
      </c>
      <c r="N223" s="77">
        <v>972.05</v>
      </c>
      <c r="O223" s="79" t="s">
        <v>66</v>
      </c>
      <c r="P223" s="76">
        <f t="shared" si="19"/>
        <v>972.05</v>
      </c>
    </row>
    <row r="224" spans="2:16">
      <c r="B224" s="89">
        <v>16</v>
      </c>
      <c r="C224" s="90" t="s">
        <v>67</v>
      </c>
      <c r="D224" s="74">
        <f t="shared" si="22"/>
        <v>727.27272727272725</v>
      </c>
      <c r="E224" s="91">
        <v>0.2316</v>
      </c>
      <c r="F224" s="92">
        <v>4.053E-5</v>
      </c>
      <c r="G224" s="88">
        <f t="shared" si="25"/>
        <v>0.23164053000000001</v>
      </c>
      <c r="H224" s="77">
        <v>174.18</v>
      </c>
      <c r="I224" s="79" t="s">
        <v>12</v>
      </c>
      <c r="J224" s="80">
        <f t="shared" si="23"/>
        <v>174180</v>
      </c>
      <c r="K224" s="77">
        <v>6.27</v>
      </c>
      <c r="L224" s="79" t="s">
        <v>12</v>
      </c>
      <c r="M224" s="80">
        <f t="shared" si="26"/>
        <v>6270</v>
      </c>
      <c r="N224" s="77">
        <v>1.06</v>
      </c>
      <c r="O224" s="78" t="s">
        <v>12</v>
      </c>
      <c r="P224" s="76">
        <f t="shared" ref="P223:P228" si="27">N224*1000</f>
        <v>1060</v>
      </c>
    </row>
    <row r="225" spans="1:16">
      <c r="B225" s="89">
        <v>17</v>
      </c>
      <c r="C225" s="90" t="s">
        <v>67</v>
      </c>
      <c r="D225" s="74">
        <f t="shared" si="22"/>
        <v>772.72727272727275</v>
      </c>
      <c r="E225" s="91">
        <v>0.22750000000000001</v>
      </c>
      <c r="F225" s="92">
        <v>3.8319999999999999E-5</v>
      </c>
      <c r="G225" s="88">
        <f t="shared" si="25"/>
        <v>0.22753832000000002</v>
      </c>
      <c r="H225" s="77">
        <v>190.3</v>
      </c>
      <c r="I225" s="79" t="s">
        <v>12</v>
      </c>
      <c r="J225" s="80">
        <f t="shared" si="23"/>
        <v>190300</v>
      </c>
      <c r="K225" s="77">
        <v>6.67</v>
      </c>
      <c r="L225" s="79" t="s">
        <v>12</v>
      </c>
      <c r="M225" s="80">
        <f t="shared" si="26"/>
        <v>6670</v>
      </c>
      <c r="N225" s="77">
        <v>1.1399999999999999</v>
      </c>
      <c r="O225" s="79" t="s">
        <v>12</v>
      </c>
      <c r="P225" s="76">
        <f t="shared" si="27"/>
        <v>1140</v>
      </c>
    </row>
    <row r="226" spans="1:16">
      <c r="B226" s="89">
        <v>18</v>
      </c>
      <c r="C226" s="90" t="s">
        <v>67</v>
      </c>
      <c r="D226" s="74">
        <f t="shared" si="22"/>
        <v>818.18181818181813</v>
      </c>
      <c r="E226" s="91">
        <v>0.22389999999999999</v>
      </c>
      <c r="F226" s="92">
        <v>3.6340000000000001E-5</v>
      </c>
      <c r="G226" s="88">
        <f t="shared" si="25"/>
        <v>0.22393633999999998</v>
      </c>
      <c r="H226" s="77">
        <v>206.7</v>
      </c>
      <c r="I226" s="79" t="s">
        <v>12</v>
      </c>
      <c r="J226" s="80">
        <f t="shared" si="23"/>
        <v>206700</v>
      </c>
      <c r="K226" s="77">
        <v>7.06</v>
      </c>
      <c r="L226" s="79" t="s">
        <v>12</v>
      </c>
      <c r="M226" s="80">
        <f t="shared" si="26"/>
        <v>7060</v>
      </c>
      <c r="N226" s="77">
        <v>1.23</v>
      </c>
      <c r="O226" s="79" t="s">
        <v>12</v>
      </c>
      <c r="P226" s="76">
        <f t="shared" si="27"/>
        <v>1230</v>
      </c>
    </row>
    <row r="227" spans="1:16">
      <c r="B227" s="89">
        <v>20</v>
      </c>
      <c r="C227" s="90" t="s">
        <v>67</v>
      </c>
      <c r="D227" s="74">
        <f t="shared" si="22"/>
        <v>909.09090909090912</v>
      </c>
      <c r="E227" s="91">
        <v>0.21809999999999999</v>
      </c>
      <c r="F227" s="92">
        <v>3.2969999999999998E-5</v>
      </c>
      <c r="G227" s="88">
        <f t="shared" si="25"/>
        <v>0.21813296999999998</v>
      </c>
      <c r="H227" s="77">
        <v>240.19</v>
      </c>
      <c r="I227" s="79" t="s">
        <v>12</v>
      </c>
      <c r="J227" s="80">
        <f t="shared" si="23"/>
        <v>240190</v>
      </c>
      <c r="K227" s="77">
        <v>8.51</v>
      </c>
      <c r="L227" s="79" t="s">
        <v>12</v>
      </c>
      <c r="M227" s="80">
        <f t="shared" si="26"/>
        <v>8510</v>
      </c>
      <c r="N227" s="77">
        <v>1.4</v>
      </c>
      <c r="O227" s="79" t="s">
        <v>12</v>
      </c>
      <c r="P227" s="76">
        <f t="shared" si="27"/>
        <v>1400</v>
      </c>
    </row>
    <row r="228" spans="1:16">
      <c r="A228" s="4">
        <v>228</v>
      </c>
      <c r="B228" s="89">
        <v>22</v>
      </c>
      <c r="C228" s="90" t="s">
        <v>67</v>
      </c>
      <c r="D228" s="74">
        <f t="shared" si="22"/>
        <v>1000</v>
      </c>
      <c r="E228" s="91">
        <v>0.2137</v>
      </c>
      <c r="F228" s="92">
        <v>3.0179999999999999E-5</v>
      </c>
      <c r="G228" s="88">
        <f t="shared" si="25"/>
        <v>0.21373017999999999</v>
      </c>
      <c r="H228" s="77">
        <v>274.47000000000003</v>
      </c>
      <c r="I228" s="79" t="s">
        <v>12</v>
      </c>
      <c r="J228" s="80">
        <f t="shared" si="23"/>
        <v>274470</v>
      </c>
      <c r="K228" s="77">
        <v>9.8000000000000007</v>
      </c>
      <c r="L228" s="79" t="s">
        <v>12</v>
      </c>
      <c r="M228" s="80">
        <f t="shared" si="26"/>
        <v>9800</v>
      </c>
      <c r="N228" s="77">
        <v>1.57</v>
      </c>
      <c r="O228" s="79" t="s">
        <v>12</v>
      </c>
      <c r="P228" s="76">
        <f t="shared" si="27"/>
        <v>1570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228"/>
  <sheetViews>
    <sheetView zoomScale="70" zoomScaleNormal="70" workbookViewId="0">
      <selection activeCell="K42" sqref="K42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srim22Na_Au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101</v>
      </c>
      <c r="D6" s="21" t="s">
        <v>32</v>
      </c>
      <c r="F6" s="27" t="s">
        <v>100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111</v>
      </c>
      <c r="P6" s="136" t="s">
        <v>228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102</v>
      </c>
      <c r="F7" s="32"/>
      <c r="G7" s="33"/>
      <c r="H7" s="33"/>
      <c r="I7" s="34"/>
      <c r="J7" s="4">
        <v>2</v>
      </c>
      <c r="K7" s="35">
        <v>1931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0.22</v>
      </c>
      <c r="E12" s="21" t="s">
        <v>109</v>
      </c>
      <c r="F12" s="32"/>
      <c r="G12" s="33"/>
      <c r="H12" s="33"/>
      <c r="I12" s="34"/>
      <c r="J12" s="4">
        <v>7</v>
      </c>
      <c r="K12" s="35">
        <v>327.07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22000000</v>
      </c>
      <c r="E13" s="21" t="s">
        <v>82</v>
      </c>
      <c r="F13" s="49"/>
      <c r="G13" s="50"/>
      <c r="H13" s="50"/>
      <c r="I13" s="51"/>
      <c r="J13" s="4">
        <v>8</v>
      </c>
      <c r="K13" s="52">
        <v>2.1396999999999999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209</v>
      </c>
      <c r="C14" s="102"/>
      <c r="D14" s="21" t="s">
        <v>210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213</v>
      </c>
      <c r="C15" s="103"/>
      <c r="D15" s="101" t="s">
        <v>214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9" t="s">
        <v>59</v>
      </c>
      <c r="F18" s="190"/>
      <c r="G18" s="191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224.999</v>
      </c>
      <c r="C20" s="85" t="s">
        <v>107</v>
      </c>
      <c r="D20" s="119">
        <f>B20/1000000/$C$5</f>
        <v>1.0227227272727273E-5</v>
      </c>
      <c r="E20" s="86">
        <v>6.77E-3</v>
      </c>
      <c r="F20" s="87">
        <v>3.7080000000000002E-2</v>
      </c>
      <c r="G20" s="88">
        <f>E20+F20</f>
        <v>4.385E-2</v>
      </c>
      <c r="H20" s="84">
        <v>6</v>
      </c>
      <c r="I20" s="85" t="s">
        <v>64</v>
      </c>
      <c r="J20" s="97">
        <f>H20/1000/10</f>
        <v>6.0000000000000006E-4</v>
      </c>
      <c r="K20" s="84">
        <v>13</v>
      </c>
      <c r="L20" s="85" t="s">
        <v>64</v>
      </c>
      <c r="M20" s="97">
        <f t="shared" ref="M20:M83" si="0">K20/1000/10</f>
        <v>1.2999999999999999E-3</v>
      </c>
      <c r="N20" s="84">
        <v>9</v>
      </c>
      <c r="O20" s="85" t="s">
        <v>64</v>
      </c>
      <c r="P20" s="97">
        <f t="shared" ref="P20:P83" si="1">N20/1000/10</f>
        <v>8.9999999999999998E-4</v>
      </c>
    </row>
    <row r="21" spans="1:16">
      <c r="B21" s="89">
        <v>249.999</v>
      </c>
      <c r="C21" s="90" t="s">
        <v>107</v>
      </c>
      <c r="D21" s="120">
        <f t="shared" ref="D21:D36" si="2">B21/1000000/$C$5</f>
        <v>1.1363590909090909E-5</v>
      </c>
      <c r="E21" s="91">
        <v>7.136E-3</v>
      </c>
      <c r="F21" s="92">
        <v>3.9109999999999999E-2</v>
      </c>
      <c r="G21" s="88">
        <f t="shared" ref="G21:G84" si="3">E21+F21</f>
        <v>4.6245999999999995E-2</v>
      </c>
      <c r="H21" s="89">
        <v>7</v>
      </c>
      <c r="I21" s="90" t="s">
        <v>64</v>
      </c>
      <c r="J21" s="74">
        <f t="shared" ref="J21:J84" si="4">H21/1000/10</f>
        <v>6.9999999999999999E-4</v>
      </c>
      <c r="K21" s="89">
        <v>13</v>
      </c>
      <c r="L21" s="90" t="s">
        <v>64</v>
      </c>
      <c r="M21" s="74">
        <f t="shared" si="0"/>
        <v>1.2999999999999999E-3</v>
      </c>
      <c r="N21" s="89">
        <v>10</v>
      </c>
      <c r="O21" s="90" t="s">
        <v>64</v>
      </c>
      <c r="P21" s="74">
        <f t="shared" si="1"/>
        <v>1E-3</v>
      </c>
    </row>
    <row r="22" spans="1:16">
      <c r="B22" s="89">
        <v>274.99900000000002</v>
      </c>
      <c r="C22" s="90" t="s">
        <v>107</v>
      </c>
      <c r="D22" s="120">
        <f t="shared" si="2"/>
        <v>1.2499954545454545E-5</v>
      </c>
      <c r="E22" s="91">
        <v>7.4840000000000002E-3</v>
      </c>
      <c r="F22" s="92">
        <v>4.1020000000000001E-2</v>
      </c>
      <c r="G22" s="88">
        <f t="shared" si="3"/>
        <v>4.8503999999999999E-2</v>
      </c>
      <c r="H22" s="89">
        <v>7</v>
      </c>
      <c r="I22" s="90" t="s">
        <v>64</v>
      </c>
      <c r="J22" s="74">
        <f t="shared" si="4"/>
        <v>6.9999999999999999E-4</v>
      </c>
      <c r="K22" s="89">
        <v>14</v>
      </c>
      <c r="L22" s="90" t="s">
        <v>64</v>
      </c>
      <c r="M22" s="74">
        <f t="shared" si="0"/>
        <v>1.4E-3</v>
      </c>
      <c r="N22" s="89">
        <v>10</v>
      </c>
      <c r="O22" s="90" t="s">
        <v>64</v>
      </c>
      <c r="P22" s="74">
        <f t="shared" si="1"/>
        <v>1E-3</v>
      </c>
    </row>
    <row r="23" spans="1:16">
      <c r="B23" s="89">
        <v>299.99900000000002</v>
      </c>
      <c r="C23" s="90" t="s">
        <v>107</v>
      </c>
      <c r="D23" s="120">
        <f t="shared" si="2"/>
        <v>1.3636318181818183E-5</v>
      </c>
      <c r="E23" s="91">
        <v>7.8169999999999993E-3</v>
      </c>
      <c r="F23" s="92">
        <v>4.283E-2</v>
      </c>
      <c r="G23" s="88">
        <f t="shared" si="3"/>
        <v>5.0646999999999998E-2</v>
      </c>
      <c r="H23" s="89">
        <v>7</v>
      </c>
      <c r="I23" s="90" t="s">
        <v>64</v>
      </c>
      <c r="J23" s="74">
        <f t="shared" si="4"/>
        <v>6.9999999999999999E-4</v>
      </c>
      <c r="K23" s="89">
        <v>14</v>
      </c>
      <c r="L23" s="90" t="s">
        <v>64</v>
      </c>
      <c r="M23" s="74">
        <f t="shared" si="0"/>
        <v>1.4E-3</v>
      </c>
      <c r="N23" s="89">
        <v>10</v>
      </c>
      <c r="O23" s="90" t="s">
        <v>64</v>
      </c>
      <c r="P23" s="74">
        <f t="shared" si="1"/>
        <v>1E-3</v>
      </c>
    </row>
    <row r="24" spans="1:16">
      <c r="B24" s="89">
        <v>324.99900000000002</v>
      </c>
      <c r="C24" s="90" t="s">
        <v>107</v>
      </c>
      <c r="D24" s="120">
        <f t="shared" si="2"/>
        <v>1.4772681818181819E-5</v>
      </c>
      <c r="E24" s="91">
        <v>8.1359999999999991E-3</v>
      </c>
      <c r="F24" s="92">
        <v>4.4540000000000003E-2</v>
      </c>
      <c r="G24" s="88">
        <f t="shared" si="3"/>
        <v>5.2676000000000001E-2</v>
      </c>
      <c r="H24" s="89">
        <v>7</v>
      </c>
      <c r="I24" s="90" t="s">
        <v>64</v>
      </c>
      <c r="J24" s="74">
        <f t="shared" si="4"/>
        <v>6.9999999999999999E-4</v>
      </c>
      <c r="K24" s="89">
        <v>15</v>
      </c>
      <c r="L24" s="90" t="s">
        <v>64</v>
      </c>
      <c r="M24" s="74">
        <f t="shared" si="0"/>
        <v>1.5E-3</v>
      </c>
      <c r="N24" s="89">
        <v>11</v>
      </c>
      <c r="O24" s="90" t="s">
        <v>64</v>
      </c>
      <c r="P24" s="74">
        <f t="shared" si="1"/>
        <v>1.0999999999999998E-3</v>
      </c>
    </row>
    <row r="25" spans="1:16">
      <c r="B25" s="89">
        <v>349.99900000000002</v>
      </c>
      <c r="C25" s="90" t="s">
        <v>107</v>
      </c>
      <c r="D25" s="120">
        <f t="shared" si="2"/>
        <v>1.5909045454545455E-5</v>
      </c>
      <c r="E25" s="91">
        <v>8.4440000000000001E-3</v>
      </c>
      <c r="F25" s="92">
        <v>4.6179999999999999E-2</v>
      </c>
      <c r="G25" s="88">
        <f t="shared" si="3"/>
        <v>5.4623999999999999E-2</v>
      </c>
      <c r="H25" s="89">
        <v>8</v>
      </c>
      <c r="I25" s="90" t="s">
        <v>64</v>
      </c>
      <c r="J25" s="74">
        <f t="shared" si="4"/>
        <v>8.0000000000000004E-4</v>
      </c>
      <c r="K25" s="89">
        <v>16</v>
      </c>
      <c r="L25" s="90" t="s">
        <v>64</v>
      </c>
      <c r="M25" s="74">
        <f t="shared" si="0"/>
        <v>1.6000000000000001E-3</v>
      </c>
      <c r="N25" s="89">
        <v>11</v>
      </c>
      <c r="O25" s="90" t="s">
        <v>64</v>
      </c>
      <c r="P25" s="74">
        <f t="shared" si="1"/>
        <v>1.0999999999999998E-3</v>
      </c>
    </row>
    <row r="26" spans="1:16">
      <c r="B26" s="89">
        <v>374.99900000000002</v>
      </c>
      <c r="C26" s="90" t="s">
        <v>107</v>
      </c>
      <c r="D26" s="120">
        <f t="shared" si="2"/>
        <v>1.7045409090909094E-5</v>
      </c>
      <c r="E26" s="91">
        <v>8.7399999999999995E-3</v>
      </c>
      <c r="F26" s="92">
        <v>4.7739999999999998E-2</v>
      </c>
      <c r="G26" s="88">
        <f t="shared" si="3"/>
        <v>5.6479999999999995E-2</v>
      </c>
      <c r="H26" s="89">
        <v>8</v>
      </c>
      <c r="I26" s="90" t="s">
        <v>64</v>
      </c>
      <c r="J26" s="74">
        <f t="shared" si="4"/>
        <v>8.0000000000000004E-4</v>
      </c>
      <c r="K26" s="89">
        <v>16</v>
      </c>
      <c r="L26" s="90" t="s">
        <v>64</v>
      </c>
      <c r="M26" s="74">
        <f t="shared" si="0"/>
        <v>1.6000000000000001E-3</v>
      </c>
      <c r="N26" s="89">
        <v>12</v>
      </c>
      <c r="O26" s="90" t="s">
        <v>64</v>
      </c>
      <c r="P26" s="74">
        <f t="shared" si="1"/>
        <v>1.2000000000000001E-3</v>
      </c>
    </row>
    <row r="27" spans="1:16">
      <c r="B27" s="89">
        <v>399.99900000000002</v>
      </c>
      <c r="C27" s="90" t="s">
        <v>107</v>
      </c>
      <c r="D27" s="120">
        <f t="shared" si="2"/>
        <v>1.8181772727272727E-5</v>
      </c>
      <c r="E27" s="91">
        <v>9.0270000000000003E-3</v>
      </c>
      <c r="F27" s="92">
        <v>4.9230000000000003E-2</v>
      </c>
      <c r="G27" s="88">
        <f t="shared" si="3"/>
        <v>5.8257000000000003E-2</v>
      </c>
      <c r="H27" s="89">
        <v>8</v>
      </c>
      <c r="I27" s="90" t="s">
        <v>64</v>
      </c>
      <c r="J27" s="74">
        <f t="shared" si="4"/>
        <v>8.0000000000000004E-4</v>
      </c>
      <c r="K27" s="89">
        <v>17</v>
      </c>
      <c r="L27" s="90" t="s">
        <v>64</v>
      </c>
      <c r="M27" s="74">
        <f t="shared" si="0"/>
        <v>1.7000000000000001E-3</v>
      </c>
      <c r="N27" s="89">
        <v>12</v>
      </c>
      <c r="O27" s="90" t="s">
        <v>64</v>
      </c>
      <c r="P27" s="74">
        <f t="shared" si="1"/>
        <v>1.2000000000000001E-3</v>
      </c>
    </row>
    <row r="28" spans="1:16">
      <c r="B28" s="89">
        <v>449.99900000000002</v>
      </c>
      <c r="C28" s="90" t="s">
        <v>107</v>
      </c>
      <c r="D28" s="120">
        <f t="shared" si="2"/>
        <v>2.0454500000000002E-5</v>
      </c>
      <c r="E28" s="91">
        <v>9.5739999999999992E-3</v>
      </c>
      <c r="F28" s="92">
        <v>5.2049999999999999E-2</v>
      </c>
      <c r="G28" s="88">
        <f t="shared" si="3"/>
        <v>6.1623999999999998E-2</v>
      </c>
      <c r="H28" s="89">
        <v>9</v>
      </c>
      <c r="I28" s="90" t="s">
        <v>64</v>
      </c>
      <c r="J28" s="74">
        <f t="shared" si="4"/>
        <v>8.9999999999999998E-4</v>
      </c>
      <c r="K28" s="89">
        <v>17</v>
      </c>
      <c r="L28" s="90" t="s">
        <v>64</v>
      </c>
      <c r="M28" s="74">
        <f t="shared" si="0"/>
        <v>1.7000000000000001E-3</v>
      </c>
      <c r="N28" s="89">
        <v>13</v>
      </c>
      <c r="O28" s="90" t="s">
        <v>64</v>
      </c>
      <c r="P28" s="74">
        <f t="shared" si="1"/>
        <v>1.2999999999999999E-3</v>
      </c>
    </row>
    <row r="29" spans="1:16">
      <c r="B29" s="89">
        <v>499.99900000000002</v>
      </c>
      <c r="C29" s="90" t="s">
        <v>107</v>
      </c>
      <c r="D29" s="120">
        <f t="shared" si="2"/>
        <v>2.2727227272727274E-5</v>
      </c>
      <c r="E29" s="91">
        <v>1.009E-2</v>
      </c>
      <c r="F29" s="92">
        <v>5.466E-2</v>
      </c>
      <c r="G29" s="88">
        <f t="shared" si="3"/>
        <v>6.4750000000000002E-2</v>
      </c>
      <c r="H29" s="89">
        <v>9</v>
      </c>
      <c r="I29" s="90" t="s">
        <v>64</v>
      </c>
      <c r="J29" s="74">
        <f t="shared" si="4"/>
        <v>8.9999999999999998E-4</v>
      </c>
      <c r="K29" s="89">
        <v>18</v>
      </c>
      <c r="L29" s="90" t="s">
        <v>64</v>
      </c>
      <c r="M29" s="74">
        <f t="shared" si="0"/>
        <v>1.8E-3</v>
      </c>
      <c r="N29" s="89">
        <v>13</v>
      </c>
      <c r="O29" s="90" t="s">
        <v>64</v>
      </c>
      <c r="P29" s="74">
        <f t="shared" si="1"/>
        <v>1.2999999999999999E-3</v>
      </c>
    </row>
    <row r="30" spans="1:16">
      <c r="B30" s="89">
        <v>549.99900000000002</v>
      </c>
      <c r="C30" s="90" t="s">
        <v>107</v>
      </c>
      <c r="D30" s="118">
        <f t="shared" si="2"/>
        <v>2.4999954545454546E-5</v>
      </c>
      <c r="E30" s="91">
        <v>1.0580000000000001E-2</v>
      </c>
      <c r="F30" s="92">
        <v>5.7099999999999998E-2</v>
      </c>
      <c r="G30" s="88">
        <f t="shared" si="3"/>
        <v>6.7680000000000004E-2</v>
      </c>
      <c r="H30" s="89">
        <v>10</v>
      </c>
      <c r="I30" s="90" t="s">
        <v>64</v>
      </c>
      <c r="J30" s="74">
        <f t="shared" si="4"/>
        <v>1E-3</v>
      </c>
      <c r="K30" s="89">
        <v>19</v>
      </c>
      <c r="L30" s="90" t="s">
        <v>64</v>
      </c>
      <c r="M30" s="74">
        <f t="shared" si="0"/>
        <v>1.9E-3</v>
      </c>
      <c r="N30" s="89">
        <v>14</v>
      </c>
      <c r="O30" s="90" t="s">
        <v>64</v>
      </c>
      <c r="P30" s="74">
        <f t="shared" si="1"/>
        <v>1.4E-3</v>
      </c>
    </row>
    <row r="31" spans="1:16">
      <c r="B31" s="89">
        <v>599.99900000000002</v>
      </c>
      <c r="C31" s="90" t="s">
        <v>107</v>
      </c>
      <c r="D31" s="118">
        <f t="shared" si="2"/>
        <v>2.7272681818181821E-5</v>
      </c>
      <c r="E31" s="91">
        <v>1.106E-2</v>
      </c>
      <c r="F31" s="92">
        <v>5.9389999999999998E-2</v>
      </c>
      <c r="G31" s="88">
        <f t="shared" si="3"/>
        <v>7.0449999999999999E-2</v>
      </c>
      <c r="H31" s="89">
        <v>10</v>
      </c>
      <c r="I31" s="90" t="s">
        <v>64</v>
      </c>
      <c r="J31" s="74">
        <f t="shared" si="4"/>
        <v>1E-3</v>
      </c>
      <c r="K31" s="89">
        <v>20</v>
      </c>
      <c r="L31" s="90" t="s">
        <v>64</v>
      </c>
      <c r="M31" s="74">
        <f t="shared" si="0"/>
        <v>2E-3</v>
      </c>
      <c r="N31" s="89">
        <v>14</v>
      </c>
      <c r="O31" s="90" t="s">
        <v>64</v>
      </c>
      <c r="P31" s="74">
        <f t="shared" si="1"/>
        <v>1.4E-3</v>
      </c>
    </row>
    <row r="32" spans="1:16">
      <c r="B32" s="89">
        <v>649.99900000000002</v>
      </c>
      <c r="C32" s="90" t="s">
        <v>107</v>
      </c>
      <c r="D32" s="118">
        <f t="shared" si="2"/>
        <v>2.9545409090909093E-5</v>
      </c>
      <c r="E32" s="91">
        <v>1.1509999999999999E-2</v>
      </c>
      <c r="F32" s="92">
        <v>6.1550000000000001E-2</v>
      </c>
      <c r="G32" s="88">
        <f t="shared" si="3"/>
        <v>7.306E-2</v>
      </c>
      <c r="H32" s="89">
        <v>11</v>
      </c>
      <c r="I32" s="90" t="s">
        <v>64</v>
      </c>
      <c r="J32" s="74">
        <f t="shared" si="4"/>
        <v>1.0999999999999998E-3</v>
      </c>
      <c r="K32" s="89">
        <v>21</v>
      </c>
      <c r="L32" s="90" t="s">
        <v>64</v>
      </c>
      <c r="M32" s="74">
        <f t="shared" si="0"/>
        <v>2.1000000000000003E-3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699.99900000000002</v>
      </c>
      <c r="C33" s="90" t="s">
        <v>107</v>
      </c>
      <c r="D33" s="118">
        <f t="shared" si="2"/>
        <v>3.1818136363636365E-5</v>
      </c>
      <c r="E33" s="91">
        <v>1.1939999999999999E-2</v>
      </c>
      <c r="F33" s="92">
        <v>6.3600000000000004E-2</v>
      </c>
      <c r="G33" s="88">
        <f t="shared" si="3"/>
        <v>7.5539999999999996E-2</v>
      </c>
      <c r="H33" s="89">
        <v>11</v>
      </c>
      <c r="I33" s="90" t="s">
        <v>64</v>
      </c>
      <c r="J33" s="74">
        <f t="shared" si="4"/>
        <v>1.0999999999999998E-3</v>
      </c>
      <c r="K33" s="89">
        <v>22</v>
      </c>
      <c r="L33" s="90" t="s">
        <v>64</v>
      </c>
      <c r="M33" s="74">
        <f t="shared" si="0"/>
        <v>2.1999999999999997E-3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799.99900000000002</v>
      </c>
      <c r="C34" s="90" t="s">
        <v>107</v>
      </c>
      <c r="D34" s="118">
        <f t="shared" si="2"/>
        <v>3.6363590909090909E-5</v>
      </c>
      <c r="E34" s="91">
        <v>1.277E-2</v>
      </c>
      <c r="F34" s="92">
        <v>6.7400000000000002E-2</v>
      </c>
      <c r="G34" s="88">
        <f t="shared" si="3"/>
        <v>8.0170000000000005E-2</v>
      </c>
      <c r="H34" s="89">
        <v>12</v>
      </c>
      <c r="I34" s="90" t="s">
        <v>64</v>
      </c>
      <c r="J34" s="74">
        <f t="shared" si="4"/>
        <v>1.2000000000000001E-3</v>
      </c>
      <c r="K34" s="89">
        <v>23</v>
      </c>
      <c r="L34" s="90" t="s">
        <v>64</v>
      </c>
      <c r="M34" s="74">
        <f t="shared" si="0"/>
        <v>2.3E-3</v>
      </c>
      <c r="N34" s="89">
        <v>17</v>
      </c>
      <c r="O34" s="90" t="s">
        <v>64</v>
      </c>
      <c r="P34" s="74">
        <f t="shared" si="1"/>
        <v>1.7000000000000001E-3</v>
      </c>
    </row>
    <row r="35" spans="2:16">
      <c r="B35" s="89">
        <v>899.99900000000002</v>
      </c>
      <c r="C35" s="90" t="s">
        <v>107</v>
      </c>
      <c r="D35" s="118">
        <f t="shared" si="2"/>
        <v>4.0909045454545459E-5</v>
      </c>
      <c r="E35" s="91">
        <v>1.354E-2</v>
      </c>
      <c r="F35" s="92">
        <v>7.0860000000000006E-2</v>
      </c>
      <c r="G35" s="88">
        <f t="shared" si="3"/>
        <v>8.4400000000000003E-2</v>
      </c>
      <c r="H35" s="89">
        <v>13</v>
      </c>
      <c r="I35" s="90" t="s">
        <v>64</v>
      </c>
      <c r="J35" s="74">
        <f t="shared" si="4"/>
        <v>1.2999999999999999E-3</v>
      </c>
      <c r="K35" s="89">
        <v>24</v>
      </c>
      <c r="L35" s="90" t="s">
        <v>64</v>
      </c>
      <c r="M35" s="74">
        <f t="shared" si="0"/>
        <v>2.4000000000000002E-3</v>
      </c>
      <c r="N35" s="89">
        <v>18</v>
      </c>
      <c r="O35" s="90" t="s">
        <v>64</v>
      </c>
      <c r="P35" s="74">
        <f t="shared" si="1"/>
        <v>1.8E-3</v>
      </c>
    </row>
    <row r="36" spans="2:16">
      <c r="B36" s="89">
        <v>999.99900000000002</v>
      </c>
      <c r="C36" s="90" t="s">
        <v>107</v>
      </c>
      <c r="D36" s="118">
        <f t="shared" si="2"/>
        <v>4.5454500000000003E-5</v>
      </c>
      <c r="E36" s="91">
        <v>1.427E-2</v>
      </c>
      <c r="F36" s="92">
        <v>7.4039999999999995E-2</v>
      </c>
      <c r="G36" s="88">
        <f t="shared" si="3"/>
        <v>8.831E-2</v>
      </c>
      <c r="H36" s="89">
        <v>14</v>
      </c>
      <c r="I36" s="90" t="s">
        <v>64</v>
      </c>
      <c r="J36" s="74">
        <f t="shared" si="4"/>
        <v>1.4E-3</v>
      </c>
      <c r="K36" s="89">
        <v>26</v>
      </c>
      <c r="L36" s="90" t="s">
        <v>64</v>
      </c>
      <c r="M36" s="74">
        <f t="shared" si="0"/>
        <v>2.5999999999999999E-3</v>
      </c>
      <c r="N36" s="89">
        <v>19</v>
      </c>
      <c r="O36" s="90" t="s">
        <v>64</v>
      </c>
      <c r="P36" s="74">
        <f t="shared" si="1"/>
        <v>1.9E-3</v>
      </c>
    </row>
    <row r="37" spans="2:16">
      <c r="B37" s="89">
        <v>1.1000000000000001</v>
      </c>
      <c r="C37" s="93" t="s">
        <v>63</v>
      </c>
      <c r="D37" s="118">
        <f t="shared" ref="D37:D100" si="5">B37/1000/$C$5</f>
        <v>5.0000000000000002E-5</v>
      </c>
      <c r="E37" s="91">
        <v>1.4970000000000001E-2</v>
      </c>
      <c r="F37" s="92">
        <v>7.6980000000000007E-2</v>
      </c>
      <c r="G37" s="88">
        <f t="shared" si="3"/>
        <v>9.1950000000000004E-2</v>
      </c>
      <c r="H37" s="89">
        <v>14</v>
      </c>
      <c r="I37" s="90" t="s">
        <v>64</v>
      </c>
      <c r="J37" s="74">
        <f t="shared" si="4"/>
        <v>1.4E-3</v>
      </c>
      <c r="K37" s="89">
        <v>27</v>
      </c>
      <c r="L37" s="90" t="s">
        <v>64</v>
      </c>
      <c r="M37" s="74">
        <f t="shared" si="0"/>
        <v>2.7000000000000001E-3</v>
      </c>
      <c r="N37" s="89">
        <v>20</v>
      </c>
      <c r="O37" s="90" t="s">
        <v>64</v>
      </c>
      <c r="P37" s="74">
        <f t="shared" si="1"/>
        <v>2E-3</v>
      </c>
    </row>
    <row r="38" spans="2:16">
      <c r="B38" s="89">
        <v>1.2</v>
      </c>
      <c r="C38" s="90" t="s">
        <v>63</v>
      </c>
      <c r="D38" s="118">
        <f t="shared" si="5"/>
        <v>5.4545454545454539E-5</v>
      </c>
      <c r="E38" s="91">
        <v>1.5630000000000002E-2</v>
      </c>
      <c r="F38" s="92">
        <v>7.9719999999999999E-2</v>
      </c>
      <c r="G38" s="88">
        <f t="shared" si="3"/>
        <v>9.5350000000000004E-2</v>
      </c>
      <c r="H38" s="89">
        <v>15</v>
      </c>
      <c r="I38" s="90" t="s">
        <v>64</v>
      </c>
      <c r="J38" s="74">
        <f t="shared" si="4"/>
        <v>1.5E-3</v>
      </c>
      <c r="K38" s="89">
        <v>28</v>
      </c>
      <c r="L38" s="90" t="s">
        <v>64</v>
      </c>
      <c r="M38" s="74">
        <f t="shared" si="0"/>
        <v>2.8E-3</v>
      </c>
      <c r="N38" s="89">
        <v>21</v>
      </c>
      <c r="O38" s="90" t="s">
        <v>64</v>
      </c>
      <c r="P38" s="74">
        <f t="shared" si="1"/>
        <v>2.1000000000000003E-3</v>
      </c>
    </row>
    <row r="39" spans="2:16">
      <c r="B39" s="89">
        <v>1.3</v>
      </c>
      <c r="C39" s="90" t="s">
        <v>63</v>
      </c>
      <c r="D39" s="118">
        <f t="shared" si="5"/>
        <v>5.909090909090909E-5</v>
      </c>
      <c r="E39" s="91">
        <v>1.627E-2</v>
      </c>
      <c r="F39" s="92">
        <v>8.2290000000000002E-2</v>
      </c>
      <c r="G39" s="88">
        <f t="shared" si="3"/>
        <v>9.8560000000000009E-2</v>
      </c>
      <c r="H39" s="89">
        <v>16</v>
      </c>
      <c r="I39" s="90" t="s">
        <v>64</v>
      </c>
      <c r="J39" s="74">
        <f t="shared" si="4"/>
        <v>1.6000000000000001E-3</v>
      </c>
      <c r="K39" s="89">
        <v>29</v>
      </c>
      <c r="L39" s="90" t="s">
        <v>64</v>
      </c>
      <c r="M39" s="74">
        <f t="shared" si="0"/>
        <v>2.9000000000000002E-3</v>
      </c>
      <c r="N39" s="89">
        <v>21</v>
      </c>
      <c r="O39" s="90" t="s">
        <v>64</v>
      </c>
      <c r="P39" s="74">
        <f t="shared" si="1"/>
        <v>2.1000000000000003E-3</v>
      </c>
    </row>
    <row r="40" spans="2:16">
      <c r="B40" s="89">
        <v>1.4</v>
      </c>
      <c r="C40" s="90" t="s">
        <v>63</v>
      </c>
      <c r="D40" s="118">
        <f t="shared" si="5"/>
        <v>6.3636363636363641E-5</v>
      </c>
      <c r="E40" s="91">
        <v>1.6889999999999999E-2</v>
      </c>
      <c r="F40" s="92">
        <v>8.4699999999999998E-2</v>
      </c>
      <c r="G40" s="88">
        <f t="shared" si="3"/>
        <v>0.10159</v>
      </c>
      <c r="H40" s="89">
        <v>17</v>
      </c>
      <c r="I40" s="90" t="s">
        <v>64</v>
      </c>
      <c r="J40" s="74">
        <f t="shared" si="4"/>
        <v>1.7000000000000001E-3</v>
      </c>
      <c r="K40" s="89">
        <v>31</v>
      </c>
      <c r="L40" s="90" t="s">
        <v>64</v>
      </c>
      <c r="M40" s="74">
        <f t="shared" si="0"/>
        <v>3.0999999999999999E-3</v>
      </c>
      <c r="N40" s="89">
        <v>22</v>
      </c>
      <c r="O40" s="90" t="s">
        <v>64</v>
      </c>
      <c r="P40" s="74">
        <f t="shared" si="1"/>
        <v>2.1999999999999997E-3</v>
      </c>
    </row>
    <row r="41" spans="2:16">
      <c r="B41" s="89">
        <v>1.5</v>
      </c>
      <c r="C41" s="90" t="s">
        <v>63</v>
      </c>
      <c r="D41" s="118">
        <f t="shared" si="5"/>
        <v>6.8181818181818184E-5</v>
      </c>
      <c r="E41" s="91">
        <v>1.7479999999999999E-2</v>
      </c>
      <c r="F41" s="92">
        <v>8.6980000000000002E-2</v>
      </c>
      <c r="G41" s="88">
        <f t="shared" si="3"/>
        <v>0.10446</v>
      </c>
      <c r="H41" s="89">
        <v>17</v>
      </c>
      <c r="I41" s="90" t="s">
        <v>64</v>
      </c>
      <c r="J41" s="74">
        <f t="shared" si="4"/>
        <v>1.7000000000000001E-3</v>
      </c>
      <c r="K41" s="89">
        <v>32</v>
      </c>
      <c r="L41" s="90" t="s">
        <v>64</v>
      </c>
      <c r="M41" s="74">
        <f t="shared" si="0"/>
        <v>3.2000000000000002E-3</v>
      </c>
      <c r="N41" s="89">
        <v>23</v>
      </c>
      <c r="O41" s="90" t="s">
        <v>64</v>
      </c>
      <c r="P41" s="74">
        <f t="shared" si="1"/>
        <v>2.3E-3</v>
      </c>
    </row>
    <row r="42" spans="2:16">
      <c r="B42" s="89">
        <v>1.6</v>
      </c>
      <c r="C42" s="90" t="s">
        <v>63</v>
      </c>
      <c r="D42" s="118">
        <f t="shared" si="5"/>
        <v>7.2727272727272728E-5</v>
      </c>
      <c r="E42" s="91">
        <v>1.805E-2</v>
      </c>
      <c r="F42" s="92">
        <v>8.9130000000000001E-2</v>
      </c>
      <c r="G42" s="88">
        <f t="shared" si="3"/>
        <v>0.10718</v>
      </c>
      <c r="H42" s="89">
        <v>18</v>
      </c>
      <c r="I42" s="90" t="s">
        <v>64</v>
      </c>
      <c r="J42" s="74">
        <f t="shared" si="4"/>
        <v>1.8E-3</v>
      </c>
      <c r="K42" s="89">
        <v>33</v>
      </c>
      <c r="L42" s="90" t="s">
        <v>64</v>
      </c>
      <c r="M42" s="74">
        <f t="shared" si="0"/>
        <v>3.3E-3</v>
      </c>
      <c r="N42" s="89">
        <v>24</v>
      </c>
      <c r="O42" s="90" t="s">
        <v>64</v>
      </c>
      <c r="P42" s="74">
        <f t="shared" si="1"/>
        <v>2.4000000000000002E-3</v>
      </c>
    </row>
    <row r="43" spans="2:16">
      <c r="B43" s="89">
        <v>1.7</v>
      </c>
      <c r="C43" s="90" t="s">
        <v>63</v>
      </c>
      <c r="D43" s="118">
        <f t="shared" si="5"/>
        <v>7.7272727272727272E-5</v>
      </c>
      <c r="E43" s="91">
        <v>1.8610000000000002E-2</v>
      </c>
      <c r="F43" s="92">
        <v>9.1170000000000001E-2</v>
      </c>
      <c r="G43" s="88">
        <f t="shared" si="3"/>
        <v>0.10978</v>
      </c>
      <c r="H43" s="89">
        <v>19</v>
      </c>
      <c r="I43" s="90" t="s">
        <v>64</v>
      </c>
      <c r="J43" s="74">
        <f t="shared" si="4"/>
        <v>1.9E-3</v>
      </c>
      <c r="K43" s="89">
        <v>34</v>
      </c>
      <c r="L43" s="90" t="s">
        <v>64</v>
      </c>
      <c r="M43" s="74">
        <f t="shared" si="0"/>
        <v>3.4000000000000002E-3</v>
      </c>
      <c r="N43" s="89">
        <v>25</v>
      </c>
      <c r="O43" s="90" t="s">
        <v>64</v>
      </c>
      <c r="P43" s="74">
        <f t="shared" si="1"/>
        <v>2.5000000000000001E-3</v>
      </c>
    </row>
    <row r="44" spans="2:16">
      <c r="B44" s="89">
        <v>1.8</v>
      </c>
      <c r="C44" s="90" t="s">
        <v>63</v>
      </c>
      <c r="D44" s="118">
        <f t="shared" si="5"/>
        <v>8.1818181818181816E-5</v>
      </c>
      <c r="E44" s="91">
        <v>1.915E-2</v>
      </c>
      <c r="F44" s="92">
        <v>9.3109999999999998E-2</v>
      </c>
      <c r="G44" s="88">
        <f t="shared" si="3"/>
        <v>0.11226</v>
      </c>
      <c r="H44" s="89">
        <v>19</v>
      </c>
      <c r="I44" s="90" t="s">
        <v>64</v>
      </c>
      <c r="J44" s="74">
        <f t="shared" si="4"/>
        <v>1.9E-3</v>
      </c>
      <c r="K44" s="89">
        <v>35</v>
      </c>
      <c r="L44" s="90" t="s">
        <v>64</v>
      </c>
      <c r="M44" s="74">
        <f t="shared" si="0"/>
        <v>3.5000000000000005E-3</v>
      </c>
      <c r="N44" s="89">
        <v>26</v>
      </c>
      <c r="O44" s="90" t="s">
        <v>64</v>
      </c>
      <c r="P44" s="74">
        <f t="shared" si="1"/>
        <v>2.5999999999999999E-3</v>
      </c>
    </row>
    <row r="45" spans="2:16">
      <c r="B45" s="89">
        <v>2</v>
      </c>
      <c r="C45" s="90" t="s">
        <v>63</v>
      </c>
      <c r="D45" s="118">
        <f t="shared" si="5"/>
        <v>9.0909090909090917E-5</v>
      </c>
      <c r="E45" s="91">
        <v>2.018E-2</v>
      </c>
      <c r="F45" s="92">
        <v>9.6729999999999997E-2</v>
      </c>
      <c r="G45" s="88">
        <f t="shared" si="3"/>
        <v>0.11691</v>
      </c>
      <c r="H45" s="89">
        <v>21</v>
      </c>
      <c r="I45" s="90" t="s">
        <v>64</v>
      </c>
      <c r="J45" s="74">
        <f t="shared" si="4"/>
        <v>2.1000000000000003E-3</v>
      </c>
      <c r="K45" s="89">
        <v>37</v>
      </c>
      <c r="L45" s="90" t="s">
        <v>64</v>
      </c>
      <c r="M45" s="74">
        <f t="shared" si="0"/>
        <v>3.6999999999999997E-3</v>
      </c>
      <c r="N45" s="89">
        <v>27</v>
      </c>
      <c r="O45" s="90" t="s">
        <v>64</v>
      </c>
      <c r="P45" s="74">
        <f t="shared" si="1"/>
        <v>2.7000000000000001E-3</v>
      </c>
    </row>
    <row r="46" spans="2:16">
      <c r="B46" s="89">
        <v>2.25</v>
      </c>
      <c r="C46" s="90" t="s">
        <v>63</v>
      </c>
      <c r="D46" s="118">
        <f t="shared" si="5"/>
        <v>1.0227272727272727E-4</v>
      </c>
      <c r="E46" s="91">
        <v>2.1409999999999998E-2</v>
      </c>
      <c r="F46" s="92">
        <v>0.1008</v>
      </c>
      <c r="G46" s="88">
        <f t="shared" si="3"/>
        <v>0.12221</v>
      </c>
      <c r="H46" s="89">
        <v>22</v>
      </c>
      <c r="I46" s="90" t="s">
        <v>64</v>
      </c>
      <c r="J46" s="74">
        <f t="shared" si="4"/>
        <v>2.1999999999999997E-3</v>
      </c>
      <c r="K46" s="89">
        <v>40</v>
      </c>
      <c r="L46" s="90" t="s">
        <v>64</v>
      </c>
      <c r="M46" s="74">
        <f t="shared" si="0"/>
        <v>4.0000000000000001E-3</v>
      </c>
      <c r="N46" s="89">
        <v>29</v>
      </c>
      <c r="O46" s="90" t="s">
        <v>64</v>
      </c>
      <c r="P46" s="74">
        <f t="shared" si="1"/>
        <v>2.9000000000000002E-3</v>
      </c>
    </row>
    <row r="47" spans="2:16">
      <c r="B47" s="89">
        <v>2.5</v>
      </c>
      <c r="C47" s="90" t="s">
        <v>63</v>
      </c>
      <c r="D47" s="118">
        <f t="shared" si="5"/>
        <v>1.1363636363636364E-4</v>
      </c>
      <c r="E47" s="91">
        <v>2.257E-2</v>
      </c>
      <c r="F47" s="92">
        <v>0.1045</v>
      </c>
      <c r="G47" s="88">
        <f t="shared" si="3"/>
        <v>0.12706999999999999</v>
      </c>
      <c r="H47" s="89">
        <v>24</v>
      </c>
      <c r="I47" s="90" t="s">
        <v>64</v>
      </c>
      <c r="J47" s="74">
        <f t="shared" si="4"/>
        <v>2.4000000000000002E-3</v>
      </c>
      <c r="K47" s="89">
        <v>42</v>
      </c>
      <c r="L47" s="90" t="s">
        <v>64</v>
      </c>
      <c r="M47" s="74">
        <f t="shared" si="0"/>
        <v>4.2000000000000006E-3</v>
      </c>
      <c r="N47" s="89">
        <v>31</v>
      </c>
      <c r="O47" s="90" t="s">
        <v>64</v>
      </c>
      <c r="P47" s="74">
        <f t="shared" si="1"/>
        <v>3.0999999999999999E-3</v>
      </c>
    </row>
    <row r="48" spans="2:16">
      <c r="B48" s="89">
        <v>2.75</v>
      </c>
      <c r="C48" s="90" t="s">
        <v>63</v>
      </c>
      <c r="D48" s="118">
        <f t="shared" si="5"/>
        <v>1.25E-4</v>
      </c>
      <c r="E48" s="91">
        <v>2.367E-2</v>
      </c>
      <c r="F48" s="92">
        <v>0.1079</v>
      </c>
      <c r="G48" s="88">
        <f t="shared" si="3"/>
        <v>0.13156999999999999</v>
      </c>
      <c r="H48" s="89">
        <v>26</v>
      </c>
      <c r="I48" s="90" t="s">
        <v>64</v>
      </c>
      <c r="J48" s="74">
        <f t="shared" si="4"/>
        <v>2.5999999999999999E-3</v>
      </c>
      <c r="K48" s="89">
        <v>44</v>
      </c>
      <c r="L48" s="90" t="s">
        <v>64</v>
      </c>
      <c r="M48" s="74">
        <f t="shared" si="0"/>
        <v>4.3999999999999994E-3</v>
      </c>
      <c r="N48" s="89">
        <v>32</v>
      </c>
      <c r="O48" s="90" t="s">
        <v>64</v>
      </c>
      <c r="P48" s="74">
        <f t="shared" si="1"/>
        <v>3.2000000000000002E-3</v>
      </c>
    </row>
    <row r="49" spans="2:16">
      <c r="B49" s="89">
        <v>3</v>
      </c>
      <c r="C49" s="90" t="s">
        <v>63</v>
      </c>
      <c r="D49" s="118">
        <f t="shared" si="5"/>
        <v>1.3636363636363637E-4</v>
      </c>
      <c r="E49" s="91">
        <v>2.4719999999999999E-2</v>
      </c>
      <c r="F49" s="92">
        <v>0.111</v>
      </c>
      <c r="G49" s="88">
        <f t="shared" si="3"/>
        <v>0.13572000000000001</v>
      </c>
      <c r="H49" s="89">
        <v>27</v>
      </c>
      <c r="I49" s="90" t="s">
        <v>64</v>
      </c>
      <c r="J49" s="74">
        <f t="shared" si="4"/>
        <v>2.7000000000000001E-3</v>
      </c>
      <c r="K49" s="89">
        <v>47</v>
      </c>
      <c r="L49" s="90" t="s">
        <v>64</v>
      </c>
      <c r="M49" s="74">
        <f t="shared" si="0"/>
        <v>4.7000000000000002E-3</v>
      </c>
      <c r="N49" s="89">
        <v>34</v>
      </c>
      <c r="O49" s="90" t="s">
        <v>64</v>
      </c>
      <c r="P49" s="74">
        <f t="shared" si="1"/>
        <v>3.4000000000000002E-3</v>
      </c>
    </row>
    <row r="50" spans="2:16">
      <c r="B50" s="89">
        <v>3.25</v>
      </c>
      <c r="C50" s="90" t="s">
        <v>63</v>
      </c>
      <c r="D50" s="118">
        <f t="shared" si="5"/>
        <v>1.4772727272727271E-4</v>
      </c>
      <c r="E50" s="91">
        <v>2.5729999999999999E-2</v>
      </c>
      <c r="F50" s="92">
        <v>0.1139</v>
      </c>
      <c r="G50" s="88">
        <f t="shared" si="3"/>
        <v>0.13963</v>
      </c>
      <c r="H50" s="89">
        <v>29</v>
      </c>
      <c r="I50" s="90" t="s">
        <v>64</v>
      </c>
      <c r="J50" s="74">
        <f t="shared" si="4"/>
        <v>2.9000000000000002E-3</v>
      </c>
      <c r="K50" s="89">
        <v>49</v>
      </c>
      <c r="L50" s="90" t="s">
        <v>64</v>
      </c>
      <c r="M50" s="74">
        <f t="shared" si="0"/>
        <v>4.8999999999999998E-3</v>
      </c>
      <c r="N50" s="89">
        <v>36</v>
      </c>
      <c r="O50" s="90" t="s">
        <v>64</v>
      </c>
      <c r="P50" s="74">
        <f t="shared" si="1"/>
        <v>3.5999999999999999E-3</v>
      </c>
    </row>
    <row r="51" spans="2:16">
      <c r="B51" s="89">
        <v>3.5</v>
      </c>
      <c r="C51" s="90" t="s">
        <v>63</v>
      </c>
      <c r="D51" s="118">
        <f t="shared" si="5"/>
        <v>1.590909090909091E-4</v>
      </c>
      <c r="E51" s="91">
        <v>2.6700000000000002E-2</v>
      </c>
      <c r="F51" s="92">
        <v>0.11650000000000001</v>
      </c>
      <c r="G51" s="88">
        <f t="shared" si="3"/>
        <v>0.14319999999999999</v>
      </c>
      <c r="H51" s="89">
        <v>30</v>
      </c>
      <c r="I51" s="90" t="s">
        <v>64</v>
      </c>
      <c r="J51" s="74">
        <f t="shared" si="4"/>
        <v>3.0000000000000001E-3</v>
      </c>
      <c r="K51" s="89">
        <v>51</v>
      </c>
      <c r="L51" s="90" t="s">
        <v>64</v>
      </c>
      <c r="M51" s="74">
        <f t="shared" si="0"/>
        <v>5.0999999999999995E-3</v>
      </c>
      <c r="N51" s="89">
        <v>37</v>
      </c>
      <c r="O51" s="90" t="s">
        <v>64</v>
      </c>
      <c r="P51" s="74">
        <f t="shared" si="1"/>
        <v>3.6999999999999997E-3</v>
      </c>
    </row>
    <row r="52" spans="2:16">
      <c r="B52" s="89">
        <v>3.75</v>
      </c>
      <c r="C52" s="90" t="s">
        <v>63</v>
      </c>
      <c r="D52" s="118">
        <f t="shared" si="5"/>
        <v>1.7045454545454544E-4</v>
      </c>
      <c r="E52" s="91">
        <v>2.7640000000000001E-2</v>
      </c>
      <c r="F52" s="92">
        <v>0.11899999999999999</v>
      </c>
      <c r="G52" s="88">
        <f t="shared" si="3"/>
        <v>0.14663999999999999</v>
      </c>
      <c r="H52" s="89">
        <v>31</v>
      </c>
      <c r="I52" s="90" t="s">
        <v>64</v>
      </c>
      <c r="J52" s="74">
        <f t="shared" si="4"/>
        <v>3.0999999999999999E-3</v>
      </c>
      <c r="K52" s="89">
        <v>53</v>
      </c>
      <c r="L52" s="90" t="s">
        <v>64</v>
      </c>
      <c r="M52" s="74">
        <f t="shared" si="0"/>
        <v>5.3E-3</v>
      </c>
      <c r="N52" s="89">
        <v>39</v>
      </c>
      <c r="O52" s="90" t="s">
        <v>64</v>
      </c>
      <c r="P52" s="74">
        <f t="shared" si="1"/>
        <v>3.8999999999999998E-3</v>
      </c>
    </row>
    <row r="53" spans="2:16">
      <c r="B53" s="89">
        <v>4</v>
      </c>
      <c r="C53" s="90" t="s">
        <v>63</v>
      </c>
      <c r="D53" s="118">
        <f t="shared" si="5"/>
        <v>1.8181818181818183E-4</v>
      </c>
      <c r="E53" s="91">
        <v>2.8539999999999999E-2</v>
      </c>
      <c r="F53" s="92">
        <v>0.12130000000000001</v>
      </c>
      <c r="G53" s="88">
        <f t="shared" si="3"/>
        <v>0.14984</v>
      </c>
      <c r="H53" s="89">
        <v>33</v>
      </c>
      <c r="I53" s="90" t="s">
        <v>64</v>
      </c>
      <c r="J53" s="74">
        <f t="shared" si="4"/>
        <v>3.3E-3</v>
      </c>
      <c r="K53" s="89">
        <v>55</v>
      </c>
      <c r="L53" s="90" t="s">
        <v>64</v>
      </c>
      <c r="M53" s="74">
        <f t="shared" si="0"/>
        <v>5.4999999999999997E-3</v>
      </c>
      <c r="N53" s="89">
        <v>40</v>
      </c>
      <c r="O53" s="90" t="s">
        <v>64</v>
      </c>
      <c r="P53" s="74">
        <f t="shared" si="1"/>
        <v>4.0000000000000001E-3</v>
      </c>
    </row>
    <row r="54" spans="2:16">
      <c r="B54" s="89">
        <v>4.5</v>
      </c>
      <c r="C54" s="90" t="s">
        <v>63</v>
      </c>
      <c r="D54" s="118">
        <f t="shared" si="5"/>
        <v>2.0454545454545454E-4</v>
      </c>
      <c r="E54" s="91">
        <v>3.0280000000000001E-2</v>
      </c>
      <c r="F54" s="92">
        <v>0.1255</v>
      </c>
      <c r="G54" s="88">
        <f t="shared" si="3"/>
        <v>0.15578</v>
      </c>
      <c r="H54" s="89">
        <v>36</v>
      </c>
      <c r="I54" s="90" t="s">
        <v>64</v>
      </c>
      <c r="J54" s="74">
        <f t="shared" si="4"/>
        <v>3.5999999999999999E-3</v>
      </c>
      <c r="K54" s="89">
        <v>59</v>
      </c>
      <c r="L54" s="90" t="s">
        <v>64</v>
      </c>
      <c r="M54" s="74">
        <f t="shared" si="0"/>
        <v>5.8999999999999999E-3</v>
      </c>
      <c r="N54" s="89">
        <v>44</v>
      </c>
      <c r="O54" s="90" t="s">
        <v>64</v>
      </c>
      <c r="P54" s="74">
        <f t="shared" si="1"/>
        <v>4.3999999999999994E-3</v>
      </c>
    </row>
    <row r="55" spans="2:16">
      <c r="B55" s="89">
        <v>5</v>
      </c>
      <c r="C55" s="90" t="s">
        <v>63</v>
      </c>
      <c r="D55" s="118">
        <f t="shared" si="5"/>
        <v>2.2727272727272727E-4</v>
      </c>
      <c r="E55" s="91">
        <v>3.1910000000000001E-2</v>
      </c>
      <c r="F55" s="92">
        <v>0.1293</v>
      </c>
      <c r="G55" s="88">
        <f t="shared" si="3"/>
        <v>0.16120999999999999</v>
      </c>
      <c r="H55" s="89">
        <v>38</v>
      </c>
      <c r="I55" s="90" t="s">
        <v>64</v>
      </c>
      <c r="J55" s="74">
        <f t="shared" si="4"/>
        <v>3.8E-3</v>
      </c>
      <c r="K55" s="89">
        <v>63</v>
      </c>
      <c r="L55" s="90" t="s">
        <v>64</v>
      </c>
      <c r="M55" s="74">
        <f t="shared" si="0"/>
        <v>6.3E-3</v>
      </c>
      <c r="N55" s="89">
        <v>46</v>
      </c>
      <c r="O55" s="90" t="s">
        <v>64</v>
      </c>
      <c r="P55" s="74">
        <f t="shared" si="1"/>
        <v>4.5999999999999999E-3</v>
      </c>
    </row>
    <row r="56" spans="2:16">
      <c r="B56" s="89">
        <v>5.5</v>
      </c>
      <c r="C56" s="90" t="s">
        <v>63</v>
      </c>
      <c r="D56" s="118">
        <f t="shared" si="5"/>
        <v>2.5000000000000001E-4</v>
      </c>
      <c r="E56" s="91">
        <v>3.347E-2</v>
      </c>
      <c r="F56" s="92">
        <v>0.1326</v>
      </c>
      <c r="G56" s="88">
        <f t="shared" si="3"/>
        <v>0.16607</v>
      </c>
      <c r="H56" s="89">
        <v>41</v>
      </c>
      <c r="I56" s="90" t="s">
        <v>64</v>
      </c>
      <c r="J56" s="74">
        <f t="shared" si="4"/>
        <v>4.1000000000000003E-3</v>
      </c>
      <c r="K56" s="89">
        <v>67</v>
      </c>
      <c r="L56" s="90" t="s">
        <v>64</v>
      </c>
      <c r="M56" s="74">
        <f t="shared" si="0"/>
        <v>6.7000000000000002E-3</v>
      </c>
      <c r="N56" s="89">
        <v>49</v>
      </c>
      <c r="O56" s="90" t="s">
        <v>64</v>
      </c>
      <c r="P56" s="74">
        <f t="shared" si="1"/>
        <v>4.8999999999999998E-3</v>
      </c>
    </row>
    <row r="57" spans="2:16">
      <c r="B57" s="89">
        <v>6</v>
      </c>
      <c r="C57" s="90" t="s">
        <v>63</v>
      </c>
      <c r="D57" s="118">
        <f t="shared" si="5"/>
        <v>2.7272727272727274E-4</v>
      </c>
      <c r="E57" s="91">
        <v>3.4959999999999998E-2</v>
      </c>
      <c r="F57" s="92">
        <v>0.1356</v>
      </c>
      <c r="G57" s="88">
        <f t="shared" si="3"/>
        <v>0.17055999999999999</v>
      </c>
      <c r="H57" s="89">
        <v>44</v>
      </c>
      <c r="I57" s="90" t="s">
        <v>64</v>
      </c>
      <c r="J57" s="74">
        <f t="shared" si="4"/>
        <v>4.3999999999999994E-3</v>
      </c>
      <c r="K57" s="89">
        <v>71</v>
      </c>
      <c r="L57" s="90" t="s">
        <v>64</v>
      </c>
      <c r="M57" s="74">
        <f t="shared" si="0"/>
        <v>7.0999999999999995E-3</v>
      </c>
      <c r="N57" s="89">
        <v>52</v>
      </c>
      <c r="O57" s="90" t="s">
        <v>64</v>
      </c>
      <c r="P57" s="74">
        <f t="shared" si="1"/>
        <v>5.1999999999999998E-3</v>
      </c>
    </row>
    <row r="58" spans="2:16">
      <c r="B58" s="89">
        <v>6.5</v>
      </c>
      <c r="C58" s="90" t="s">
        <v>63</v>
      </c>
      <c r="D58" s="118">
        <f t="shared" si="5"/>
        <v>2.9545454545454542E-4</v>
      </c>
      <c r="E58" s="91">
        <v>3.6389999999999999E-2</v>
      </c>
      <c r="F58" s="92">
        <v>0.1384</v>
      </c>
      <c r="G58" s="88">
        <f t="shared" si="3"/>
        <v>0.17479</v>
      </c>
      <c r="H58" s="89">
        <v>46</v>
      </c>
      <c r="I58" s="90" t="s">
        <v>64</v>
      </c>
      <c r="J58" s="74">
        <f t="shared" si="4"/>
        <v>4.5999999999999999E-3</v>
      </c>
      <c r="K58" s="89">
        <v>74</v>
      </c>
      <c r="L58" s="90" t="s">
        <v>64</v>
      </c>
      <c r="M58" s="74">
        <f t="shared" si="0"/>
        <v>7.3999999999999995E-3</v>
      </c>
      <c r="N58" s="89">
        <v>55</v>
      </c>
      <c r="O58" s="90" t="s">
        <v>64</v>
      </c>
      <c r="P58" s="74">
        <f t="shared" si="1"/>
        <v>5.4999999999999997E-3</v>
      </c>
    </row>
    <row r="59" spans="2:16">
      <c r="B59" s="89">
        <v>7</v>
      </c>
      <c r="C59" s="90" t="s">
        <v>63</v>
      </c>
      <c r="D59" s="118">
        <f t="shared" si="5"/>
        <v>3.181818181818182E-4</v>
      </c>
      <c r="E59" s="91">
        <v>3.7760000000000002E-2</v>
      </c>
      <c r="F59" s="92">
        <v>0.1409</v>
      </c>
      <c r="G59" s="88">
        <f t="shared" si="3"/>
        <v>0.17865999999999999</v>
      </c>
      <c r="H59" s="89">
        <v>49</v>
      </c>
      <c r="I59" s="90" t="s">
        <v>64</v>
      </c>
      <c r="J59" s="74">
        <f t="shared" si="4"/>
        <v>4.8999999999999998E-3</v>
      </c>
      <c r="K59" s="89">
        <v>78</v>
      </c>
      <c r="L59" s="90" t="s">
        <v>64</v>
      </c>
      <c r="M59" s="74">
        <f t="shared" si="0"/>
        <v>7.7999999999999996E-3</v>
      </c>
      <c r="N59" s="89">
        <v>58</v>
      </c>
      <c r="O59" s="90" t="s">
        <v>64</v>
      </c>
      <c r="P59" s="74">
        <f t="shared" si="1"/>
        <v>5.8000000000000005E-3</v>
      </c>
    </row>
    <row r="60" spans="2:16">
      <c r="B60" s="89">
        <v>8</v>
      </c>
      <c r="C60" s="90" t="s">
        <v>63</v>
      </c>
      <c r="D60" s="118">
        <f t="shared" si="5"/>
        <v>3.6363636363636367E-4</v>
      </c>
      <c r="E60" s="91">
        <v>4.0370000000000003E-2</v>
      </c>
      <c r="F60" s="92">
        <v>0.14530000000000001</v>
      </c>
      <c r="G60" s="88">
        <f t="shared" si="3"/>
        <v>0.18567</v>
      </c>
      <c r="H60" s="89">
        <v>54</v>
      </c>
      <c r="I60" s="90" t="s">
        <v>64</v>
      </c>
      <c r="J60" s="74">
        <f t="shared" si="4"/>
        <v>5.4000000000000003E-3</v>
      </c>
      <c r="K60" s="89">
        <v>85</v>
      </c>
      <c r="L60" s="90" t="s">
        <v>64</v>
      </c>
      <c r="M60" s="74">
        <f t="shared" si="0"/>
        <v>8.5000000000000006E-3</v>
      </c>
      <c r="N60" s="89">
        <v>63</v>
      </c>
      <c r="O60" s="90" t="s">
        <v>64</v>
      </c>
      <c r="P60" s="74">
        <f t="shared" si="1"/>
        <v>6.3E-3</v>
      </c>
    </row>
    <row r="61" spans="2:16">
      <c r="B61" s="89">
        <v>9</v>
      </c>
      <c r="C61" s="90" t="s">
        <v>63</v>
      </c>
      <c r="D61" s="118">
        <f t="shared" si="5"/>
        <v>4.0909090909090908E-4</v>
      </c>
      <c r="E61" s="91">
        <v>4.2819999999999997E-2</v>
      </c>
      <c r="F61" s="92">
        <v>0.14910000000000001</v>
      </c>
      <c r="G61" s="88">
        <f t="shared" si="3"/>
        <v>0.19192000000000001</v>
      </c>
      <c r="H61" s="89">
        <v>59</v>
      </c>
      <c r="I61" s="90" t="s">
        <v>64</v>
      </c>
      <c r="J61" s="74">
        <f t="shared" si="4"/>
        <v>5.8999999999999999E-3</v>
      </c>
      <c r="K61" s="89">
        <v>92</v>
      </c>
      <c r="L61" s="90" t="s">
        <v>64</v>
      </c>
      <c r="M61" s="74">
        <f t="shared" si="0"/>
        <v>9.1999999999999998E-3</v>
      </c>
      <c r="N61" s="89">
        <v>68</v>
      </c>
      <c r="O61" s="90" t="s">
        <v>64</v>
      </c>
      <c r="P61" s="74">
        <f t="shared" si="1"/>
        <v>6.8000000000000005E-3</v>
      </c>
    </row>
    <row r="62" spans="2:16">
      <c r="B62" s="89">
        <v>10</v>
      </c>
      <c r="C62" s="90" t="s">
        <v>63</v>
      </c>
      <c r="D62" s="118">
        <f t="shared" si="5"/>
        <v>4.5454545454545455E-4</v>
      </c>
      <c r="E62" s="91">
        <v>4.5130000000000003E-2</v>
      </c>
      <c r="F62" s="92">
        <v>0.15240000000000001</v>
      </c>
      <c r="G62" s="88">
        <f t="shared" si="3"/>
        <v>0.19753000000000001</v>
      </c>
      <c r="H62" s="89">
        <v>64</v>
      </c>
      <c r="I62" s="90" t="s">
        <v>64</v>
      </c>
      <c r="J62" s="74">
        <f t="shared" si="4"/>
        <v>6.4000000000000003E-3</v>
      </c>
      <c r="K62" s="89">
        <v>98</v>
      </c>
      <c r="L62" s="90" t="s">
        <v>64</v>
      </c>
      <c r="M62" s="74">
        <f t="shared" si="0"/>
        <v>9.7999999999999997E-3</v>
      </c>
      <c r="N62" s="89">
        <v>73</v>
      </c>
      <c r="O62" s="90" t="s">
        <v>64</v>
      </c>
      <c r="P62" s="74">
        <f t="shared" si="1"/>
        <v>7.2999999999999992E-3</v>
      </c>
    </row>
    <row r="63" spans="2:16">
      <c r="B63" s="89">
        <v>11</v>
      </c>
      <c r="C63" s="90" t="s">
        <v>63</v>
      </c>
      <c r="D63" s="118">
        <f t="shared" si="5"/>
        <v>5.0000000000000001E-4</v>
      </c>
      <c r="E63" s="91">
        <v>4.734E-2</v>
      </c>
      <c r="F63" s="92">
        <v>0.15529999999999999</v>
      </c>
      <c r="G63" s="88">
        <f t="shared" si="3"/>
        <v>0.20263999999999999</v>
      </c>
      <c r="H63" s="89">
        <v>69</v>
      </c>
      <c r="I63" s="90" t="s">
        <v>64</v>
      </c>
      <c r="J63" s="74">
        <f t="shared" si="4"/>
        <v>6.9000000000000008E-3</v>
      </c>
      <c r="K63" s="89">
        <v>105</v>
      </c>
      <c r="L63" s="90" t="s">
        <v>64</v>
      </c>
      <c r="M63" s="74">
        <f t="shared" si="0"/>
        <v>1.0499999999999999E-2</v>
      </c>
      <c r="N63" s="89">
        <v>78</v>
      </c>
      <c r="O63" s="90" t="s">
        <v>64</v>
      </c>
      <c r="P63" s="74">
        <f t="shared" si="1"/>
        <v>7.7999999999999996E-3</v>
      </c>
    </row>
    <row r="64" spans="2:16">
      <c r="B64" s="89">
        <v>12</v>
      </c>
      <c r="C64" s="90" t="s">
        <v>63</v>
      </c>
      <c r="D64" s="118">
        <f t="shared" si="5"/>
        <v>5.4545454545454548E-4</v>
      </c>
      <c r="E64" s="91">
        <v>4.9439999999999998E-2</v>
      </c>
      <c r="F64" s="92">
        <v>0.1578</v>
      </c>
      <c r="G64" s="88">
        <f t="shared" si="3"/>
        <v>0.20723999999999998</v>
      </c>
      <c r="H64" s="89">
        <v>74</v>
      </c>
      <c r="I64" s="90" t="s">
        <v>64</v>
      </c>
      <c r="J64" s="74">
        <f t="shared" si="4"/>
        <v>7.3999999999999995E-3</v>
      </c>
      <c r="K64" s="89">
        <v>111</v>
      </c>
      <c r="L64" s="90" t="s">
        <v>64</v>
      </c>
      <c r="M64" s="74">
        <f t="shared" si="0"/>
        <v>1.11E-2</v>
      </c>
      <c r="N64" s="89">
        <v>82</v>
      </c>
      <c r="O64" s="90" t="s">
        <v>64</v>
      </c>
      <c r="P64" s="74">
        <f t="shared" si="1"/>
        <v>8.2000000000000007E-3</v>
      </c>
    </row>
    <row r="65" spans="2:16">
      <c r="B65" s="89">
        <v>13</v>
      </c>
      <c r="C65" s="90" t="s">
        <v>63</v>
      </c>
      <c r="D65" s="118">
        <f t="shared" si="5"/>
        <v>5.9090909090909083E-4</v>
      </c>
      <c r="E65" s="91">
        <v>5.1459999999999999E-2</v>
      </c>
      <c r="F65" s="92">
        <v>0.16</v>
      </c>
      <c r="G65" s="88">
        <f t="shared" si="3"/>
        <v>0.21146000000000001</v>
      </c>
      <c r="H65" s="89">
        <v>79</v>
      </c>
      <c r="I65" s="90" t="s">
        <v>64</v>
      </c>
      <c r="J65" s="74">
        <f t="shared" si="4"/>
        <v>7.9000000000000008E-3</v>
      </c>
      <c r="K65" s="89">
        <v>118</v>
      </c>
      <c r="L65" s="90" t="s">
        <v>64</v>
      </c>
      <c r="M65" s="74">
        <f t="shared" si="0"/>
        <v>1.18E-2</v>
      </c>
      <c r="N65" s="89">
        <v>87</v>
      </c>
      <c r="O65" s="90" t="s">
        <v>64</v>
      </c>
      <c r="P65" s="74">
        <f t="shared" si="1"/>
        <v>8.6999999999999994E-3</v>
      </c>
    </row>
    <row r="66" spans="2:16">
      <c r="B66" s="89">
        <v>14</v>
      </c>
      <c r="C66" s="90" t="s">
        <v>63</v>
      </c>
      <c r="D66" s="118">
        <f t="shared" si="5"/>
        <v>6.3636363636363641E-4</v>
      </c>
      <c r="E66" s="91">
        <v>5.3400000000000003E-2</v>
      </c>
      <c r="F66" s="92">
        <v>0.16200000000000001</v>
      </c>
      <c r="G66" s="88">
        <f t="shared" si="3"/>
        <v>0.21540000000000001</v>
      </c>
      <c r="H66" s="89">
        <v>83</v>
      </c>
      <c r="I66" s="90" t="s">
        <v>64</v>
      </c>
      <c r="J66" s="74">
        <f t="shared" si="4"/>
        <v>8.3000000000000001E-3</v>
      </c>
      <c r="K66" s="89">
        <v>124</v>
      </c>
      <c r="L66" s="90" t="s">
        <v>64</v>
      </c>
      <c r="M66" s="74">
        <f t="shared" si="0"/>
        <v>1.24E-2</v>
      </c>
      <c r="N66" s="89">
        <v>92</v>
      </c>
      <c r="O66" s="90" t="s">
        <v>64</v>
      </c>
      <c r="P66" s="74">
        <f t="shared" si="1"/>
        <v>9.1999999999999998E-3</v>
      </c>
    </row>
    <row r="67" spans="2:16">
      <c r="B67" s="89">
        <v>15</v>
      </c>
      <c r="C67" s="90" t="s">
        <v>63</v>
      </c>
      <c r="D67" s="118">
        <f t="shared" si="5"/>
        <v>6.8181818181818176E-4</v>
      </c>
      <c r="E67" s="91">
        <v>5.5280000000000003E-2</v>
      </c>
      <c r="F67" s="92">
        <v>0.1638</v>
      </c>
      <c r="G67" s="88">
        <f t="shared" si="3"/>
        <v>0.21908</v>
      </c>
      <c r="H67" s="89">
        <v>88</v>
      </c>
      <c r="I67" s="90" t="s">
        <v>64</v>
      </c>
      <c r="J67" s="74">
        <f t="shared" si="4"/>
        <v>8.7999999999999988E-3</v>
      </c>
      <c r="K67" s="89">
        <v>130</v>
      </c>
      <c r="L67" s="90" t="s">
        <v>64</v>
      </c>
      <c r="M67" s="74">
        <f t="shared" si="0"/>
        <v>1.3000000000000001E-2</v>
      </c>
      <c r="N67" s="89">
        <v>96</v>
      </c>
      <c r="O67" s="90" t="s">
        <v>64</v>
      </c>
      <c r="P67" s="74">
        <f t="shared" si="1"/>
        <v>9.6000000000000009E-3</v>
      </c>
    </row>
    <row r="68" spans="2:16">
      <c r="B68" s="89">
        <v>16</v>
      </c>
      <c r="C68" s="90" t="s">
        <v>63</v>
      </c>
      <c r="D68" s="118">
        <f t="shared" si="5"/>
        <v>7.2727272727272734E-4</v>
      </c>
      <c r="E68" s="91">
        <v>5.7090000000000002E-2</v>
      </c>
      <c r="F68" s="92">
        <v>0.1653</v>
      </c>
      <c r="G68" s="88">
        <f t="shared" si="3"/>
        <v>0.22239</v>
      </c>
      <c r="H68" s="89">
        <v>93</v>
      </c>
      <c r="I68" s="90" t="s">
        <v>64</v>
      </c>
      <c r="J68" s="74">
        <f t="shared" si="4"/>
        <v>9.2999999999999992E-3</v>
      </c>
      <c r="K68" s="89">
        <v>136</v>
      </c>
      <c r="L68" s="90" t="s">
        <v>64</v>
      </c>
      <c r="M68" s="74">
        <f t="shared" si="0"/>
        <v>1.3600000000000001E-2</v>
      </c>
      <c r="N68" s="89">
        <v>101</v>
      </c>
      <c r="O68" s="90" t="s">
        <v>64</v>
      </c>
      <c r="P68" s="74">
        <f t="shared" si="1"/>
        <v>1.0100000000000001E-2</v>
      </c>
    </row>
    <row r="69" spans="2:16">
      <c r="B69" s="89">
        <v>17</v>
      </c>
      <c r="C69" s="90" t="s">
        <v>63</v>
      </c>
      <c r="D69" s="118">
        <f t="shared" si="5"/>
        <v>7.727272727272728E-4</v>
      </c>
      <c r="E69" s="91">
        <v>5.885E-2</v>
      </c>
      <c r="F69" s="92">
        <v>0.1668</v>
      </c>
      <c r="G69" s="88">
        <f t="shared" si="3"/>
        <v>0.22565000000000002</v>
      </c>
      <c r="H69" s="89">
        <v>98</v>
      </c>
      <c r="I69" s="90" t="s">
        <v>64</v>
      </c>
      <c r="J69" s="74">
        <f t="shared" si="4"/>
        <v>9.7999999999999997E-3</v>
      </c>
      <c r="K69" s="89">
        <v>142</v>
      </c>
      <c r="L69" s="90" t="s">
        <v>64</v>
      </c>
      <c r="M69" s="74">
        <f t="shared" si="0"/>
        <v>1.4199999999999999E-2</v>
      </c>
      <c r="N69" s="89">
        <v>105</v>
      </c>
      <c r="O69" s="90" t="s">
        <v>64</v>
      </c>
      <c r="P69" s="74">
        <f t="shared" si="1"/>
        <v>1.0499999999999999E-2</v>
      </c>
    </row>
    <row r="70" spans="2:16">
      <c r="B70" s="89">
        <v>18</v>
      </c>
      <c r="C70" s="90" t="s">
        <v>63</v>
      </c>
      <c r="D70" s="118">
        <f t="shared" si="5"/>
        <v>8.1818181818181816E-4</v>
      </c>
      <c r="E70" s="91">
        <v>6.055E-2</v>
      </c>
      <c r="F70" s="92">
        <v>0.16800000000000001</v>
      </c>
      <c r="G70" s="88">
        <f t="shared" si="3"/>
        <v>0.22855</v>
      </c>
      <c r="H70" s="89">
        <v>102</v>
      </c>
      <c r="I70" s="90" t="s">
        <v>64</v>
      </c>
      <c r="J70" s="74">
        <f t="shared" si="4"/>
        <v>1.0199999999999999E-2</v>
      </c>
      <c r="K70" s="89">
        <v>148</v>
      </c>
      <c r="L70" s="90" t="s">
        <v>64</v>
      </c>
      <c r="M70" s="74">
        <f t="shared" si="0"/>
        <v>1.4799999999999999E-2</v>
      </c>
      <c r="N70" s="89">
        <v>110</v>
      </c>
      <c r="O70" s="90" t="s">
        <v>64</v>
      </c>
      <c r="P70" s="74">
        <f t="shared" si="1"/>
        <v>1.0999999999999999E-2</v>
      </c>
    </row>
    <row r="71" spans="2:16">
      <c r="B71" s="89">
        <v>20</v>
      </c>
      <c r="C71" s="90" t="s">
        <v>63</v>
      </c>
      <c r="D71" s="118">
        <f t="shared" si="5"/>
        <v>9.0909090909090909E-4</v>
      </c>
      <c r="E71" s="91">
        <v>6.3829999999999998E-2</v>
      </c>
      <c r="F71" s="92">
        <v>0.17019999999999999</v>
      </c>
      <c r="G71" s="88">
        <f t="shared" si="3"/>
        <v>0.23402999999999999</v>
      </c>
      <c r="H71" s="89">
        <v>112</v>
      </c>
      <c r="I71" s="90" t="s">
        <v>64</v>
      </c>
      <c r="J71" s="74">
        <f t="shared" si="4"/>
        <v>1.12E-2</v>
      </c>
      <c r="K71" s="89">
        <v>159</v>
      </c>
      <c r="L71" s="90" t="s">
        <v>64</v>
      </c>
      <c r="M71" s="74">
        <f t="shared" si="0"/>
        <v>1.5900000000000001E-2</v>
      </c>
      <c r="N71" s="89">
        <v>119</v>
      </c>
      <c r="O71" s="90" t="s">
        <v>64</v>
      </c>
      <c r="P71" s="74">
        <f t="shared" si="1"/>
        <v>1.1899999999999999E-2</v>
      </c>
    </row>
    <row r="72" spans="2:16">
      <c r="B72" s="89">
        <v>22.5</v>
      </c>
      <c r="C72" s="90" t="s">
        <v>63</v>
      </c>
      <c r="D72" s="118">
        <f t="shared" si="5"/>
        <v>1.0227272727272726E-3</v>
      </c>
      <c r="E72" s="91">
        <v>6.7699999999999996E-2</v>
      </c>
      <c r="F72" s="92">
        <v>0.1724</v>
      </c>
      <c r="G72" s="88">
        <f t="shared" si="3"/>
        <v>0.24009999999999998</v>
      </c>
      <c r="H72" s="89">
        <v>124</v>
      </c>
      <c r="I72" s="90" t="s">
        <v>64</v>
      </c>
      <c r="J72" s="74">
        <f t="shared" si="4"/>
        <v>1.24E-2</v>
      </c>
      <c r="K72" s="89">
        <v>174</v>
      </c>
      <c r="L72" s="90" t="s">
        <v>64</v>
      </c>
      <c r="M72" s="74">
        <f t="shared" si="0"/>
        <v>1.7399999999999999E-2</v>
      </c>
      <c r="N72" s="89">
        <v>129</v>
      </c>
      <c r="O72" s="90" t="s">
        <v>64</v>
      </c>
      <c r="P72" s="74">
        <f t="shared" si="1"/>
        <v>1.29E-2</v>
      </c>
    </row>
    <row r="73" spans="2:16">
      <c r="B73" s="89">
        <v>25</v>
      </c>
      <c r="C73" s="90" t="s">
        <v>63</v>
      </c>
      <c r="D73" s="118">
        <f t="shared" si="5"/>
        <v>1.1363636363636365E-3</v>
      </c>
      <c r="E73" s="91">
        <v>7.1360000000000007E-2</v>
      </c>
      <c r="F73" s="92">
        <v>0.1741</v>
      </c>
      <c r="G73" s="88">
        <f t="shared" si="3"/>
        <v>0.24546000000000001</v>
      </c>
      <c r="H73" s="89">
        <v>135</v>
      </c>
      <c r="I73" s="90" t="s">
        <v>64</v>
      </c>
      <c r="J73" s="74">
        <f t="shared" si="4"/>
        <v>1.3500000000000002E-2</v>
      </c>
      <c r="K73" s="89">
        <v>188</v>
      </c>
      <c r="L73" s="90" t="s">
        <v>64</v>
      </c>
      <c r="M73" s="74">
        <f t="shared" si="0"/>
        <v>1.8800000000000001E-2</v>
      </c>
      <c r="N73" s="89">
        <v>140</v>
      </c>
      <c r="O73" s="90" t="s">
        <v>64</v>
      </c>
      <c r="P73" s="74">
        <f t="shared" si="1"/>
        <v>1.4000000000000002E-2</v>
      </c>
    </row>
    <row r="74" spans="2:16">
      <c r="B74" s="89">
        <v>27.5</v>
      </c>
      <c r="C74" s="90" t="s">
        <v>63</v>
      </c>
      <c r="D74" s="118">
        <f t="shared" si="5"/>
        <v>1.25E-3</v>
      </c>
      <c r="E74" s="91">
        <v>7.4840000000000004E-2</v>
      </c>
      <c r="F74" s="92">
        <v>0.1754</v>
      </c>
      <c r="G74" s="88">
        <f t="shared" si="3"/>
        <v>0.25024000000000002</v>
      </c>
      <c r="H74" s="89">
        <v>147</v>
      </c>
      <c r="I74" s="90" t="s">
        <v>64</v>
      </c>
      <c r="J74" s="74">
        <f t="shared" si="4"/>
        <v>1.47E-2</v>
      </c>
      <c r="K74" s="89">
        <v>201</v>
      </c>
      <c r="L74" s="90" t="s">
        <v>64</v>
      </c>
      <c r="M74" s="74">
        <f t="shared" si="0"/>
        <v>2.01E-2</v>
      </c>
      <c r="N74" s="89">
        <v>150</v>
      </c>
      <c r="O74" s="90" t="s">
        <v>64</v>
      </c>
      <c r="P74" s="74">
        <f t="shared" si="1"/>
        <v>1.4999999999999999E-2</v>
      </c>
    </row>
    <row r="75" spans="2:16">
      <c r="B75" s="89">
        <v>30</v>
      </c>
      <c r="C75" s="90" t="s">
        <v>63</v>
      </c>
      <c r="D75" s="118">
        <f t="shared" si="5"/>
        <v>1.3636363636363635E-3</v>
      </c>
      <c r="E75" s="91">
        <v>7.8170000000000003E-2</v>
      </c>
      <c r="F75" s="92">
        <v>0.1764</v>
      </c>
      <c r="G75" s="88">
        <f t="shared" si="3"/>
        <v>0.25457000000000002</v>
      </c>
      <c r="H75" s="89">
        <v>159</v>
      </c>
      <c r="I75" s="90" t="s">
        <v>64</v>
      </c>
      <c r="J75" s="74">
        <f t="shared" si="4"/>
        <v>1.5900000000000001E-2</v>
      </c>
      <c r="K75" s="89">
        <v>215</v>
      </c>
      <c r="L75" s="90" t="s">
        <v>64</v>
      </c>
      <c r="M75" s="74">
        <f t="shared" si="0"/>
        <v>2.1499999999999998E-2</v>
      </c>
      <c r="N75" s="89">
        <v>161</v>
      </c>
      <c r="O75" s="90" t="s">
        <v>64</v>
      </c>
      <c r="P75" s="74">
        <f t="shared" si="1"/>
        <v>1.61E-2</v>
      </c>
    </row>
    <row r="76" spans="2:16">
      <c r="B76" s="89">
        <v>32.5</v>
      </c>
      <c r="C76" s="90" t="s">
        <v>63</v>
      </c>
      <c r="D76" s="118">
        <f t="shared" si="5"/>
        <v>1.4772727272727272E-3</v>
      </c>
      <c r="E76" s="91">
        <v>8.1360000000000002E-2</v>
      </c>
      <c r="F76" s="92">
        <v>0.17710000000000001</v>
      </c>
      <c r="G76" s="88">
        <f t="shared" si="3"/>
        <v>0.25846000000000002</v>
      </c>
      <c r="H76" s="89">
        <v>171</v>
      </c>
      <c r="I76" s="90" t="s">
        <v>64</v>
      </c>
      <c r="J76" s="74">
        <f t="shared" si="4"/>
        <v>1.7100000000000001E-2</v>
      </c>
      <c r="K76" s="89">
        <v>229</v>
      </c>
      <c r="L76" s="90" t="s">
        <v>64</v>
      </c>
      <c r="M76" s="74">
        <f t="shared" si="0"/>
        <v>2.29E-2</v>
      </c>
      <c r="N76" s="89">
        <v>171</v>
      </c>
      <c r="O76" s="90" t="s">
        <v>64</v>
      </c>
      <c r="P76" s="74">
        <f t="shared" si="1"/>
        <v>1.7100000000000001E-2</v>
      </c>
    </row>
    <row r="77" spans="2:16">
      <c r="B77" s="89">
        <v>35</v>
      </c>
      <c r="C77" s="90" t="s">
        <v>63</v>
      </c>
      <c r="D77" s="118">
        <f t="shared" si="5"/>
        <v>1.590909090909091E-3</v>
      </c>
      <c r="E77" s="91">
        <v>8.4440000000000001E-2</v>
      </c>
      <c r="F77" s="92">
        <v>0.1777</v>
      </c>
      <c r="G77" s="88">
        <f t="shared" si="3"/>
        <v>0.26213999999999998</v>
      </c>
      <c r="H77" s="89">
        <v>182</v>
      </c>
      <c r="I77" s="90" t="s">
        <v>64</v>
      </c>
      <c r="J77" s="74">
        <f t="shared" si="4"/>
        <v>1.8200000000000001E-2</v>
      </c>
      <c r="K77" s="89">
        <v>242</v>
      </c>
      <c r="L77" s="90" t="s">
        <v>64</v>
      </c>
      <c r="M77" s="74">
        <f t="shared" si="0"/>
        <v>2.4199999999999999E-2</v>
      </c>
      <c r="N77" s="89">
        <v>181</v>
      </c>
      <c r="O77" s="90" t="s">
        <v>64</v>
      </c>
      <c r="P77" s="74">
        <f t="shared" si="1"/>
        <v>1.8099999999999998E-2</v>
      </c>
    </row>
    <row r="78" spans="2:16">
      <c r="B78" s="89">
        <v>37.5</v>
      </c>
      <c r="C78" s="90" t="s">
        <v>63</v>
      </c>
      <c r="D78" s="118">
        <f t="shared" si="5"/>
        <v>1.7045454545454545E-3</v>
      </c>
      <c r="E78" s="91">
        <v>8.7400000000000005E-2</v>
      </c>
      <c r="F78" s="92">
        <v>0.17799999999999999</v>
      </c>
      <c r="G78" s="88">
        <f t="shared" si="3"/>
        <v>0.26539999999999997</v>
      </c>
      <c r="H78" s="89">
        <v>194</v>
      </c>
      <c r="I78" s="90" t="s">
        <v>64</v>
      </c>
      <c r="J78" s="74">
        <f t="shared" si="4"/>
        <v>1.9400000000000001E-2</v>
      </c>
      <c r="K78" s="89">
        <v>255</v>
      </c>
      <c r="L78" s="90" t="s">
        <v>64</v>
      </c>
      <c r="M78" s="74">
        <f t="shared" si="0"/>
        <v>2.5500000000000002E-2</v>
      </c>
      <c r="N78" s="89">
        <v>191</v>
      </c>
      <c r="O78" s="90" t="s">
        <v>64</v>
      </c>
      <c r="P78" s="74">
        <f t="shared" si="1"/>
        <v>1.9099999999999999E-2</v>
      </c>
    </row>
    <row r="79" spans="2:16">
      <c r="B79" s="89">
        <v>40</v>
      </c>
      <c r="C79" s="90" t="s">
        <v>63</v>
      </c>
      <c r="D79" s="118">
        <f t="shared" si="5"/>
        <v>1.8181818181818182E-3</v>
      </c>
      <c r="E79" s="91">
        <v>9.0270000000000003E-2</v>
      </c>
      <c r="F79" s="92">
        <v>0.1782</v>
      </c>
      <c r="G79" s="88">
        <f t="shared" si="3"/>
        <v>0.26846999999999999</v>
      </c>
      <c r="H79" s="89">
        <v>206</v>
      </c>
      <c r="I79" s="90" t="s">
        <v>64</v>
      </c>
      <c r="J79" s="74">
        <f t="shared" si="4"/>
        <v>2.06E-2</v>
      </c>
      <c r="K79" s="89">
        <v>268</v>
      </c>
      <c r="L79" s="90" t="s">
        <v>64</v>
      </c>
      <c r="M79" s="74">
        <f t="shared" si="0"/>
        <v>2.6800000000000001E-2</v>
      </c>
      <c r="N79" s="89">
        <v>201</v>
      </c>
      <c r="O79" s="90" t="s">
        <v>64</v>
      </c>
      <c r="P79" s="74">
        <f t="shared" si="1"/>
        <v>2.01E-2</v>
      </c>
    </row>
    <row r="80" spans="2:16">
      <c r="B80" s="89">
        <v>45</v>
      </c>
      <c r="C80" s="90" t="s">
        <v>63</v>
      </c>
      <c r="D80" s="118">
        <f t="shared" si="5"/>
        <v>2.0454545454545452E-3</v>
      </c>
      <c r="E80" s="91">
        <v>9.6259999999999998E-2</v>
      </c>
      <c r="F80" s="92">
        <v>0.17829999999999999</v>
      </c>
      <c r="G80" s="88">
        <f t="shared" si="3"/>
        <v>0.27455999999999997</v>
      </c>
      <c r="H80" s="89">
        <v>230</v>
      </c>
      <c r="I80" s="90" t="s">
        <v>64</v>
      </c>
      <c r="J80" s="74">
        <f t="shared" si="4"/>
        <v>2.3E-2</v>
      </c>
      <c r="K80" s="89">
        <v>294</v>
      </c>
      <c r="L80" s="90" t="s">
        <v>64</v>
      </c>
      <c r="M80" s="74">
        <f t="shared" si="0"/>
        <v>2.9399999999999999E-2</v>
      </c>
      <c r="N80" s="89">
        <v>221</v>
      </c>
      <c r="O80" s="90" t="s">
        <v>64</v>
      </c>
      <c r="P80" s="74">
        <f t="shared" si="1"/>
        <v>2.2100000000000002E-2</v>
      </c>
    </row>
    <row r="81" spans="2:16">
      <c r="B81" s="89">
        <v>50</v>
      </c>
      <c r="C81" s="90" t="s">
        <v>63</v>
      </c>
      <c r="D81" s="118">
        <f t="shared" si="5"/>
        <v>2.2727272727272731E-3</v>
      </c>
      <c r="E81" s="91">
        <v>0.1041</v>
      </c>
      <c r="F81" s="92">
        <v>0.17799999999999999</v>
      </c>
      <c r="G81" s="88">
        <f t="shared" si="3"/>
        <v>0.28210000000000002</v>
      </c>
      <c r="H81" s="89">
        <v>254</v>
      </c>
      <c r="I81" s="90" t="s">
        <v>64</v>
      </c>
      <c r="J81" s="74">
        <f t="shared" si="4"/>
        <v>2.5399999999999999E-2</v>
      </c>
      <c r="K81" s="89">
        <v>320</v>
      </c>
      <c r="L81" s="90" t="s">
        <v>64</v>
      </c>
      <c r="M81" s="74">
        <f t="shared" si="0"/>
        <v>3.2000000000000001E-2</v>
      </c>
      <c r="N81" s="89">
        <v>240</v>
      </c>
      <c r="O81" s="90" t="s">
        <v>64</v>
      </c>
      <c r="P81" s="74">
        <f t="shared" si="1"/>
        <v>2.4E-2</v>
      </c>
    </row>
    <row r="82" spans="2:16">
      <c r="B82" s="89">
        <v>55</v>
      </c>
      <c r="C82" s="90" t="s">
        <v>63</v>
      </c>
      <c r="D82" s="118">
        <f t="shared" si="5"/>
        <v>2.5000000000000001E-3</v>
      </c>
      <c r="E82" s="91">
        <v>0.1116</v>
      </c>
      <c r="F82" s="92">
        <v>0.17749999999999999</v>
      </c>
      <c r="G82" s="88">
        <f t="shared" si="3"/>
        <v>0.28910000000000002</v>
      </c>
      <c r="H82" s="89">
        <v>278</v>
      </c>
      <c r="I82" s="90" t="s">
        <v>64</v>
      </c>
      <c r="J82" s="74">
        <f t="shared" si="4"/>
        <v>2.7800000000000002E-2</v>
      </c>
      <c r="K82" s="89">
        <v>345</v>
      </c>
      <c r="L82" s="90" t="s">
        <v>64</v>
      </c>
      <c r="M82" s="74">
        <f t="shared" si="0"/>
        <v>3.4499999999999996E-2</v>
      </c>
      <c r="N82" s="89">
        <v>259</v>
      </c>
      <c r="O82" s="90" t="s">
        <v>64</v>
      </c>
      <c r="P82" s="74">
        <f t="shared" si="1"/>
        <v>2.5899999999999999E-2</v>
      </c>
    </row>
    <row r="83" spans="2:16">
      <c r="B83" s="89">
        <v>60</v>
      </c>
      <c r="C83" s="90" t="s">
        <v>63</v>
      </c>
      <c r="D83" s="118">
        <f t="shared" si="5"/>
        <v>2.7272727272727271E-3</v>
      </c>
      <c r="E83" s="91">
        <v>0.1186</v>
      </c>
      <c r="F83" s="92">
        <v>0.1767</v>
      </c>
      <c r="G83" s="88">
        <f t="shared" si="3"/>
        <v>0.29530000000000001</v>
      </c>
      <c r="H83" s="89">
        <v>302</v>
      </c>
      <c r="I83" s="90" t="s">
        <v>64</v>
      </c>
      <c r="J83" s="74">
        <f t="shared" si="4"/>
        <v>3.0199999999999998E-2</v>
      </c>
      <c r="K83" s="89">
        <v>370</v>
      </c>
      <c r="L83" s="90" t="s">
        <v>64</v>
      </c>
      <c r="M83" s="74">
        <f t="shared" si="0"/>
        <v>3.6999999999999998E-2</v>
      </c>
      <c r="N83" s="89">
        <v>277</v>
      </c>
      <c r="O83" s="90" t="s">
        <v>64</v>
      </c>
      <c r="P83" s="74">
        <f t="shared" si="1"/>
        <v>2.7700000000000002E-2</v>
      </c>
    </row>
    <row r="84" spans="2:16">
      <c r="B84" s="89">
        <v>65</v>
      </c>
      <c r="C84" s="90" t="s">
        <v>63</v>
      </c>
      <c r="D84" s="118">
        <f t="shared" si="5"/>
        <v>2.9545454545454545E-3</v>
      </c>
      <c r="E84" s="91">
        <v>0.12509999999999999</v>
      </c>
      <c r="F84" s="92">
        <v>0.17580000000000001</v>
      </c>
      <c r="G84" s="88">
        <f t="shared" si="3"/>
        <v>0.3009</v>
      </c>
      <c r="H84" s="89">
        <v>326</v>
      </c>
      <c r="I84" s="90" t="s">
        <v>64</v>
      </c>
      <c r="J84" s="74">
        <f t="shared" si="4"/>
        <v>3.2600000000000004E-2</v>
      </c>
      <c r="K84" s="89">
        <v>394</v>
      </c>
      <c r="L84" s="90" t="s">
        <v>64</v>
      </c>
      <c r="M84" s="74">
        <f t="shared" ref="M84:M147" si="6">K84/1000/10</f>
        <v>3.9400000000000004E-2</v>
      </c>
      <c r="N84" s="89">
        <v>295</v>
      </c>
      <c r="O84" s="90" t="s">
        <v>64</v>
      </c>
      <c r="P84" s="74">
        <f t="shared" ref="P84:P147" si="7">N84/1000/10</f>
        <v>2.9499999999999998E-2</v>
      </c>
    </row>
    <row r="85" spans="2:16">
      <c r="B85" s="89">
        <v>70</v>
      </c>
      <c r="C85" s="90" t="s">
        <v>63</v>
      </c>
      <c r="D85" s="118">
        <f t="shared" si="5"/>
        <v>3.1818181818181819E-3</v>
      </c>
      <c r="E85" s="91">
        <v>0.13100000000000001</v>
      </c>
      <c r="F85" s="92">
        <v>0.17480000000000001</v>
      </c>
      <c r="G85" s="88">
        <f t="shared" ref="G85:G148" si="8">E85+F85</f>
        <v>0.30580000000000002</v>
      </c>
      <c r="H85" s="89">
        <v>350</v>
      </c>
      <c r="I85" s="90" t="s">
        <v>64</v>
      </c>
      <c r="J85" s="74">
        <f t="shared" ref="J85:J126" si="9">H85/1000/10</f>
        <v>3.4999999999999996E-2</v>
      </c>
      <c r="K85" s="89">
        <v>418</v>
      </c>
      <c r="L85" s="90" t="s">
        <v>64</v>
      </c>
      <c r="M85" s="74">
        <f t="shared" si="6"/>
        <v>4.1799999999999997E-2</v>
      </c>
      <c r="N85" s="89">
        <v>313</v>
      </c>
      <c r="O85" s="90" t="s">
        <v>64</v>
      </c>
      <c r="P85" s="74">
        <f t="shared" si="7"/>
        <v>3.1300000000000001E-2</v>
      </c>
    </row>
    <row r="86" spans="2:16">
      <c r="B86" s="89">
        <v>80</v>
      </c>
      <c r="C86" s="90" t="s">
        <v>63</v>
      </c>
      <c r="D86" s="118">
        <f t="shared" si="5"/>
        <v>3.6363636363636364E-3</v>
      </c>
      <c r="E86" s="91">
        <v>0.1414</v>
      </c>
      <c r="F86" s="92">
        <v>0.1726</v>
      </c>
      <c r="G86" s="88">
        <f t="shared" si="8"/>
        <v>0.314</v>
      </c>
      <c r="H86" s="89">
        <v>399</v>
      </c>
      <c r="I86" s="90" t="s">
        <v>64</v>
      </c>
      <c r="J86" s="74">
        <f t="shared" si="9"/>
        <v>3.9900000000000005E-2</v>
      </c>
      <c r="K86" s="89">
        <v>466</v>
      </c>
      <c r="L86" s="90" t="s">
        <v>64</v>
      </c>
      <c r="M86" s="74">
        <f t="shared" si="6"/>
        <v>4.6600000000000003E-2</v>
      </c>
      <c r="N86" s="89">
        <v>349</v>
      </c>
      <c r="O86" s="90" t="s">
        <v>64</v>
      </c>
      <c r="P86" s="74">
        <f t="shared" si="7"/>
        <v>3.49E-2</v>
      </c>
    </row>
    <row r="87" spans="2:16">
      <c r="B87" s="89">
        <v>90</v>
      </c>
      <c r="C87" s="90" t="s">
        <v>63</v>
      </c>
      <c r="D87" s="118">
        <f t="shared" si="5"/>
        <v>4.0909090909090904E-3</v>
      </c>
      <c r="E87" s="91">
        <v>0.15049999999999999</v>
      </c>
      <c r="F87" s="92">
        <v>0.1701</v>
      </c>
      <c r="G87" s="88">
        <f t="shared" si="8"/>
        <v>0.3206</v>
      </c>
      <c r="H87" s="89">
        <v>448</v>
      </c>
      <c r="I87" s="90" t="s">
        <v>64</v>
      </c>
      <c r="J87" s="74">
        <f t="shared" si="9"/>
        <v>4.48E-2</v>
      </c>
      <c r="K87" s="89">
        <v>513</v>
      </c>
      <c r="L87" s="90" t="s">
        <v>64</v>
      </c>
      <c r="M87" s="74">
        <f t="shared" si="6"/>
        <v>5.1299999999999998E-2</v>
      </c>
      <c r="N87" s="89">
        <v>383</v>
      </c>
      <c r="O87" s="90" t="s">
        <v>64</v>
      </c>
      <c r="P87" s="74">
        <f t="shared" si="7"/>
        <v>3.8300000000000001E-2</v>
      </c>
    </row>
    <row r="88" spans="2:16">
      <c r="B88" s="89">
        <v>100</v>
      </c>
      <c r="C88" s="90" t="s">
        <v>63</v>
      </c>
      <c r="D88" s="118">
        <f t="shared" si="5"/>
        <v>4.5454545454545461E-3</v>
      </c>
      <c r="E88" s="91">
        <v>0.15870000000000001</v>
      </c>
      <c r="F88" s="92">
        <v>0.1676</v>
      </c>
      <c r="G88" s="88">
        <f t="shared" si="8"/>
        <v>0.32630000000000003</v>
      </c>
      <c r="H88" s="89">
        <v>499</v>
      </c>
      <c r="I88" s="90" t="s">
        <v>64</v>
      </c>
      <c r="J88" s="74">
        <f t="shared" si="9"/>
        <v>4.99E-2</v>
      </c>
      <c r="K88" s="89">
        <v>559</v>
      </c>
      <c r="L88" s="90" t="s">
        <v>64</v>
      </c>
      <c r="M88" s="74">
        <f t="shared" si="6"/>
        <v>5.5900000000000005E-2</v>
      </c>
      <c r="N88" s="89">
        <v>417</v>
      </c>
      <c r="O88" s="90" t="s">
        <v>64</v>
      </c>
      <c r="P88" s="74">
        <f t="shared" si="7"/>
        <v>4.1700000000000001E-2</v>
      </c>
    </row>
    <row r="89" spans="2:16">
      <c r="B89" s="89">
        <v>110</v>
      </c>
      <c r="C89" s="90" t="s">
        <v>63</v>
      </c>
      <c r="D89" s="118">
        <f t="shared" si="5"/>
        <v>5.0000000000000001E-3</v>
      </c>
      <c r="E89" s="91">
        <v>0.16650000000000001</v>
      </c>
      <c r="F89" s="92">
        <v>0.16500000000000001</v>
      </c>
      <c r="G89" s="88">
        <f t="shared" si="8"/>
        <v>0.33150000000000002</v>
      </c>
      <c r="H89" s="89">
        <v>550</v>
      </c>
      <c r="I89" s="90" t="s">
        <v>64</v>
      </c>
      <c r="J89" s="74">
        <f t="shared" si="9"/>
        <v>5.5000000000000007E-2</v>
      </c>
      <c r="K89" s="89">
        <v>603</v>
      </c>
      <c r="L89" s="90" t="s">
        <v>64</v>
      </c>
      <c r="M89" s="74">
        <f t="shared" si="6"/>
        <v>6.0299999999999999E-2</v>
      </c>
      <c r="N89" s="89">
        <v>452</v>
      </c>
      <c r="O89" s="90" t="s">
        <v>64</v>
      </c>
      <c r="P89" s="74">
        <f t="shared" si="7"/>
        <v>4.5200000000000004E-2</v>
      </c>
    </row>
    <row r="90" spans="2:16">
      <c r="B90" s="89">
        <v>120</v>
      </c>
      <c r="C90" s="90" t="s">
        <v>63</v>
      </c>
      <c r="D90" s="118">
        <f t="shared" si="5"/>
        <v>5.4545454545454541E-3</v>
      </c>
      <c r="E90" s="91">
        <v>0.1739</v>
      </c>
      <c r="F90" s="92">
        <v>0.16239999999999999</v>
      </c>
      <c r="G90" s="88">
        <f t="shared" si="8"/>
        <v>0.33629999999999999</v>
      </c>
      <c r="H90" s="89">
        <v>602</v>
      </c>
      <c r="I90" s="90" t="s">
        <v>64</v>
      </c>
      <c r="J90" s="74">
        <f t="shared" si="9"/>
        <v>6.0199999999999997E-2</v>
      </c>
      <c r="K90" s="89">
        <v>647</v>
      </c>
      <c r="L90" s="90" t="s">
        <v>64</v>
      </c>
      <c r="M90" s="74">
        <f t="shared" si="6"/>
        <v>6.4700000000000008E-2</v>
      </c>
      <c r="N90" s="89">
        <v>486</v>
      </c>
      <c r="O90" s="90" t="s">
        <v>64</v>
      </c>
      <c r="P90" s="74">
        <f t="shared" si="7"/>
        <v>4.8599999999999997E-2</v>
      </c>
    </row>
    <row r="91" spans="2:16">
      <c r="B91" s="89">
        <v>130</v>
      </c>
      <c r="C91" s="90" t="s">
        <v>63</v>
      </c>
      <c r="D91" s="118">
        <f t="shared" si="5"/>
        <v>5.909090909090909E-3</v>
      </c>
      <c r="E91" s="91">
        <v>0.18129999999999999</v>
      </c>
      <c r="F91" s="92">
        <v>0.15989999999999999</v>
      </c>
      <c r="G91" s="88">
        <f t="shared" si="8"/>
        <v>0.34119999999999995</v>
      </c>
      <c r="H91" s="89">
        <v>654</v>
      </c>
      <c r="I91" s="90" t="s">
        <v>64</v>
      </c>
      <c r="J91" s="74">
        <f t="shared" si="9"/>
        <v>6.54E-2</v>
      </c>
      <c r="K91" s="89">
        <v>690</v>
      </c>
      <c r="L91" s="90" t="s">
        <v>64</v>
      </c>
      <c r="M91" s="74">
        <f t="shared" si="6"/>
        <v>6.8999999999999992E-2</v>
      </c>
      <c r="N91" s="89">
        <v>520</v>
      </c>
      <c r="O91" s="90" t="s">
        <v>64</v>
      </c>
      <c r="P91" s="74">
        <f t="shared" si="7"/>
        <v>5.2000000000000005E-2</v>
      </c>
    </row>
    <row r="92" spans="2:16">
      <c r="B92" s="89">
        <v>140</v>
      </c>
      <c r="C92" s="90" t="s">
        <v>63</v>
      </c>
      <c r="D92" s="118">
        <f t="shared" si="5"/>
        <v>6.3636363636363638E-3</v>
      </c>
      <c r="E92" s="91">
        <v>0.1885</v>
      </c>
      <c r="F92" s="92">
        <v>0.15740000000000001</v>
      </c>
      <c r="G92" s="88">
        <f t="shared" si="8"/>
        <v>0.34589999999999999</v>
      </c>
      <c r="H92" s="89">
        <v>707</v>
      </c>
      <c r="I92" s="90" t="s">
        <v>64</v>
      </c>
      <c r="J92" s="74">
        <f t="shared" si="9"/>
        <v>7.0699999999999999E-2</v>
      </c>
      <c r="K92" s="89">
        <v>733</v>
      </c>
      <c r="L92" s="90" t="s">
        <v>64</v>
      </c>
      <c r="M92" s="74">
        <f t="shared" si="6"/>
        <v>7.3300000000000004E-2</v>
      </c>
      <c r="N92" s="89">
        <v>554</v>
      </c>
      <c r="O92" s="90" t="s">
        <v>64</v>
      </c>
      <c r="P92" s="74">
        <f t="shared" si="7"/>
        <v>5.5400000000000005E-2</v>
      </c>
    </row>
    <row r="93" spans="2:16">
      <c r="B93" s="89">
        <v>150</v>
      </c>
      <c r="C93" s="90" t="s">
        <v>63</v>
      </c>
      <c r="D93" s="118">
        <f t="shared" si="5"/>
        <v>6.8181818181818179E-3</v>
      </c>
      <c r="E93" s="91">
        <v>0.1958</v>
      </c>
      <c r="F93" s="92">
        <v>0.15490000000000001</v>
      </c>
      <c r="G93" s="88">
        <f t="shared" si="8"/>
        <v>0.35070000000000001</v>
      </c>
      <c r="H93" s="89">
        <v>760</v>
      </c>
      <c r="I93" s="90" t="s">
        <v>64</v>
      </c>
      <c r="J93" s="74">
        <f t="shared" si="9"/>
        <v>7.5999999999999998E-2</v>
      </c>
      <c r="K93" s="89">
        <v>776</v>
      </c>
      <c r="L93" s="90" t="s">
        <v>64</v>
      </c>
      <c r="M93" s="74">
        <f t="shared" si="6"/>
        <v>7.7600000000000002E-2</v>
      </c>
      <c r="N93" s="89">
        <v>587</v>
      </c>
      <c r="O93" s="90" t="s">
        <v>64</v>
      </c>
      <c r="P93" s="74">
        <f t="shared" si="7"/>
        <v>5.8699999999999995E-2</v>
      </c>
    </row>
    <row r="94" spans="2:16">
      <c r="B94" s="89">
        <v>160</v>
      </c>
      <c r="C94" s="90" t="s">
        <v>63</v>
      </c>
      <c r="D94" s="118">
        <f t="shared" si="5"/>
        <v>7.2727272727272727E-3</v>
      </c>
      <c r="E94" s="91">
        <v>0.20319999999999999</v>
      </c>
      <c r="F94" s="92">
        <v>0.1525</v>
      </c>
      <c r="G94" s="88">
        <f t="shared" si="8"/>
        <v>0.35570000000000002</v>
      </c>
      <c r="H94" s="89">
        <v>813</v>
      </c>
      <c r="I94" s="90" t="s">
        <v>64</v>
      </c>
      <c r="J94" s="74">
        <f t="shared" si="9"/>
        <v>8.1299999999999997E-2</v>
      </c>
      <c r="K94" s="89">
        <v>818</v>
      </c>
      <c r="L94" s="90" t="s">
        <v>64</v>
      </c>
      <c r="M94" s="74">
        <f t="shared" si="6"/>
        <v>8.1799999999999998E-2</v>
      </c>
      <c r="N94" s="89">
        <v>620</v>
      </c>
      <c r="O94" s="90" t="s">
        <v>64</v>
      </c>
      <c r="P94" s="74">
        <f t="shared" si="7"/>
        <v>6.2E-2</v>
      </c>
    </row>
    <row r="95" spans="2:16">
      <c r="B95" s="89">
        <v>170</v>
      </c>
      <c r="C95" s="90" t="s">
        <v>63</v>
      </c>
      <c r="D95" s="118">
        <f t="shared" si="5"/>
        <v>7.7272727272727276E-3</v>
      </c>
      <c r="E95" s="91">
        <v>0.21060000000000001</v>
      </c>
      <c r="F95" s="92">
        <v>0.1502</v>
      </c>
      <c r="G95" s="88">
        <f t="shared" si="8"/>
        <v>0.36080000000000001</v>
      </c>
      <c r="H95" s="89">
        <v>867</v>
      </c>
      <c r="I95" s="90" t="s">
        <v>64</v>
      </c>
      <c r="J95" s="74">
        <f t="shared" si="9"/>
        <v>8.6699999999999999E-2</v>
      </c>
      <c r="K95" s="89">
        <v>859</v>
      </c>
      <c r="L95" s="90" t="s">
        <v>64</v>
      </c>
      <c r="M95" s="74">
        <f t="shared" si="6"/>
        <v>8.5900000000000004E-2</v>
      </c>
      <c r="N95" s="89">
        <v>653</v>
      </c>
      <c r="O95" s="90" t="s">
        <v>64</v>
      </c>
      <c r="P95" s="74">
        <f t="shared" si="7"/>
        <v>6.5299999999999997E-2</v>
      </c>
    </row>
    <row r="96" spans="2:16">
      <c r="B96" s="89">
        <v>180</v>
      </c>
      <c r="C96" s="90" t="s">
        <v>63</v>
      </c>
      <c r="D96" s="118">
        <f t="shared" si="5"/>
        <v>8.1818181818181807E-3</v>
      </c>
      <c r="E96" s="91">
        <v>0.218</v>
      </c>
      <c r="F96" s="92">
        <v>0.1479</v>
      </c>
      <c r="G96" s="88">
        <f t="shared" si="8"/>
        <v>0.3659</v>
      </c>
      <c r="H96" s="89">
        <v>921</v>
      </c>
      <c r="I96" s="90" t="s">
        <v>64</v>
      </c>
      <c r="J96" s="74">
        <f t="shared" si="9"/>
        <v>9.2100000000000001E-2</v>
      </c>
      <c r="K96" s="89">
        <v>900</v>
      </c>
      <c r="L96" s="90" t="s">
        <v>64</v>
      </c>
      <c r="M96" s="74">
        <f t="shared" si="6"/>
        <v>0.09</v>
      </c>
      <c r="N96" s="89">
        <v>685</v>
      </c>
      <c r="O96" s="90" t="s">
        <v>64</v>
      </c>
      <c r="P96" s="74">
        <f t="shared" si="7"/>
        <v>6.8500000000000005E-2</v>
      </c>
    </row>
    <row r="97" spans="2:16">
      <c r="B97" s="89">
        <v>200</v>
      </c>
      <c r="C97" s="90" t="s">
        <v>63</v>
      </c>
      <c r="D97" s="118">
        <f t="shared" si="5"/>
        <v>9.0909090909090922E-3</v>
      </c>
      <c r="E97" s="91">
        <v>0.23330000000000001</v>
      </c>
      <c r="F97" s="92">
        <v>0.14360000000000001</v>
      </c>
      <c r="G97" s="88">
        <f t="shared" si="8"/>
        <v>0.37690000000000001</v>
      </c>
      <c r="H97" s="89">
        <v>1031</v>
      </c>
      <c r="I97" s="90" t="s">
        <v>64</v>
      </c>
      <c r="J97" s="74">
        <f t="shared" si="9"/>
        <v>0.1031</v>
      </c>
      <c r="K97" s="89">
        <v>978</v>
      </c>
      <c r="L97" s="90" t="s">
        <v>64</v>
      </c>
      <c r="M97" s="74">
        <f t="shared" si="6"/>
        <v>9.7799999999999998E-2</v>
      </c>
      <c r="N97" s="89">
        <v>749</v>
      </c>
      <c r="O97" s="90" t="s">
        <v>64</v>
      </c>
      <c r="P97" s="74">
        <f t="shared" si="7"/>
        <v>7.4899999999999994E-2</v>
      </c>
    </row>
    <row r="98" spans="2:16">
      <c r="B98" s="89">
        <v>225</v>
      </c>
      <c r="C98" s="90" t="s">
        <v>63</v>
      </c>
      <c r="D98" s="118">
        <f t="shared" si="5"/>
        <v>1.0227272727272727E-2</v>
      </c>
      <c r="E98" s="91">
        <v>0.25269999999999998</v>
      </c>
      <c r="F98" s="92">
        <v>0.13850000000000001</v>
      </c>
      <c r="G98" s="88">
        <f t="shared" si="8"/>
        <v>0.39119999999999999</v>
      </c>
      <c r="H98" s="89">
        <v>1167</v>
      </c>
      <c r="I98" s="90" t="s">
        <v>64</v>
      </c>
      <c r="J98" s="74">
        <f t="shared" si="9"/>
        <v>0.1167</v>
      </c>
      <c r="K98" s="89">
        <v>1073</v>
      </c>
      <c r="L98" s="90" t="s">
        <v>64</v>
      </c>
      <c r="M98" s="74">
        <f t="shared" si="6"/>
        <v>0.10729999999999999</v>
      </c>
      <c r="N98" s="89">
        <v>827</v>
      </c>
      <c r="O98" s="90" t="s">
        <v>64</v>
      </c>
      <c r="P98" s="74">
        <f t="shared" si="7"/>
        <v>8.2699999999999996E-2</v>
      </c>
    </row>
    <row r="99" spans="2:16">
      <c r="B99" s="89">
        <v>250</v>
      </c>
      <c r="C99" s="90" t="s">
        <v>63</v>
      </c>
      <c r="D99" s="118">
        <f t="shared" si="5"/>
        <v>1.1363636363636364E-2</v>
      </c>
      <c r="E99" s="91">
        <v>0.2727</v>
      </c>
      <c r="F99" s="92">
        <v>0.1338</v>
      </c>
      <c r="G99" s="88">
        <f t="shared" si="8"/>
        <v>0.40649999999999997</v>
      </c>
      <c r="H99" s="89">
        <v>1304</v>
      </c>
      <c r="I99" s="90" t="s">
        <v>64</v>
      </c>
      <c r="J99" s="74">
        <f t="shared" si="9"/>
        <v>0.13040000000000002</v>
      </c>
      <c r="K99" s="89">
        <v>1164</v>
      </c>
      <c r="L99" s="90" t="s">
        <v>64</v>
      </c>
      <c r="M99" s="74">
        <f t="shared" si="6"/>
        <v>0.11639999999999999</v>
      </c>
      <c r="N99" s="89">
        <v>902</v>
      </c>
      <c r="O99" s="90" t="s">
        <v>64</v>
      </c>
      <c r="P99" s="74">
        <f t="shared" si="7"/>
        <v>9.0200000000000002E-2</v>
      </c>
    </row>
    <row r="100" spans="2:16">
      <c r="B100" s="89">
        <v>275</v>
      </c>
      <c r="C100" s="90" t="s">
        <v>63</v>
      </c>
      <c r="D100" s="118">
        <f t="shared" si="5"/>
        <v>1.2500000000000001E-2</v>
      </c>
      <c r="E100" s="91">
        <v>0.29299999999999998</v>
      </c>
      <c r="F100" s="92">
        <v>0.1295</v>
      </c>
      <c r="G100" s="88">
        <f t="shared" si="8"/>
        <v>0.42249999999999999</v>
      </c>
      <c r="H100" s="89">
        <v>1441</v>
      </c>
      <c r="I100" s="90" t="s">
        <v>64</v>
      </c>
      <c r="J100" s="74">
        <f t="shared" si="9"/>
        <v>0.14410000000000001</v>
      </c>
      <c r="K100" s="89">
        <v>1251</v>
      </c>
      <c r="L100" s="90" t="s">
        <v>64</v>
      </c>
      <c r="M100" s="74">
        <f t="shared" si="6"/>
        <v>0.12509999999999999</v>
      </c>
      <c r="N100" s="89">
        <v>975</v>
      </c>
      <c r="O100" s="90" t="s">
        <v>64</v>
      </c>
      <c r="P100" s="74">
        <f t="shared" si="7"/>
        <v>9.7500000000000003E-2</v>
      </c>
    </row>
    <row r="101" spans="2:16">
      <c r="B101" s="89">
        <v>300</v>
      </c>
      <c r="C101" s="90" t="s">
        <v>63</v>
      </c>
      <c r="D101" s="118">
        <f t="shared" ref="D101:D113" si="10">B101/1000/$C$5</f>
        <v>1.3636363636363636E-2</v>
      </c>
      <c r="E101" s="91">
        <v>0.3135</v>
      </c>
      <c r="F101" s="92">
        <v>0.1255</v>
      </c>
      <c r="G101" s="88">
        <f t="shared" si="8"/>
        <v>0.439</v>
      </c>
      <c r="H101" s="89">
        <v>1577</v>
      </c>
      <c r="I101" s="90" t="s">
        <v>64</v>
      </c>
      <c r="J101" s="74">
        <f t="shared" si="9"/>
        <v>0.15770000000000001</v>
      </c>
      <c r="K101" s="89">
        <v>1334</v>
      </c>
      <c r="L101" s="90" t="s">
        <v>64</v>
      </c>
      <c r="M101" s="74">
        <f t="shared" si="6"/>
        <v>0.13340000000000002</v>
      </c>
      <c r="N101" s="89">
        <v>1045</v>
      </c>
      <c r="O101" s="90" t="s">
        <v>64</v>
      </c>
      <c r="P101" s="74">
        <f t="shared" si="7"/>
        <v>0.1045</v>
      </c>
    </row>
    <row r="102" spans="2:16">
      <c r="B102" s="89">
        <v>325</v>
      </c>
      <c r="C102" s="90" t="s">
        <v>63</v>
      </c>
      <c r="D102" s="118">
        <f t="shared" si="10"/>
        <v>1.4772727272727272E-2</v>
      </c>
      <c r="E102" s="91">
        <v>0.33429999999999999</v>
      </c>
      <c r="F102" s="92">
        <v>0.1217</v>
      </c>
      <c r="G102" s="88">
        <f t="shared" si="8"/>
        <v>0.45599999999999996</v>
      </c>
      <c r="H102" s="89">
        <v>1712</v>
      </c>
      <c r="I102" s="90" t="s">
        <v>64</v>
      </c>
      <c r="J102" s="74">
        <f t="shared" si="9"/>
        <v>0.17119999999999999</v>
      </c>
      <c r="K102" s="89">
        <v>1413</v>
      </c>
      <c r="L102" s="90" t="s">
        <v>64</v>
      </c>
      <c r="M102" s="74">
        <f t="shared" si="6"/>
        <v>0.14130000000000001</v>
      </c>
      <c r="N102" s="89">
        <v>1113</v>
      </c>
      <c r="O102" s="90" t="s">
        <v>64</v>
      </c>
      <c r="P102" s="74">
        <f t="shared" si="7"/>
        <v>0.1113</v>
      </c>
    </row>
    <row r="103" spans="2:16">
      <c r="B103" s="89">
        <v>350</v>
      </c>
      <c r="C103" s="90" t="s">
        <v>63</v>
      </c>
      <c r="D103" s="118">
        <f t="shared" si="10"/>
        <v>1.5909090909090907E-2</v>
      </c>
      <c r="E103" s="91">
        <v>0.35520000000000002</v>
      </c>
      <c r="F103" s="92">
        <v>0.1182</v>
      </c>
      <c r="G103" s="88">
        <f t="shared" si="8"/>
        <v>0.47340000000000004</v>
      </c>
      <c r="H103" s="89">
        <v>1846</v>
      </c>
      <c r="I103" s="90" t="s">
        <v>64</v>
      </c>
      <c r="J103" s="74">
        <f t="shared" si="9"/>
        <v>0.18460000000000001</v>
      </c>
      <c r="K103" s="89">
        <v>1488</v>
      </c>
      <c r="L103" s="90" t="s">
        <v>64</v>
      </c>
      <c r="M103" s="74">
        <f t="shared" si="6"/>
        <v>0.14879999999999999</v>
      </c>
      <c r="N103" s="89">
        <v>1177</v>
      </c>
      <c r="O103" s="90" t="s">
        <v>64</v>
      </c>
      <c r="P103" s="74">
        <f t="shared" si="7"/>
        <v>0.1177</v>
      </c>
    </row>
    <row r="104" spans="2:16">
      <c r="B104" s="89">
        <v>375</v>
      </c>
      <c r="C104" s="90" t="s">
        <v>63</v>
      </c>
      <c r="D104" s="118">
        <f t="shared" si="10"/>
        <v>1.7045454545454544E-2</v>
      </c>
      <c r="E104" s="91">
        <v>0.37619999999999998</v>
      </c>
      <c r="F104" s="92">
        <v>0.1149</v>
      </c>
      <c r="G104" s="88">
        <f t="shared" si="8"/>
        <v>0.49109999999999998</v>
      </c>
      <c r="H104" s="89">
        <v>1978</v>
      </c>
      <c r="I104" s="90" t="s">
        <v>64</v>
      </c>
      <c r="J104" s="74">
        <f t="shared" si="9"/>
        <v>0.1978</v>
      </c>
      <c r="K104" s="89">
        <v>1560</v>
      </c>
      <c r="L104" s="90" t="s">
        <v>64</v>
      </c>
      <c r="M104" s="74">
        <f t="shared" si="6"/>
        <v>0.156</v>
      </c>
      <c r="N104" s="89">
        <v>1240</v>
      </c>
      <c r="O104" s="90" t="s">
        <v>64</v>
      </c>
      <c r="P104" s="74">
        <f t="shared" si="7"/>
        <v>0.124</v>
      </c>
    </row>
    <row r="105" spans="2:16">
      <c r="B105" s="89">
        <v>400</v>
      </c>
      <c r="C105" s="90" t="s">
        <v>63</v>
      </c>
      <c r="D105" s="118">
        <f t="shared" si="10"/>
        <v>1.8181818181818184E-2</v>
      </c>
      <c r="E105" s="91">
        <v>0.3972</v>
      </c>
      <c r="F105" s="92">
        <v>0.1118</v>
      </c>
      <c r="G105" s="88">
        <f t="shared" si="8"/>
        <v>0.50900000000000001</v>
      </c>
      <c r="H105" s="89">
        <v>2109</v>
      </c>
      <c r="I105" s="90" t="s">
        <v>64</v>
      </c>
      <c r="J105" s="74">
        <f t="shared" si="9"/>
        <v>0.2109</v>
      </c>
      <c r="K105" s="89">
        <v>1628</v>
      </c>
      <c r="L105" s="90" t="s">
        <v>64</v>
      </c>
      <c r="M105" s="74">
        <f t="shared" si="6"/>
        <v>0.1628</v>
      </c>
      <c r="N105" s="89">
        <v>1300</v>
      </c>
      <c r="O105" s="90" t="s">
        <v>64</v>
      </c>
      <c r="P105" s="74">
        <f t="shared" si="7"/>
        <v>0.13</v>
      </c>
    </row>
    <row r="106" spans="2:16">
      <c r="B106" s="89">
        <v>450</v>
      </c>
      <c r="C106" s="90" t="s">
        <v>63</v>
      </c>
      <c r="D106" s="118">
        <f t="shared" si="10"/>
        <v>2.0454545454545454E-2</v>
      </c>
      <c r="E106" s="91">
        <v>0.43919999999999998</v>
      </c>
      <c r="F106" s="92">
        <v>0.1062</v>
      </c>
      <c r="G106" s="88">
        <f t="shared" si="8"/>
        <v>0.5454</v>
      </c>
      <c r="H106" s="89">
        <v>2367</v>
      </c>
      <c r="I106" s="90" t="s">
        <v>64</v>
      </c>
      <c r="J106" s="74">
        <f t="shared" si="9"/>
        <v>0.23669999999999999</v>
      </c>
      <c r="K106" s="89">
        <v>1753</v>
      </c>
      <c r="L106" s="90" t="s">
        <v>64</v>
      </c>
      <c r="M106" s="74">
        <f t="shared" si="6"/>
        <v>0.17529999999999998</v>
      </c>
      <c r="N106" s="89">
        <v>1414</v>
      </c>
      <c r="O106" s="90" t="s">
        <v>64</v>
      </c>
      <c r="P106" s="74">
        <f t="shared" si="7"/>
        <v>0.1414</v>
      </c>
    </row>
    <row r="107" spans="2:16">
      <c r="B107" s="89">
        <v>500</v>
      </c>
      <c r="C107" s="90" t="s">
        <v>63</v>
      </c>
      <c r="D107" s="74">
        <f t="shared" si="10"/>
        <v>2.2727272727272728E-2</v>
      </c>
      <c r="E107" s="91">
        <v>0.48099999999999998</v>
      </c>
      <c r="F107" s="92">
        <v>0.1013</v>
      </c>
      <c r="G107" s="88">
        <f t="shared" si="8"/>
        <v>0.58230000000000004</v>
      </c>
      <c r="H107" s="89">
        <v>2619</v>
      </c>
      <c r="I107" s="90" t="s">
        <v>64</v>
      </c>
      <c r="J107" s="74">
        <f t="shared" si="9"/>
        <v>0.26190000000000002</v>
      </c>
      <c r="K107" s="89">
        <v>1868</v>
      </c>
      <c r="L107" s="90" t="s">
        <v>64</v>
      </c>
      <c r="M107" s="74">
        <f t="shared" si="6"/>
        <v>0.18680000000000002</v>
      </c>
      <c r="N107" s="89">
        <v>1520</v>
      </c>
      <c r="O107" s="90" t="s">
        <v>64</v>
      </c>
      <c r="P107" s="74">
        <f t="shared" si="7"/>
        <v>0.152</v>
      </c>
    </row>
    <row r="108" spans="2:16">
      <c r="B108" s="89">
        <v>550</v>
      </c>
      <c r="C108" s="90" t="s">
        <v>63</v>
      </c>
      <c r="D108" s="74">
        <f t="shared" si="10"/>
        <v>2.5000000000000001E-2</v>
      </c>
      <c r="E108" s="91">
        <v>0.52229999999999999</v>
      </c>
      <c r="F108" s="92">
        <v>9.6809999999999993E-2</v>
      </c>
      <c r="G108" s="88">
        <f t="shared" si="8"/>
        <v>0.61910999999999994</v>
      </c>
      <c r="H108" s="89">
        <v>2865</v>
      </c>
      <c r="I108" s="90" t="s">
        <v>64</v>
      </c>
      <c r="J108" s="74">
        <f t="shared" si="9"/>
        <v>0.28650000000000003</v>
      </c>
      <c r="K108" s="89">
        <v>1972</v>
      </c>
      <c r="L108" s="90" t="s">
        <v>64</v>
      </c>
      <c r="M108" s="74">
        <f t="shared" si="6"/>
        <v>0.19719999999999999</v>
      </c>
      <c r="N108" s="89">
        <v>1618</v>
      </c>
      <c r="O108" s="90" t="s">
        <v>64</v>
      </c>
      <c r="P108" s="74">
        <f t="shared" si="7"/>
        <v>0.1618</v>
      </c>
    </row>
    <row r="109" spans="2:16">
      <c r="B109" s="89">
        <v>600</v>
      </c>
      <c r="C109" s="90" t="s">
        <v>63</v>
      </c>
      <c r="D109" s="74">
        <f t="shared" si="10"/>
        <v>2.7272727272727271E-2</v>
      </c>
      <c r="E109" s="91">
        <v>0.56320000000000003</v>
      </c>
      <c r="F109" s="92">
        <v>9.2789999999999997E-2</v>
      </c>
      <c r="G109" s="88">
        <f t="shared" si="8"/>
        <v>0.65599000000000007</v>
      </c>
      <c r="H109" s="89">
        <v>3105</v>
      </c>
      <c r="I109" s="90" t="s">
        <v>64</v>
      </c>
      <c r="J109" s="74">
        <f t="shared" si="9"/>
        <v>0.3105</v>
      </c>
      <c r="K109" s="89">
        <v>2068</v>
      </c>
      <c r="L109" s="90" t="s">
        <v>64</v>
      </c>
      <c r="M109" s="74">
        <f t="shared" si="6"/>
        <v>0.20680000000000001</v>
      </c>
      <c r="N109" s="89">
        <v>1710</v>
      </c>
      <c r="O109" s="90" t="s">
        <v>64</v>
      </c>
      <c r="P109" s="74">
        <f t="shared" si="7"/>
        <v>0.17099999999999999</v>
      </c>
    </row>
    <row r="110" spans="2:16">
      <c r="B110" s="89">
        <v>650</v>
      </c>
      <c r="C110" s="90" t="s">
        <v>63</v>
      </c>
      <c r="D110" s="74">
        <f t="shared" si="10"/>
        <v>2.9545454545454545E-2</v>
      </c>
      <c r="E110" s="91">
        <v>0.60350000000000004</v>
      </c>
      <c r="F110" s="92">
        <v>8.9149999999999993E-2</v>
      </c>
      <c r="G110" s="88">
        <f t="shared" si="8"/>
        <v>0.69264999999999999</v>
      </c>
      <c r="H110" s="89">
        <v>3338</v>
      </c>
      <c r="I110" s="90" t="s">
        <v>64</v>
      </c>
      <c r="J110" s="74">
        <f t="shared" si="9"/>
        <v>0.33379999999999999</v>
      </c>
      <c r="K110" s="89">
        <v>2155</v>
      </c>
      <c r="L110" s="90" t="s">
        <v>64</v>
      </c>
      <c r="M110" s="74">
        <f t="shared" si="6"/>
        <v>0.21549999999999997</v>
      </c>
      <c r="N110" s="89">
        <v>1795</v>
      </c>
      <c r="O110" s="90" t="s">
        <v>64</v>
      </c>
      <c r="P110" s="74">
        <f t="shared" si="7"/>
        <v>0.17949999999999999</v>
      </c>
    </row>
    <row r="111" spans="2:16">
      <c r="B111" s="89">
        <v>700</v>
      </c>
      <c r="C111" s="90" t="s">
        <v>63</v>
      </c>
      <c r="D111" s="74">
        <f t="shared" si="10"/>
        <v>3.1818181818181815E-2</v>
      </c>
      <c r="E111" s="91">
        <v>0.64329999999999998</v>
      </c>
      <c r="F111" s="92">
        <v>8.5830000000000004E-2</v>
      </c>
      <c r="G111" s="88">
        <f t="shared" si="8"/>
        <v>0.72912999999999994</v>
      </c>
      <c r="H111" s="89">
        <v>3566</v>
      </c>
      <c r="I111" s="90" t="s">
        <v>64</v>
      </c>
      <c r="J111" s="74">
        <f t="shared" si="9"/>
        <v>0.35659999999999997</v>
      </c>
      <c r="K111" s="89">
        <v>2236</v>
      </c>
      <c r="L111" s="90" t="s">
        <v>64</v>
      </c>
      <c r="M111" s="74">
        <f t="shared" si="6"/>
        <v>0.22360000000000002</v>
      </c>
      <c r="N111" s="89">
        <v>1875</v>
      </c>
      <c r="O111" s="90" t="s">
        <v>64</v>
      </c>
      <c r="P111" s="74">
        <f t="shared" si="7"/>
        <v>0.1875</v>
      </c>
    </row>
    <row r="112" spans="2:16">
      <c r="B112" s="89">
        <v>800</v>
      </c>
      <c r="C112" s="90" t="s">
        <v>63</v>
      </c>
      <c r="D112" s="74">
        <f t="shared" si="10"/>
        <v>3.6363636363636369E-2</v>
      </c>
      <c r="E112" s="91">
        <v>0.72109999999999996</v>
      </c>
      <c r="F112" s="92">
        <v>7.9990000000000006E-2</v>
      </c>
      <c r="G112" s="88">
        <f t="shared" si="8"/>
        <v>0.80108999999999997</v>
      </c>
      <c r="H112" s="89">
        <v>4006</v>
      </c>
      <c r="I112" s="90" t="s">
        <v>64</v>
      </c>
      <c r="J112" s="74">
        <f t="shared" si="9"/>
        <v>0.40060000000000001</v>
      </c>
      <c r="K112" s="89">
        <v>2379</v>
      </c>
      <c r="L112" s="90" t="s">
        <v>64</v>
      </c>
      <c r="M112" s="74">
        <f t="shared" si="6"/>
        <v>0.2379</v>
      </c>
      <c r="N112" s="89">
        <v>2022</v>
      </c>
      <c r="O112" s="90" t="s">
        <v>64</v>
      </c>
      <c r="P112" s="74">
        <f t="shared" si="7"/>
        <v>0.20219999999999999</v>
      </c>
    </row>
    <row r="113" spans="1:16">
      <c r="B113" s="89">
        <v>900</v>
      </c>
      <c r="C113" s="90" t="s">
        <v>63</v>
      </c>
      <c r="D113" s="74">
        <f t="shared" si="10"/>
        <v>4.0909090909090909E-2</v>
      </c>
      <c r="E113" s="91">
        <v>0.79669999999999996</v>
      </c>
      <c r="F113" s="92">
        <v>7.4999999999999997E-2</v>
      </c>
      <c r="G113" s="88">
        <f t="shared" si="8"/>
        <v>0.87169999999999992</v>
      </c>
      <c r="H113" s="89">
        <v>4425</v>
      </c>
      <c r="I113" s="90" t="s">
        <v>64</v>
      </c>
      <c r="J113" s="74">
        <f t="shared" si="9"/>
        <v>0.4425</v>
      </c>
      <c r="K113" s="89">
        <v>2502</v>
      </c>
      <c r="L113" s="90" t="s">
        <v>64</v>
      </c>
      <c r="M113" s="74">
        <f t="shared" si="6"/>
        <v>0.25019999999999998</v>
      </c>
      <c r="N113" s="89">
        <v>2152</v>
      </c>
      <c r="O113" s="90" t="s">
        <v>64</v>
      </c>
      <c r="P113" s="74">
        <f t="shared" si="7"/>
        <v>0.2152</v>
      </c>
    </row>
    <row r="114" spans="1:16">
      <c r="B114" s="89">
        <v>1</v>
      </c>
      <c r="C114" s="93" t="s">
        <v>65</v>
      </c>
      <c r="D114" s="74">
        <f t="shared" ref="D114:D177" si="11">B114/$C$5</f>
        <v>4.5454545454545456E-2</v>
      </c>
      <c r="E114" s="91">
        <v>0.87019999999999997</v>
      </c>
      <c r="F114" s="92">
        <v>7.0699999999999999E-2</v>
      </c>
      <c r="G114" s="88">
        <f t="shared" si="8"/>
        <v>0.94089999999999996</v>
      </c>
      <c r="H114" s="89">
        <v>4825</v>
      </c>
      <c r="I114" s="90" t="s">
        <v>64</v>
      </c>
      <c r="J114" s="74">
        <f t="shared" si="9"/>
        <v>0.48250000000000004</v>
      </c>
      <c r="K114" s="89">
        <v>2609</v>
      </c>
      <c r="L114" s="90" t="s">
        <v>64</v>
      </c>
      <c r="M114" s="74">
        <f t="shared" si="6"/>
        <v>0.26090000000000002</v>
      </c>
      <c r="N114" s="89">
        <v>2269</v>
      </c>
      <c r="O114" s="90" t="s">
        <v>64</v>
      </c>
      <c r="P114" s="74">
        <f t="shared" si="7"/>
        <v>0.22690000000000002</v>
      </c>
    </row>
    <row r="115" spans="1:16">
      <c r="B115" s="89">
        <v>1.1000000000000001</v>
      </c>
      <c r="C115" s="90" t="s">
        <v>65</v>
      </c>
      <c r="D115" s="74">
        <f t="shared" si="11"/>
        <v>0.05</v>
      </c>
      <c r="E115" s="91">
        <v>0.94159999999999999</v>
      </c>
      <c r="F115" s="92">
        <v>6.6930000000000003E-2</v>
      </c>
      <c r="G115" s="88">
        <f t="shared" si="8"/>
        <v>1.0085299999999999</v>
      </c>
      <c r="H115" s="89">
        <v>5209</v>
      </c>
      <c r="I115" s="90" t="s">
        <v>64</v>
      </c>
      <c r="J115" s="74">
        <f t="shared" si="9"/>
        <v>0.52089999999999992</v>
      </c>
      <c r="K115" s="89">
        <v>2703</v>
      </c>
      <c r="L115" s="90" t="s">
        <v>64</v>
      </c>
      <c r="M115" s="74">
        <f t="shared" si="6"/>
        <v>0.27029999999999998</v>
      </c>
      <c r="N115" s="89">
        <v>2375</v>
      </c>
      <c r="O115" s="90" t="s">
        <v>64</v>
      </c>
      <c r="P115" s="74">
        <f t="shared" si="7"/>
        <v>0.23749999999999999</v>
      </c>
    </row>
    <row r="116" spans="1:16">
      <c r="B116" s="89">
        <v>1.2</v>
      </c>
      <c r="C116" s="90" t="s">
        <v>65</v>
      </c>
      <c r="D116" s="74">
        <f t="shared" si="11"/>
        <v>5.4545454545454543E-2</v>
      </c>
      <c r="E116" s="91">
        <v>1.0109999999999999</v>
      </c>
      <c r="F116" s="92">
        <v>6.3600000000000004E-2</v>
      </c>
      <c r="G116" s="88">
        <f t="shared" si="8"/>
        <v>1.0746</v>
      </c>
      <c r="H116" s="89">
        <v>5577</v>
      </c>
      <c r="I116" s="90" t="s">
        <v>64</v>
      </c>
      <c r="J116" s="74">
        <f t="shared" si="9"/>
        <v>0.55769999999999997</v>
      </c>
      <c r="K116" s="89">
        <v>2787</v>
      </c>
      <c r="L116" s="90" t="s">
        <v>64</v>
      </c>
      <c r="M116" s="74">
        <f t="shared" si="6"/>
        <v>0.2787</v>
      </c>
      <c r="N116" s="89">
        <v>2471</v>
      </c>
      <c r="O116" s="90" t="s">
        <v>64</v>
      </c>
      <c r="P116" s="74">
        <f t="shared" si="7"/>
        <v>0.24710000000000001</v>
      </c>
    </row>
    <row r="117" spans="1:16">
      <c r="B117" s="89">
        <v>1.3</v>
      </c>
      <c r="C117" s="90" t="s">
        <v>65</v>
      </c>
      <c r="D117" s="74">
        <f t="shared" si="11"/>
        <v>5.909090909090909E-2</v>
      </c>
      <c r="E117" s="91">
        <v>1.079</v>
      </c>
      <c r="F117" s="92">
        <v>6.0630000000000003E-2</v>
      </c>
      <c r="G117" s="88">
        <f t="shared" si="8"/>
        <v>1.1396299999999999</v>
      </c>
      <c r="H117" s="89">
        <v>5932</v>
      </c>
      <c r="I117" s="90" t="s">
        <v>64</v>
      </c>
      <c r="J117" s="74">
        <f t="shared" si="9"/>
        <v>0.59320000000000006</v>
      </c>
      <c r="K117" s="89">
        <v>2862</v>
      </c>
      <c r="L117" s="90" t="s">
        <v>64</v>
      </c>
      <c r="M117" s="74">
        <f t="shared" si="6"/>
        <v>0.28620000000000001</v>
      </c>
      <c r="N117" s="89">
        <v>2559</v>
      </c>
      <c r="O117" s="90" t="s">
        <v>64</v>
      </c>
      <c r="P117" s="74">
        <f t="shared" si="7"/>
        <v>0.25590000000000002</v>
      </c>
    </row>
    <row r="118" spans="1:16">
      <c r="B118" s="89">
        <v>1.4</v>
      </c>
      <c r="C118" s="90" t="s">
        <v>65</v>
      </c>
      <c r="D118" s="74">
        <f t="shared" si="11"/>
        <v>6.363636363636363E-2</v>
      </c>
      <c r="E118" s="91">
        <v>1.145</v>
      </c>
      <c r="F118" s="92">
        <v>5.7970000000000001E-2</v>
      </c>
      <c r="G118" s="88">
        <f t="shared" si="8"/>
        <v>1.2029700000000001</v>
      </c>
      <c r="H118" s="89">
        <v>6273</v>
      </c>
      <c r="I118" s="90" t="s">
        <v>64</v>
      </c>
      <c r="J118" s="74">
        <f t="shared" si="9"/>
        <v>0.62729999999999997</v>
      </c>
      <c r="K118" s="89">
        <v>2929</v>
      </c>
      <c r="L118" s="90" t="s">
        <v>64</v>
      </c>
      <c r="M118" s="74">
        <f t="shared" si="6"/>
        <v>0.29289999999999999</v>
      </c>
      <c r="N118" s="89">
        <v>2640</v>
      </c>
      <c r="O118" s="90" t="s">
        <v>64</v>
      </c>
      <c r="P118" s="74">
        <f t="shared" si="7"/>
        <v>0.26400000000000001</v>
      </c>
    </row>
    <row r="119" spans="1:16">
      <c r="B119" s="89">
        <v>1.5</v>
      </c>
      <c r="C119" s="90" t="s">
        <v>65</v>
      </c>
      <c r="D119" s="74">
        <f t="shared" si="11"/>
        <v>6.8181818181818177E-2</v>
      </c>
      <c r="E119" s="91">
        <v>1.2090000000000001</v>
      </c>
      <c r="F119" s="92">
        <v>5.5570000000000001E-2</v>
      </c>
      <c r="G119" s="88">
        <f t="shared" si="8"/>
        <v>1.26457</v>
      </c>
      <c r="H119" s="89">
        <v>6603</v>
      </c>
      <c r="I119" s="90" t="s">
        <v>64</v>
      </c>
      <c r="J119" s="74">
        <f t="shared" si="9"/>
        <v>0.6603</v>
      </c>
      <c r="K119" s="89">
        <v>2989</v>
      </c>
      <c r="L119" s="90" t="s">
        <v>64</v>
      </c>
      <c r="M119" s="74">
        <f t="shared" si="6"/>
        <v>0.2989</v>
      </c>
      <c r="N119" s="89">
        <v>2714</v>
      </c>
      <c r="O119" s="90" t="s">
        <v>64</v>
      </c>
      <c r="P119" s="74">
        <f t="shared" si="7"/>
        <v>0.27139999999999997</v>
      </c>
    </row>
    <row r="120" spans="1:16">
      <c r="B120" s="89">
        <v>1.6</v>
      </c>
      <c r="C120" s="90" t="s">
        <v>65</v>
      </c>
      <c r="D120" s="74">
        <f t="shared" si="11"/>
        <v>7.2727272727272738E-2</v>
      </c>
      <c r="E120" s="91">
        <v>1.272</v>
      </c>
      <c r="F120" s="92">
        <v>5.3379999999999997E-2</v>
      </c>
      <c r="G120" s="88">
        <f t="shared" si="8"/>
        <v>1.32538</v>
      </c>
      <c r="H120" s="89">
        <v>6922</v>
      </c>
      <c r="I120" s="90" t="s">
        <v>64</v>
      </c>
      <c r="J120" s="74">
        <f t="shared" si="9"/>
        <v>0.69219999999999993</v>
      </c>
      <c r="K120" s="89">
        <v>3044</v>
      </c>
      <c r="L120" s="90" t="s">
        <v>64</v>
      </c>
      <c r="M120" s="74">
        <f t="shared" si="6"/>
        <v>0.3044</v>
      </c>
      <c r="N120" s="89">
        <v>2784</v>
      </c>
      <c r="O120" s="90" t="s">
        <v>64</v>
      </c>
      <c r="P120" s="74">
        <f t="shared" si="7"/>
        <v>0.27839999999999998</v>
      </c>
    </row>
    <row r="121" spans="1:16">
      <c r="B121" s="89">
        <v>1.7</v>
      </c>
      <c r="C121" s="90" t="s">
        <v>65</v>
      </c>
      <c r="D121" s="74">
        <f t="shared" si="11"/>
        <v>7.7272727272727271E-2</v>
      </c>
      <c r="E121" s="91">
        <v>1.333</v>
      </c>
      <c r="F121" s="92">
        <v>5.1380000000000002E-2</v>
      </c>
      <c r="G121" s="88">
        <f t="shared" si="8"/>
        <v>1.3843799999999999</v>
      </c>
      <c r="H121" s="89">
        <v>7231</v>
      </c>
      <c r="I121" s="90" t="s">
        <v>64</v>
      </c>
      <c r="J121" s="74">
        <f t="shared" si="9"/>
        <v>0.72309999999999997</v>
      </c>
      <c r="K121" s="89">
        <v>3095</v>
      </c>
      <c r="L121" s="90" t="s">
        <v>64</v>
      </c>
      <c r="M121" s="74">
        <f t="shared" si="6"/>
        <v>0.3095</v>
      </c>
      <c r="N121" s="89">
        <v>2849</v>
      </c>
      <c r="O121" s="90" t="s">
        <v>64</v>
      </c>
      <c r="P121" s="74">
        <f t="shared" si="7"/>
        <v>0.28490000000000004</v>
      </c>
    </row>
    <row r="122" spans="1:16">
      <c r="B122" s="89">
        <v>1.8</v>
      </c>
      <c r="C122" s="90" t="s">
        <v>65</v>
      </c>
      <c r="D122" s="74">
        <f t="shared" si="11"/>
        <v>8.1818181818181818E-2</v>
      </c>
      <c r="E122" s="91">
        <v>1.3919999999999999</v>
      </c>
      <c r="F122" s="92">
        <v>4.9549999999999997E-2</v>
      </c>
      <c r="G122" s="88">
        <f t="shared" si="8"/>
        <v>1.4415499999999999</v>
      </c>
      <c r="H122" s="89">
        <v>7531</v>
      </c>
      <c r="I122" s="90" t="s">
        <v>64</v>
      </c>
      <c r="J122" s="74">
        <f t="shared" si="9"/>
        <v>0.75309999999999999</v>
      </c>
      <c r="K122" s="89">
        <v>3141</v>
      </c>
      <c r="L122" s="90" t="s">
        <v>64</v>
      </c>
      <c r="M122" s="74">
        <f t="shared" si="6"/>
        <v>0.31409999999999999</v>
      </c>
      <c r="N122" s="89">
        <v>2909</v>
      </c>
      <c r="O122" s="90" t="s">
        <v>64</v>
      </c>
      <c r="P122" s="74">
        <f t="shared" si="7"/>
        <v>0.29089999999999999</v>
      </c>
    </row>
    <row r="123" spans="1:16">
      <c r="B123" s="89">
        <v>2</v>
      </c>
      <c r="C123" s="90" t="s">
        <v>65</v>
      </c>
      <c r="D123" s="74">
        <f t="shared" si="11"/>
        <v>9.0909090909090912E-2</v>
      </c>
      <c r="E123" s="91">
        <v>1.5069999999999999</v>
      </c>
      <c r="F123" s="92">
        <v>4.6300000000000001E-2</v>
      </c>
      <c r="G123" s="88">
        <f t="shared" si="8"/>
        <v>1.5532999999999999</v>
      </c>
      <c r="H123" s="89">
        <v>8106</v>
      </c>
      <c r="I123" s="90" t="s">
        <v>64</v>
      </c>
      <c r="J123" s="76">
        <f t="shared" si="9"/>
        <v>0.81059999999999999</v>
      </c>
      <c r="K123" s="89">
        <v>3222</v>
      </c>
      <c r="L123" s="90" t="s">
        <v>64</v>
      </c>
      <c r="M123" s="74">
        <f t="shared" si="6"/>
        <v>0.32219999999999999</v>
      </c>
      <c r="N123" s="89">
        <v>3019</v>
      </c>
      <c r="O123" s="90" t="s">
        <v>64</v>
      </c>
      <c r="P123" s="74">
        <f t="shared" si="7"/>
        <v>0.3019</v>
      </c>
    </row>
    <row r="124" spans="1:16">
      <c r="B124" s="89">
        <v>2.25</v>
      </c>
      <c r="C124" s="90" t="s">
        <v>65</v>
      </c>
      <c r="D124" s="74">
        <f t="shared" si="11"/>
        <v>0.10227272727272728</v>
      </c>
      <c r="E124" s="91">
        <v>1.643</v>
      </c>
      <c r="F124" s="92">
        <v>4.2869999999999998E-2</v>
      </c>
      <c r="G124" s="88">
        <f t="shared" si="8"/>
        <v>1.68587</v>
      </c>
      <c r="H124" s="89">
        <v>8784</v>
      </c>
      <c r="I124" s="90" t="s">
        <v>64</v>
      </c>
      <c r="J124" s="76">
        <f t="shared" si="9"/>
        <v>0.87840000000000007</v>
      </c>
      <c r="K124" s="89">
        <v>3309</v>
      </c>
      <c r="L124" s="90" t="s">
        <v>64</v>
      </c>
      <c r="M124" s="74">
        <f t="shared" si="6"/>
        <v>0.33090000000000003</v>
      </c>
      <c r="N124" s="89">
        <v>3140</v>
      </c>
      <c r="O124" s="90" t="s">
        <v>64</v>
      </c>
      <c r="P124" s="74">
        <f t="shared" si="7"/>
        <v>0.314</v>
      </c>
    </row>
    <row r="125" spans="1:16">
      <c r="B125" s="77">
        <v>2.5</v>
      </c>
      <c r="C125" s="79" t="s">
        <v>65</v>
      </c>
      <c r="D125" s="74">
        <f t="shared" si="11"/>
        <v>0.11363636363636363</v>
      </c>
      <c r="E125" s="91">
        <v>1.7709999999999999</v>
      </c>
      <c r="F125" s="92">
        <v>3.9960000000000002E-2</v>
      </c>
      <c r="G125" s="88">
        <f t="shared" si="8"/>
        <v>1.8109599999999999</v>
      </c>
      <c r="H125" s="89">
        <v>9424</v>
      </c>
      <c r="I125" s="90" t="s">
        <v>64</v>
      </c>
      <c r="J125" s="76">
        <f t="shared" si="9"/>
        <v>0.9423999999999999</v>
      </c>
      <c r="K125" s="89">
        <v>3382</v>
      </c>
      <c r="L125" s="90" t="s">
        <v>64</v>
      </c>
      <c r="M125" s="74">
        <f t="shared" si="6"/>
        <v>0.3382</v>
      </c>
      <c r="N125" s="89">
        <v>3245</v>
      </c>
      <c r="O125" s="90" t="s">
        <v>64</v>
      </c>
      <c r="P125" s="74">
        <f t="shared" si="7"/>
        <v>0.32450000000000001</v>
      </c>
    </row>
    <row r="126" spans="1:16">
      <c r="B126" s="77">
        <v>2.75</v>
      </c>
      <c r="C126" s="79" t="s">
        <v>65</v>
      </c>
      <c r="D126" s="74">
        <f t="shared" si="11"/>
        <v>0.125</v>
      </c>
      <c r="E126" s="91">
        <v>1.891</v>
      </c>
      <c r="F126" s="92">
        <v>3.7470000000000003E-2</v>
      </c>
      <c r="G126" s="88">
        <f t="shared" si="8"/>
        <v>1.9284699999999999</v>
      </c>
      <c r="H126" s="77">
        <v>1</v>
      </c>
      <c r="I126" s="78" t="s">
        <v>66</v>
      </c>
      <c r="J126" s="76">
        <f t="shared" ref="J126:J171" si="12">H126</f>
        <v>1</v>
      </c>
      <c r="K126" s="77">
        <v>3444</v>
      </c>
      <c r="L126" s="79" t="s">
        <v>64</v>
      </c>
      <c r="M126" s="74">
        <f t="shared" si="6"/>
        <v>0.34439999999999998</v>
      </c>
      <c r="N126" s="77">
        <v>3339</v>
      </c>
      <c r="O126" s="79" t="s">
        <v>64</v>
      </c>
      <c r="P126" s="74">
        <f t="shared" si="7"/>
        <v>0.33389999999999997</v>
      </c>
    </row>
    <row r="127" spans="1:16">
      <c r="B127" s="77">
        <v>3</v>
      </c>
      <c r="C127" s="79" t="s">
        <v>65</v>
      </c>
      <c r="D127" s="74">
        <f t="shared" si="11"/>
        <v>0.13636363636363635</v>
      </c>
      <c r="E127" s="91">
        <v>2.0030000000000001</v>
      </c>
      <c r="F127" s="92">
        <v>3.5310000000000001E-2</v>
      </c>
      <c r="G127" s="88">
        <f t="shared" si="8"/>
        <v>2.0383100000000001</v>
      </c>
      <c r="H127" s="77">
        <v>1.06</v>
      </c>
      <c r="I127" s="90" t="s">
        <v>66</v>
      </c>
      <c r="J127" s="76">
        <f t="shared" si="12"/>
        <v>1.06</v>
      </c>
      <c r="K127" s="77">
        <v>3499</v>
      </c>
      <c r="L127" s="79" t="s">
        <v>64</v>
      </c>
      <c r="M127" s="74">
        <f t="shared" si="6"/>
        <v>0.34989999999999999</v>
      </c>
      <c r="N127" s="77">
        <v>3423</v>
      </c>
      <c r="O127" s="79" t="s">
        <v>64</v>
      </c>
      <c r="P127" s="74">
        <f t="shared" si="7"/>
        <v>0.34229999999999999</v>
      </c>
    </row>
    <row r="128" spans="1:16">
      <c r="A128" s="94"/>
      <c r="B128" s="89">
        <v>3.25</v>
      </c>
      <c r="C128" s="90" t="s">
        <v>65</v>
      </c>
      <c r="D128" s="74">
        <f t="shared" si="11"/>
        <v>0.14772727272727273</v>
      </c>
      <c r="E128" s="91">
        <v>2.109</v>
      </c>
      <c r="F128" s="92">
        <v>3.3419999999999998E-2</v>
      </c>
      <c r="G128" s="88">
        <f t="shared" si="8"/>
        <v>2.14242</v>
      </c>
      <c r="H128" s="89">
        <v>1.1200000000000001</v>
      </c>
      <c r="I128" s="90" t="s">
        <v>66</v>
      </c>
      <c r="J128" s="76">
        <f t="shared" si="12"/>
        <v>1.1200000000000001</v>
      </c>
      <c r="K128" s="77">
        <v>3547</v>
      </c>
      <c r="L128" s="79" t="s">
        <v>64</v>
      </c>
      <c r="M128" s="74">
        <f t="shared" si="6"/>
        <v>0.35470000000000002</v>
      </c>
      <c r="N128" s="77">
        <v>3499</v>
      </c>
      <c r="O128" s="79" t="s">
        <v>64</v>
      </c>
      <c r="P128" s="74">
        <f t="shared" si="7"/>
        <v>0.34989999999999999</v>
      </c>
    </row>
    <row r="129" spans="1:16">
      <c r="A129" s="94"/>
      <c r="B129" s="89">
        <v>3.5</v>
      </c>
      <c r="C129" s="90" t="s">
        <v>65</v>
      </c>
      <c r="D129" s="74">
        <f t="shared" si="11"/>
        <v>0.15909090909090909</v>
      </c>
      <c r="E129" s="91">
        <v>2.2080000000000002</v>
      </c>
      <c r="F129" s="92">
        <v>3.1739999999999997E-2</v>
      </c>
      <c r="G129" s="88">
        <f t="shared" si="8"/>
        <v>2.2397400000000003</v>
      </c>
      <c r="H129" s="89">
        <v>1.17</v>
      </c>
      <c r="I129" s="90" t="s">
        <v>66</v>
      </c>
      <c r="J129" s="76">
        <f t="shared" si="12"/>
        <v>1.17</v>
      </c>
      <c r="K129" s="77">
        <v>3589</v>
      </c>
      <c r="L129" s="79" t="s">
        <v>64</v>
      </c>
      <c r="M129" s="74">
        <f t="shared" si="6"/>
        <v>0.3589</v>
      </c>
      <c r="N129" s="77">
        <v>3568</v>
      </c>
      <c r="O129" s="79" t="s">
        <v>64</v>
      </c>
      <c r="P129" s="74">
        <f t="shared" si="7"/>
        <v>0.35680000000000001</v>
      </c>
    </row>
    <row r="130" spans="1:16">
      <c r="A130" s="94"/>
      <c r="B130" s="89">
        <v>3.75</v>
      </c>
      <c r="C130" s="90" t="s">
        <v>65</v>
      </c>
      <c r="D130" s="74">
        <f t="shared" si="11"/>
        <v>0.17045454545454544</v>
      </c>
      <c r="E130" s="91">
        <v>2.302</v>
      </c>
      <c r="F130" s="92">
        <v>3.024E-2</v>
      </c>
      <c r="G130" s="88">
        <f t="shared" si="8"/>
        <v>2.3322400000000001</v>
      </c>
      <c r="H130" s="89">
        <v>1.22</v>
      </c>
      <c r="I130" s="90" t="s">
        <v>66</v>
      </c>
      <c r="J130" s="76">
        <f t="shared" si="12"/>
        <v>1.22</v>
      </c>
      <c r="K130" s="77">
        <v>3628</v>
      </c>
      <c r="L130" s="79" t="s">
        <v>64</v>
      </c>
      <c r="M130" s="74">
        <f t="shared" si="6"/>
        <v>0.36280000000000001</v>
      </c>
      <c r="N130" s="77">
        <v>3632</v>
      </c>
      <c r="O130" s="79" t="s">
        <v>64</v>
      </c>
      <c r="P130" s="74">
        <f t="shared" si="7"/>
        <v>0.36320000000000002</v>
      </c>
    </row>
    <row r="131" spans="1:16">
      <c r="A131" s="94"/>
      <c r="B131" s="89">
        <v>4</v>
      </c>
      <c r="C131" s="90" t="s">
        <v>65</v>
      </c>
      <c r="D131" s="74">
        <f t="shared" si="11"/>
        <v>0.18181818181818182</v>
      </c>
      <c r="E131" s="91">
        <v>2.3889999999999998</v>
      </c>
      <c r="F131" s="92">
        <v>2.8889999999999999E-2</v>
      </c>
      <c r="G131" s="88">
        <f t="shared" si="8"/>
        <v>2.4178899999999999</v>
      </c>
      <c r="H131" s="89">
        <v>1.27</v>
      </c>
      <c r="I131" s="90" t="s">
        <v>66</v>
      </c>
      <c r="J131" s="76">
        <f t="shared" si="12"/>
        <v>1.27</v>
      </c>
      <c r="K131" s="77">
        <v>3662</v>
      </c>
      <c r="L131" s="79" t="s">
        <v>64</v>
      </c>
      <c r="M131" s="74">
        <f t="shared" si="6"/>
        <v>0.36619999999999997</v>
      </c>
      <c r="N131" s="77">
        <v>3690</v>
      </c>
      <c r="O131" s="79" t="s">
        <v>64</v>
      </c>
      <c r="P131" s="74">
        <f t="shared" si="7"/>
        <v>0.36899999999999999</v>
      </c>
    </row>
    <row r="132" spans="1:16">
      <c r="A132" s="94"/>
      <c r="B132" s="89">
        <v>4.5</v>
      </c>
      <c r="C132" s="90" t="s">
        <v>65</v>
      </c>
      <c r="D132" s="74">
        <f t="shared" si="11"/>
        <v>0.20454545454545456</v>
      </c>
      <c r="E132" s="91">
        <v>2.5489999999999999</v>
      </c>
      <c r="F132" s="92">
        <v>2.656E-2</v>
      </c>
      <c r="G132" s="88">
        <f t="shared" si="8"/>
        <v>2.5755599999999998</v>
      </c>
      <c r="H132" s="89">
        <v>1.37</v>
      </c>
      <c r="I132" s="90" t="s">
        <v>66</v>
      </c>
      <c r="J132" s="76">
        <f t="shared" si="12"/>
        <v>1.37</v>
      </c>
      <c r="K132" s="77">
        <v>3724</v>
      </c>
      <c r="L132" s="79" t="s">
        <v>64</v>
      </c>
      <c r="M132" s="74">
        <f t="shared" si="6"/>
        <v>0.37240000000000001</v>
      </c>
      <c r="N132" s="77">
        <v>3796</v>
      </c>
      <c r="O132" s="79" t="s">
        <v>64</v>
      </c>
      <c r="P132" s="74">
        <f t="shared" si="7"/>
        <v>0.37959999999999999</v>
      </c>
    </row>
    <row r="133" spans="1:16">
      <c r="A133" s="94"/>
      <c r="B133" s="89">
        <v>5</v>
      </c>
      <c r="C133" s="90" t="s">
        <v>65</v>
      </c>
      <c r="D133" s="74">
        <f t="shared" si="11"/>
        <v>0.22727272727272727</v>
      </c>
      <c r="E133" s="91">
        <v>2.69</v>
      </c>
      <c r="F133" s="92">
        <v>2.461E-2</v>
      </c>
      <c r="G133" s="88">
        <f t="shared" si="8"/>
        <v>2.71461</v>
      </c>
      <c r="H133" s="89">
        <v>1.46</v>
      </c>
      <c r="I133" s="90" t="s">
        <v>66</v>
      </c>
      <c r="J133" s="76">
        <f t="shared" si="12"/>
        <v>1.46</v>
      </c>
      <c r="K133" s="77">
        <v>3776</v>
      </c>
      <c r="L133" s="79" t="s">
        <v>64</v>
      </c>
      <c r="M133" s="74">
        <f t="shared" si="6"/>
        <v>0.37759999999999999</v>
      </c>
      <c r="N133" s="77">
        <v>3890</v>
      </c>
      <c r="O133" s="79" t="s">
        <v>64</v>
      </c>
      <c r="P133" s="74">
        <f t="shared" si="7"/>
        <v>0.38900000000000001</v>
      </c>
    </row>
    <row r="134" spans="1:16">
      <c r="A134" s="94"/>
      <c r="B134" s="89">
        <v>5.5</v>
      </c>
      <c r="C134" s="90" t="s">
        <v>65</v>
      </c>
      <c r="D134" s="74">
        <f t="shared" si="11"/>
        <v>0.25</v>
      </c>
      <c r="E134" s="91">
        <v>2.8159999999999998</v>
      </c>
      <c r="F134" s="92">
        <v>2.2960000000000001E-2</v>
      </c>
      <c r="G134" s="88">
        <f t="shared" si="8"/>
        <v>2.8389599999999997</v>
      </c>
      <c r="H134" s="89">
        <v>1.55</v>
      </c>
      <c r="I134" s="90" t="s">
        <v>66</v>
      </c>
      <c r="J134" s="76">
        <f t="shared" si="12"/>
        <v>1.55</v>
      </c>
      <c r="K134" s="77">
        <v>3821</v>
      </c>
      <c r="L134" s="79" t="s">
        <v>64</v>
      </c>
      <c r="M134" s="74">
        <f t="shared" si="6"/>
        <v>0.3821</v>
      </c>
      <c r="N134" s="77">
        <v>3973</v>
      </c>
      <c r="O134" s="79" t="s">
        <v>64</v>
      </c>
      <c r="P134" s="74">
        <f t="shared" si="7"/>
        <v>0.39729999999999999</v>
      </c>
    </row>
    <row r="135" spans="1:16">
      <c r="A135" s="94"/>
      <c r="B135" s="89">
        <v>6</v>
      </c>
      <c r="C135" s="90" t="s">
        <v>65</v>
      </c>
      <c r="D135" s="74">
        <f t="shared" si="11"/>
        <v>0.27272727272727271</v>
      </c>
      <c r="E135" s="91">
        <v>2.927</v>
      </c>
      <c r="F135" s="92">
        <v>2.154E-2</v>
      </c>
      <c r="G135" s="88">
        <f t="shared" si="8"/>
        <v>2.9485399999999999</v>
      </c>
      <c r="H135" s="89">
        <v>1.63</v>
      </c>
      <c r="I135" s="90" t="s">
        <v>66</v>
      </c>
      <c r="J135" s="76">
        <f t="shared" si="12"/>
        <v>1.63</v>
      </c>
      <c r="K135" s="77">
        <v>3861</v>
      </c>
      <c r="L135" s="79" t="s">
        <v>64</v>
      </c>
      <c r="M135" s="74">
        <f t="shared" si="6"/>
        <v>0.3861</v>
      </c>
      <c r="N135" s="77">
        <v>4048</v>
      </c>
      <c r="O135" s="79" t="s">
        <v>64</v>
      </c>
      <c r="P135" s="74">
        <f t="shared" si="7"/>
        <v>0.40479999999999999</v>
      </c>
    </row>
    <row r="136" spans="1:16">
      <c r="A136" s="94"/>
      <c r="B136" s="89">
        <v>6.5</v>
      </c>
      <c r="C136" s="90" t="s">
        <v>65</v>
      </c>
      <c r="D136" s="74">
        <f t="shared" si="11"/>
        <v>0.29545454545454547</v>
      </c>
      <c r="E136" s="91">
        <v>3.0270000000000001</v>
      </c>
      <c r="F136" s="92">
        <v>2.0299999999999999E-2</v>
      </c>
      <c r="G136" s="88">
        <f t="shared" si="8"/>
        <v>3.0473000000000003</v>
      </c>
      <c r="H136" s="89">
        <v>1.71</v>
      </c>
      <c r="I136" s="90" t="s">
        <v>66</v>
      </c>
      <c r="J136" s="76">
        <f t="shared" si="12"/>
        <v>1.71</v>
      </c>
      <c r="K136" s="77">
        <v>3896</v>
      </c>
      <c r="L136" s="79" t="s">
        <v>64</v>
      </c>
      <c r="M136" s="74">
        <f t="shared" si="6"/>
        <v>0.3896</v>
      </c>
      <c r="N136" s="77">
        <v>4117</v>
      </c>
      <c r="O136" s="79" t="s">
        <v>64</v>
      </c>
      <c r="P136" s="74">
        <f t="shared" si="7"/>
        <v>0.41170000000000001</v>
      </c>
    </row>
    <row r="137" spans="1:16">
      <c r="A137" s="94"/>
      <c r="B137" s="89">
        <v>7</v>
      </c>
      <c r="C137" s="90" t="s">
        <v>65</v>
      </c>
      <c r="D137" s="74">
        <f t="shared" si="11"/>
        <v>0.31818181818181818</v>
      </c>
      <c r="E137" s="91">
        <v>3.1160000000000001</v>
      </c>
      <c r="F137" s="92">
        <v>1.9210000000000001E-2</v>
      </c>
      <c r="G137" s="88">
        <f t="shared" si="8"/>
        <v>3.1352100000000003</v>
      </c>
      <c r="H137" s="89">
        <v>1.79</v>
      </c>
      <c r="I137" s="90" t="s">
        <v>66</v>
      </c>
      <c r="J137" s="76">
        <f t="shared" si="12"/>
        <v>1.79</v>
      </c>
      <c r="K137" s="77">
        <v>3928</v>
      </c>
      <c r="L137" s="79" t="s">
        <v>64</v>
      </c>
      <c r="M137" s="74">
        <f t="shared" si="6"/>
        <v>0.39279999999999998</v>
      </c>
      <c r="N137" s="77">
        <v>4181</v>
      </c>
      <c r="O137" s="79" t="s">
        <v>64</v>
      </c>
      <c r="P137" s="74">
        <f t="shared" si="7"/>
        <v>0.41810000000000003</v>
      </c>
    </row>
    <row r="138" spans="1:16">
      <c r="A138" s="94"/>
      <c r="B138" s="89">
        <v>8</v>
      </c>
      <c r="C138" s="90" t="s">
        <v>65</v>
      </c>
      <c r="D138" s="74">
        <f t="shared" si="11"/>
        <v>0.36363636363636365</v>
      </c>
      <c r="E138" s="91">
        <v>3.2669999999999999</v>
      </c>
      <c r="F138" s="92">
        <v>1.738E-2</v>
      </c>
      <c r="G138" s="88">
        <f t="shared" si="8"/>
        <v>3.2843800000000001</v>
      </c>
      <c r="H138" s="89">
        <v>1.95</v>
      </c>
      <c r="I138" s="90" t="s">
        <v>66</v>
      </c>
      <c r="J138" s="76">
        <f t="shared" si="12"/>
        <v>1.95</v>
      </c>
      <c r="K138" s="77">
        <v>3987</v>
      </c>
      <c r="L138" s="79" t="s">
        <v>64</v>
      </c>
      <c r="M138" s="74">
        <f t="shared" si="6"/>
        <v>0.3987</v>
      </c>
      <c r="N138" s="77">
        <v>4296</v>
      </c>
      <c r="O138" s="79" t="s">
        <v>64</v>
      </c>
      <c r="P138" s="74">
        <f t="shared" si="7"/>
        <v>0.42960000000000004</v>
      </c>
    </row>
    <row r="139" spans="1:16">
      <c r="A139" s="94"/>
      <c r="B139" s="89">
        <v>9</v>
      </c>
      <c r="C139" s="90" t="s">
        <v>65</v>
      </c>
      <c r="D139" s="74">
        <f t="shared" si="11"/>
        <v>0.40909090909090912</v>
      </c>
      <c r="E139" s="91">
        <v>3.3889999999999998</v>
      </c>
      <c r="F139" s="92">
        <v>1.5890000000000001E-2</v>
      </c>
      <c r="G139" s="88">
        <f t="shared" si="8"/>
        <v>3.40489</v>
      </c>
      <c r="H139" s="89">
        <v>2.1</v>
      </c>
      <c r="I139" s="90" t="s">
        <v>66</v>
      </c>
      <c r="J139" s="76">
        <f t="shared" si="12"/>
        <v>2.1</v>
      </c>
      <c r="K139" s="77">
        <v>4037</v>
      </c>
      <c r="L139" s="79" t="s">
        <v>64</v>
      </c>
      <c r="M139" s="74">
        <f t="shared" si="6"/>
        <v>0.4037</v>
      </c>
      <c r="N139" s="77">
        <v>4397</v>
      </c>
      <c r="O139" s="79" t="s">
        <v>64</v>
      </c>
      <c r="P139" s="74">
        <f t="shared" si="7"/>
        <v>0.43970000000000004</v>
      </c>
    </row>
    <row r="140" spans="1:16">
      <c r="A140" s="94"/>
      <c r="B140" s="89">
        <v>10</v>
      </c>
      <c r="C140" s="95" t="s">
        <v>65</v>
      </c>
      <c r="D140" s="74">
        <f t="shared" si="11"/>
        <v>0.45454545454545453</v>
      </c>
      <c r="E140" s="91">
        <v>3.488</v>
      </c>
      <c r="F140" s="92">
        <v>1.4659999999999999E-2</v>
      </c>
      <c r="G140" s="88">
        <f t="shared" si="8"/>
        <v>3.5026600000000001</v>
      </c>
      <c r="H140" s="89">
        <v>2.2400000000000002</v>
      </c>
      <c r="I140" s="90" t="s">
        <v>66</v>
      </c>
      <c r="J140" s="76">
        <f t="shared" si="12"/>
        <v>2.2400000000000002</v>
      </c>
      <c r="K140" s="77">
        <v>4082</v>
      </c>
      <c r="L140" s="79" t="s">
        <v>64</v>
      </c>
      <c r="M140" s="74">
        <f t="shared" si="6"/>
        <v>0.40820000000000001</v>
      </c>
      <c r="N140" s="77">
        <v>4489</v>
      </c>
      <c r="O140" s="79" t="s">
        <v>64</v>
      </c>
      <c r="P140" s="74">
        <f t="shared" si="7"/>
        <v>0.44889999999999997</v>
      </c>
    </row>
    <row r="141" spans="1:16">
      <c r="B141" s="89">
        <v>11</v>
      </c>
      <c r="C141" s="79" t="s">
        <v>65</v>
      </c>
      <c r="D141" s="74">
        <f t="shared" si="11"/>
        <v>0.5</v>
      </c>
      <c r="E141" s="91">
        <v>3.569</v>
      </c>
      <c r="F141" s="92">
        <v>1.362E-2</v>
      </c>
      <c r="G141" s="88">
        <f t="shared" si="8"/>
        <v>3.5826199999999999</v>
      </c>
      <c r="H141" s="77">
        <v>2.39</v>
      </c>
      <c r="I141" s="79" t="s">
        <v>66</v>
      </c>
      <c r="J141" s="76">
        <f t="shared" si="12"/>
        <v>2.39</v>
      </c>
      <c r="K141" s="77">
        <v>4122</v>
      </c>
      <c r="L141" s="79" t="s">
        <v>64</v>
      </c>
      <c r="M141" s="74">
        <f t="shared" si="6"/>
        <v>0.41220000000000001</v>
      </c>
      <c r="N141" s="77">
        <v>4573</v>
      </c>
      <c r="O141" s="79" t="s">
        <v>64</v>
      </c>
      <c r="P141" s="74">
        <f t="shared" si="7"/>
        <v>0.45730000000000004</v>
      </c>
    </row>
    <row r="142" spans="1:16">
      <c r="B142" s="89">
        <v>12</v>
      </c>
      <c r="C142" s="79" t="s">
        <v>65</v>
      </c>
      <c r="D142" s="74">
        <f t="shared" si="11"/>
        <v>0.54545454545454541</v>
      </c>
      <c r="E142" s="91">
        <v>3.6339999999999999</v>
      </c>
      <c r="F142" s="92">
        <v>1.274E-2</v>
      </c>
      <c r="G142" s="88">
        <f t="shared" si="8"/>
        <v>3.6467399999999999</v>
      </c>
      <c r="H142" s="77">
        <v>2.5299999999999998</v>
      </c>
      <c r="I142" s="79" t="s">
        <v>66</v>
      </c>
      <c r="J142" s="76">
        <f t="shared" si="12"/>
        <v>2.5299999999999998</v>
      </c>
      <c r="K142" s="77">
        <v>4158</v>
      </c>
      <c r="L142" s="79" t="s">
        <v>64</v>
      </c>
      <c r="M142" s="74">
        <f t="shared" si="6"/>
        <v>0.41580000000000006</v>
      </c>
      <c r="N142" s="77">
        <v>4651</v>
      </c>
      <c r="O142" s="79" t="s">
        <v>64</v>
      </c>
      <c r="P142" s="74">
        <f t="shared" si="7"/>
        <v>0.46509999999999996</v>
      </c>
    </row>
    <row r="143" spans="1:16">
      <c r="B143" s="89">
        <v>13</v>
      </c>
      <c r="C143" s="79" t="s">
        <v>65</v>
      </c>
      <c r="D143" s="74">
        <f t="shared" si="11"/>
        <v>0.59090909090909094</v>
      </c>
      <c r="E143" s="91">
        <v>3.6880000000000002</v>
      </c>
      <c r="F143" s="92">
        <v>1.197E-2</v>
      </c>
      <c r="G143" s="88">
        <f t="shared" si="8"/>
        <v>3.69997</v>
      </c>
      <c r="H143" s="77">
        <v>2.66</v>
      </c>
      <c r="I143" s="79" t="s">
        <v>66</v>
      </c>
      <c r="J143" s="76">
        <f t="shared" si="12"/>
        <v>2.66</v>
      </c>
      <c r="K143" s="77">
        <v>4191</v>
      </c>
      <c r="L143" s="79" t="s">
        <v>64</v>
      </c>
      <c r="M143" s="74">
        <f t="shared" si="6"/>
        <v>0.41909999999999997</v>
      </c>
      <c r="N143" s="77">
        <v>4724</v>
      </c>
      <c r="O143" s="79" t="s">
        <v>64</v>
      </c>
      <c r="P143" s="74">
        <f t="shared" si="7"/>
        <v>0.47240000000000004</v>
      </c>
    </row>
    <row r="144" spans="1:16">
      <c r="B144" s="89">
        <v>14</v>
      </c>
      <c r="C144" s="79" t="s">
        <v>65</v>
      </c>
      <c r="D144" s="74">
        <f t="shared" si="11"/>
        <v>0.63636363636363635</v>
      </c>
      <c r="E144" s="91">
        <v>3.7309999999999999</v>
      </c>
      <c r="F144" s="92">
        <v>1.129E-2</v>
      </c>
      <c r="G144" s="88">
        <f t="shared" si="8"/>
        <v>3.7422899999999997</v>
      </c>
      <c r="H144" s="77">
        <v>2.8</v>
      </c>
      <c r="I144" s="79" t="s">
        <v>66</v>
      </c>
      <c r="J144" s="76">
        <f t="shared" si="12"/>
        <v>2.8</v>
      </c>
      <c r="K144" s="77">
        <v>4222</v>
      </c>
      <c r="L144" s="79" t="s">
        <v>64</v>
      </c>
      <c r="M144" s="74">
        <f t="shared" si="6"/>
        <v>0.42220000000000002</v>
      </c>
      <c r="N144" s="77">
        <v>4793</v>
      </c>
      <c r="O144" s="79" t="s">
        <v>64</v>
      </c>
      <c r="P144" s="74">
        <f t="shared" si="7"/>
        <v>0.4793</v>
      </c>
    </row>
    <row r="145" spans="2:16">
      <c r="B145" s="89">
        <v>15</v>
      </c>
      <c r="C145" s="79" t="s">
        <v>65</v>
      </c>
      <c r="D145" s="74">
        <f t="shared" si="11"/>
        <v>0.68181818181818177</v>
      </c>
      <c r="E145" s="91">
        <v>3.766</v>
      </c>
      <c r="F145" s="92">
        <v>1.0699999999999999E-2</v>
      </c>
      <c r="G145" s="88">
        <f t="shared" si="8"/>
        <v>3.7766999999999999</v>
      </c>
      <c r="H145" s="77">
        <v>2.94</v>
      </c>
      <c r="I145" s="79" t="s">
        <v>66</v>
      </c>
      <c r="J145" s="76">
        <f t="shared" si="12"/>
        <v>2.94</v>
      </c>
      <c r="K145" s="77">
        <v>4251</v>
      </c>
      <c r="L145" s="79" t="s">
        <v>64</v>
      </c>
      <c r="M145" s="74">
        <f t="shared" si="6"/>
        <v>0.42510000000000003</v>
      </c>
      <c r="N145" s="77">
        <v>4858</v>
      </c>
      <c r="O145" s="79" t="s">
        <v>64</v>
      </c>
      <c r="P145" s="74">
        <f t="shared" si="7"/>
        <v>0.48579999999999995</v>
      </c>
    </row>
    <row r="146" spans="2:16">
      <c r="B146" s="89">
        <v>16</v>
      </c>
      <c r="C146" s="79" t="s">
        <v>65</v>
      </c>
      <c r="D146" s="74">
        <f t="shared" si="11"/>
        <v>0.72727272727272729</v>
      </c>
      <c r="E146" s="91">
        <v>3.794</v>
      </c>
      <c r="F146" s="92">
        <v>1.017E-2</v>
      </c>
      <c r="G146" s="88">
        <f t="shared" si="8"/>
        <v>3.8041700000000001</v>
      </c>
      <c r="H146" s="77">
        <v>3.07</v>
      </c>
      <c r="I146" s="79" t="s">
        <v>66</v>
      </c>
      <c r="J146" s="76">
        <f t="shared" si="12"/>
        <v>3.07</v>
      </c>
      <c r="K146" s="77">
        <v>4279</v>
      </c>
      <c r="L146" s="79" t="s">
        <v>64</v>
      </c>
      <c r="M146" s="74">
        <f t="shared" si="6"/>
        <v>0.4279</v>
      </c>
      <c r="N146" s="77">
        <v>4921</v>
      </c>
      <c r="O146" s="79" t="s">
        <v>64</v>
      </c>
      <c r="P146" s="74">
        <f t="shared" si="7"/>
        <v>0.49210000000000004</v>
      </c>
    </row>
    <row r="147" spans="2:16">
      <c r="B147" s="89">
        <v>17</v>
      </c>
      <c r="C147" s="79" t="s">
        <v>65</v>
      </c>
      <c r="D147" s="74">
        <f t="shared" si="11"/>
        <v>0.77272727272727271</v>
      </c>
      <c r="E147" s="91">
        <v>3.8149999999999999</v>
      </c>
      <c r="F147" s="92">
        <v>9.6919999999999992E-3</v>
      </c>
      <c r="G147" s="88">
        <f t="shared" si="8"/>
        <v>3.8246919999999998</v>
      </c>
      <c r="H147" s="77">
        <v>3.2</v>
      </c>
      <c r="I147" s="79" t="s">
        <v>66</v>
      </c>
      <c r="J147" s="76">
        <f t="shared" si="12"/>
        <v>3.2</v>
      </c>
      <c r="K147" s="77">
        <v>4305</v>
      </c>
      <c r="L147" s="79" t="s">
        <v>64</v>
      </c>
      <c r="M147" s="74">
        <f t="shared" si="6"/>
        <v>0.43049999999999999</v>
      </c>
      <c r="N147" s="77">
        <v>4981</v>
      </c>
      <c r="O147" s="79" t="s">
        <v>64</v>
      </c>
      <c r="P147" s="74">
        <f t="shared" si="7"/>
        <v>0.49809999999999999</v>
      </c>
    </row>
    <row r="148" spans="2:16">
      <c r="B148" s="89">
        <v>18</v>
      </c>
      <c r="C148" s="79" t="s">
        <v>65</v>
      </c>
      <c r="D148" s="74">
        <f t="shared" si="11"/>
        <v>0.81818181818181823</v>
      </c>
      <c r="E148" s="91">
        <v>3.831</v>
      </c>
      <c r="F148" s="92">
        <v>9.2619999999999994E-3</v>
      </c>
      <c r="G148" s="88">
        <f t="shared" si="8"/>
        <v>3.8402620000000001</v>
      </c>
      <c r="H148" s="77">
        <v>3.34</v>
      </c>
      <c r="I148" s="79" t="s">
        <v>66</v>
      </c>
      <c r="J148" s="76">
        <f t="shared" si="12"/>
        <v>3.34</v>
      </c>
      <c r="K148" s="77">
        <v>4330</v>
      </c>
      <c r="L148" s="79" t="s">
        <v>64</v>
      </c>
      <c r="M148" s="74">
        <f t="shared" ref="M148:M170" si="13">K148/1000/10</f>
        <v>0.433</v>
      </c>
      <c r="N148" s="77">
        <v>5038</v>
      </c>
      <c r="O148" s="79" t="s">
        <v>64</v>
      </c>
      <c r="P148" s="74">
        <f t="shared" ref="P148:P168" si="14">N148/1000/10</f>
        <v>0.50380000000000003</v>
      </c>
    </row>
    <row r="149" spans="2:16">
      <c r="B149" s="89">
        <v>20</v>
      </c>
      <c r="C149" s="79" t="s">
        <v>65</v>
      </c>
      <c r="D149" s="74">
        <f t="shared" si="11"/>
        <v>0.90909090909090906</v>
      </c>
      <c r="E149" s="91">
        <v>3.851</v>
      </c>
      <c r="F149" s="92">
        <v>8.5159999999999993E-3</v>
      </c>
      <c r="G149" s="88">
        <f t="shared" ref="G149:G212" si="15">E149+F149</f>
        <v>3.8595160000000002</v>
      </c>
      <c r="H149" s="77">
        <v>3.6</v>
      </c>
      <c r="I149" s="79" t="s">
        <v>66</v>
      </c>
      <c r="J149" s="76">
        <f t="shared" si="12"/>
        <v>3.6</v>
      </c>
      <c r="K149" s="77">
        <v>4386</v>
      </c>
      <c r="L149" s="79" t="s">
        <v>64</v>
      </c>
      <c r="M149" s="74">
        <f t="shared" si="13"/>
        <v>0.43859999999999999</v>
      </c>
      <c r="N149" s="77">
        <v>5149</v>
      </c>
      <c r="O149" s="79" t="s">
        <v>64</v>
      </c>
      <c r="P149" s="74">
        <f t="shared" si="14"/>
        <v>0.51490000000000002</v>
      </c>
    </row>
    <row r="150" spans="2:16">
      <c r="B150" s="89">
        <v>22.5</v>
      </c>
      <c r="C150" s="79" t="s">
        <v>65</v>
      </c>
      <c r="D150" s="74">
        <f t="shared" si="11"/>
        <v>1.0227272727272727</v>
      </c>
      <c r="E150" s="91">
        <v>3.8559999999999999</v>
      </c>
      <c r="F150" s="92">
        <v>7.7489999999999998E-3</v>
      </c>
      <c r="G150" s="88">
        <f t="shared" si="15"/>
        <v>3.8637489999999999</v>
      </c>
      <c r="H150" s="77">
        <v>3.93</v>
      </c>
      <c r="I150" s="79" t="s">
        <v>66</v>
      </c>
      <c r="J150" s="76">
        <f t="shared" si="12"/>
        <v>3.93</v>
      </c>
      <c r="K150" s="77">
        <v>4455</v>
      </c>
      <c r="L150" s="79" t="s">
        <v>64</v>
      </c>
      <c r="M150" s="74">
        <f t="shared" si="13"/>
        <v>0.44550000000000001</v>
      </c>
      <c r="N150" s="77">
        <v>5279</v>
      </c>
      <c r="O150" s="79" t="s">
        <v>64</v>
      </c>
      <c r="P150" s="74">
        <f t="shared" si="14"/>
        <v>0.52790000000000004</v>
      </c>
    </row>
    <row r="151" spans="2:16">
      <c r="B151" s="89">
        <v>25</v>
      </c>
      <c r="C151" s="79" t="s">
        <v>65</v>
      </c>
      <c r="D151" s="74">
        <f t="shared" si="11"/>
        <v>1.1363636363636365</v>
      </c>
      <c r="E151" s="91">
        <v>3.847</v>
      </c>
      <c r="F151" s="92">
        <v>7.1190000000000003E-3</v>
      </c>
      <c r="G151" s="88">
        <f t="shared" si="15"/>
        <v>3.8541189999999999</v>
      </c>
      <c r="H151" s="77">
        <v>4.26</v>
      </c>
      <c r="I151" s="79" t="s">
        <v>66</v>
      </c>
      <c r="J151" s="76">
        <f t="shared" si="12"/>
        <v>4.26</v>
      </c>
      <c r="K151" s="77">
        <v>4521</v>
      </c>
      <c r="L151" s="79" t="s">
        <v>64</v>
      </c>
      <c r="M151" s="74">
        <f t="shared" si="13"/>
        <v>0.4521</v>
      </c>
      <c r="N151" s="77">
        <v>5402</v>
      </c>
      <c r="O151" s="79" t="s">
        <v>64</v>
      </c>
      <c r="P151" s="74">
        <f t="shared" si="14"/>
        <v>0.54020000000000001</v>
      </c>
    </row>
    <row r="152" spans="2:16">
      <c r="B152" s="89">
        <v>27.5</v>
      </c>
      <c r="C152" s="79" t="s">
        <v>65</v>
      </c>
      <c r="D152" s="74">
        <f t="shared" si="11"/>
        <v>1.25</v>
      </c>
      <c r="E152" s="91">
        <v>3.827</v>
      </c>
      <c r="F152" s="92">
        <v>6.5900000000000004E-3</v>
      </c>
      <c r="G152" s="88">
        <f t="shared" si="15"/>
        <v>3.8335900000000001</v>
      </c>
      <c r="H152" s="77">
        <v>4.5999999999999996</v>
      </c>
      <c r="I152" s="79" t="s">
        <v>66</v>
      </c>
      <c r="J152" s="76">
        <f t="shared" si="12"/>
        <v>4.5999999999999996</v>
      </c>
      <c r="K152" s="77">
        <v>4585</v>
      </c>
      <c r="L152" s="79" t="s">
        <v>64</v>
      </c>
      <c r="M152" s="74">
        <f t="shared" si="13"/>
        <v>0.45850000000000002</v>
      </c>
      <c r="N152" s="77">
        <v>5521</v>
      </c>
      <c r="O152" s="79" t="s">
        <v>64</v>
      </c>
      <c r="P152" s="74">
        <f t="shared" si="14"/>
        <v>0.55210000000000004</v>
      </c>
    </row>
    <row r="153" spans="2:16">
      <c r="B153" s="89">
        <v>30</v>
      </c>
      <c r="C153" s="79" t="s">
        <v>65</v>
      </c>
      <c r="D153" s="74">
        <f t="shared" si="11"/>
        <v>1.3636363636363635</v>
      </c>
      <c r="E153" s="91">
        <v>3.8</v>
      </c>
      <c r="F153" s="92">
        <v>6.1399999999999996E-3</v>
      </c>
      <c r="G153" s="88">
        <f t="shared" si="15"/>
        <v>3.8061399999999996</v>
      </c>
      <c r="H153" s="77">
        <v>4.93</v>
      </c>
      <c r="I153" s="79" t="s">
        <v>66</v>
      </c>
      <c r="J153" s="76">
        <f t="shared" si="12"/>
        <v>4.93</v>
      </c>
      <c r="K153" s="77">
        <v>4646</v>
      </c>
      <c r="L153" s="79" t="s">
        <v>64</v>
      </c>
      <c r="M153" s="74">
        <f t="shared" si="13"/>
        <v>0.46460000000000001</v>
      </c>
      <c r="N153" s="77">
        <v>5636</v>
      </c>
      <c r="O153" s="79" t="s">
        <v>64</v>
      </c>
      <c r="P153" s="74">
        <f t="shared" si="14"/>
        <v>0.56359999999999999</v>
      </c>
    </row>
    <row r="154" spans="2:16">
      <c r="B154" s="89">
        <v>32.5</v>
      </c>
      <c r="C154" s="79" t="s">
        <v>65</v>
      </c>
      <c r="D154" s="74">
        <f t="shared" si="11"/>
        <v>1.4772727272727273</v>
      </c>
      <c r="E154" s="91">
        <v>3.7679999999999998</v>
      </c>
      <c r="F154" s="92">
        <v>5.7520000000000002E-3</v>
      </c>
      <c r="G154" s="88">
        <f t="shared" si="15"/>
        <v>3.773752</v>
      </c>
      <c r="H154" s="77">
        <v>5.27</v>
      </c>
      <c r="I154" s="79" t="s">
        <v>66</v>
      </c>
      <c r="J154" s="76">
        <f t="shared" si="12"/>
        <v>5.27</v>
      </c>
      <c r="K154" s="77">
        <v>4707</v>
      </c>
      <c r="L154" s="79" t="s">
        <v>64</v>
      </c>
      <c r="M154" s="74">
        <f t="shared" si="13"/>
        <v>0.47070000000000001</v>
      </c>
      <c r="N154" s="77">
        <v>5748</v>
      </c>
      <c r="O154" s="79" t="s">
        <v>64</v>
      </c>
      <c r="P154" s="74">
        <f t="shared" si="14"/>
        <v>0.57479999999999998</v>
      </c>
    </row>
    <row r="155" spans="2:16">
      <c r="B155" s="89">
        <v>35</v>
      </c>
      <c r="C155" s="79" t="s">
        <v>65</v>
      </c>
      <c r="D155" s="74">
        <f t="shared" si="11"/>
        <v>1.5909090909090908</v>
      </c>
      <c r="E155" s="91">
        <v>3.7330000000000001</v>
      </c>
      <c r="F155" s="92">
        <v>5.4140000000000004E-3</v>
      </c>
      <c r="G155" s="88">
        <f t="shared" si="15"/>
        <v>3.7384140000000001</v>
      </c>
      <c r="H155" s="77">
        <v>5.61</v>
      </c>
      <c r="I155" s="79" t="s">
        <v>66</v>
      </c>
      <c r="J155" s="76">
        <f t="shared" si="12"/>
        <v>5.61</v>
      </c>
      <c r="K155" s="77">
        <v>4766</v>
      </c>
      <c r="L155" s="79" t="s">
        <v>64</v>
      </c>
      <c r="M155" s="74">
        <f t="shared" si="13"/>
        <v>0.47660000000000002</v>
      </c>
      <c r="N155" s="77">
        <v>5858</v>
      </c>
      <c r="O155" s="79" t="s">
        <v>64</v>
      </c>
      <c r="P155" s="74">
        <f t="shared" si="14"/>
        <v>0.58579999999999999</v>
      </c>
    </row>
    <row r="156" spans="2:16">
      <c r="B156" s="89">
        <v>37.5</v>
      </c>
      <c r="C156" s="79" t="s">
        <v>65</v>
      </c>
      <c r="D156" s="74">
        <f t="shared" si="11"/>
        <v>1.7045454545454546</v>
      </c>
      <c r="E156" s="91">
        <v>3.6949999999999998</v>
      </c>
      <c r="F156" s="92">
        <v>5.1159999999999999E-3</v>
      </c>
      <c r="G156" s="88">
        <f t="shared" si="15"/>
        <v>3.700116</v>
      </c>
      <c r="H156" s="77">
        <v>5.96</v>
      </c>
      <c r="I156" s="79" t="s">
        <v>66</v>
      </c>
      <c r="J156" s="76">
        <f t="shared" si="12"/>
        <v>5.96</v>
      </c>
      <c r="K156" s="77">
        <v>4825</v>
      </c>
      <c r="L156" s="79" t="s">
        <v>64</v>
      </c>
      <c r="M156" s="74">
        <f t="shared" si="13"/>
        <v>0.48250000000000004</v>
      </c>
      <c r="N156" s="77">
        <v>5966</v>
      </c>
      <c r="O156" s="79" t="s">
        <v>64</v>
      </c>
      <c r="P156" s="74">
        <f t="shared" si="14"/>
        <v>0.59660000000000002</v>
      </c>
    </row>
    <row r="157" spans="2:16">
      <c r="B157" s="89">
        <v>40</v>
      </c>
      <c r="C157" s="79" t="s">
        <v>65</v>
      </c>
      <c r="D157" s="74">
        <f t="shared" si="11"/>
        <v>1.8181818181818181</v>
      </c>
      <c r="E157" s="91">
        <v>3.6549999999999998</v>
      </c>
      <c r="F157" s="92">
        <v>4.8520000000000004E-3</v>
      </c>
      <c r="G157" s="88">
        <f t="shared" si="15"/>
        <v>3.6598519999999999</v>
      </c>
      <c r="H157" s="77">
        <v>6.31</v>
      </c>
      <c r="I157" s="79" t="s">
        <v>66</v>
      </c>
      <c r="J157" s="76">
        <f t="shared" si="12"/>
        <v>6.31</v>
      </c>
      <c r="K157" s="77">
        <v>4883</v>
      </c>
      <c r="L157" s="79" t="s">
        <v>64</v>
      </c>
      <c r="M157" s="74">
        <f t="shared" si="13"/>
        <v>0.48830000000000001</v>
      </c>
      <c r="N157" s="77">
        <v>6073</v>
      </c>
      <c r="O157" s="79" t="s">
        <v>64</v>
      </c>
      <c r="P157" s="74">
        <f t="shared" si="14"/>
        <v>0.60730000000000006</v>
      </c>
    </row>
    <row r="158" spans="2:16">
      <c r="B158" s="89">
        <v>45</v>
      </c>
      <c r="C158" s="79" t="s">
        <v>65</v>
      </c>
      <c r="D158" s="74">
        <f t="shared" si="11"/>
        <v>2.0454545454545454</v>
      </c>
      <c r="E158" s="91">
        <v>3.58</v>
      </c>
      <c r="F158" s="92">
        <v>4.4019999999999997E-3</v>
      </c>
      <c r="G158" s="88">
        <f t="shared" si="15"/>
        <v>3.5844019999999999</v>
      </c>
      <c r="H158" s="77">
        <v>7.02</v>
      </c>
      <c r="I158" s="79" t="s">
        <v>66</v>
      </c>
      <c r="J158" s="76">
        <f t="shared" si="12"/>
        <v>7.02</v>
      </c>
      <c r="K158" s="77">
        <v>5049</v>
      </c>
      <c r="L158" s="79" t="s">
        <v>64</v>
      </c>
      <c r="M158" s="74">
        <f t="shared" si="13"/>
        <v>0.50490000000000002</v>
      </c>
      <c r="N158" s="77">
        <v>6285</v>
      </c>
      <c r="O158" s="79" t="s">
        <v>64</v>
      </c>
      <c r="P158" s="74">
        <f t="shared" si="14"/>
        <v>0.62850000000000006</v>
      </c>
    </row>
    <row r="159" spans="2:16">
      <c r="B159" s="89">
        <v>50</v>
      </c>
      <c r="C159" s="79" t="s">
        <v>65</v>
      </c>
      <c r="D159" s="74">
        <f t="shared" si="11"/>
        <v>2.2727272727272729</v>
      </c>
      <c r="E159" s="91">
        <v>3.512</v>
      </c>
      <c r="F159" s="92">
        <v>4.0340000000000003E-3</v>
      </c>
      <c r="G159" s="88">
        <f t="shared" si="15"/>
        <v>3.5160339999999999</v>
      </c>
      <c r="H159" s="77">
        <v>7.75</v>
      </c>
      <c r="I159" s="79" t="s">
        <v>66</v>
      </c>
      <c r="J159" s="76">
        <f t="shared" si="12"/>
        <v>7.75</v>
      </c>
      <c r="K159" s="77">
        <v>5213</v>
      </c>
      <c r="L159" s="79" t="s">
        <v>64</v>
      </c>
      <c r="M159" s="74">
        <f t="shared" si="13"/>
        <v>0.52129999999999999</v>
      </c>
      <c r="N159" s="77">
        <v>6495</v>
      </c>
      <c r="O159" s="79" t="s">
        <v>64</v>
      </c>
      <c r="P159" s="74">
        <f t="shared" si="14"/>
        <v>0.64949999999999997</v>
      </c>
    </row>
    <row r="160" spans="2:16">
      <c r="B160" s="89">
        <v>55</v>
      </c>
      <c r="C160" s="79" t="s">
        <v>65</v>
      </c>
      <c r="D160" s="74">
        <f t="shared" si="11"/>
        <v>2.5</v>
      </c>
      <c r="E160" s="91">
        <v>3.427</v>
      </c>
      <c r="F160" s="92">
        <v>3.7269999999999998E-3</v>
      </c>
      <c r="G160" s="88">
        <f t="shared" si="15"/>
        <v>3.4307270000000001</v>
      </c>
      <c r="H160" s="77">
        <v>8.49</v>
      </c>
      <c r="I160" s="79" t="s">
        <v>66</v>
      </c>
      <c r="J160" s="76">
        <f t="shared" si="12"/>
        <v>8.49</v>
      </c>
      <c r="K160" s="77">
        <v>5378</v>
      </c>
      <c r="L160" s="79" t="s">
        <v>64</v>
      </c>
      <c r="M160" s="74">
        <f t="shared" si="13"/>
        <v>0.53780000000000006</v>
      </c>
      <c r="N160" s="77">
        <v>6705</v>
      </c>
      <c r="O160" s="79" t="s">
        <v>64</v>
      </c>
      <c r="P160" s="74">
        <f t="shared" si="14"/>
        <v>0.67049999999999998</v>
      </c>
    </row>
    <row r="161" spans="2:16">
      <c r="B161" s="89">
        <v>60</v>
      </c>
      <c r="C161" s="79" t="s">
        <v>65</v>
      </c>
      <c r="D161" s="74">
        <f t="shared" si="11"/>
        <v>2.7272727272727271</v>
      </c>
      <c r="E161" s="91">
        <v>3.3479999999999999</v>
      </c>
      <c r="F161" s="92">
        <v>3.4659999999999999E-3</v>
      </c>
      <c r="G161" s="88">
        <f t="shared" si="15"/>
        <v>3.3514659999999998</v>
      </c>
      <c r="H161" s="77">
        <v>9.25</v>
      </c>
      <c r="I161" s="79" t="s">
        <v>66</v>
      </c>
      <c r="J161" s="76">
        <f t="shared" si="12"/>
        <v>9.25</v>
      </c>
      <c r="K161" s="77">
        <v>5543</v>
      </c>
      <c r="L161" s="79" t="s">
        <v>64</v>
      </c>
      <c r="M161" s="74">
        <f t="shared" si="13"/>
        <v>0.55430000000000001</v>
      </c>
      <c r="N161" s="77">
        <v>6915</v>
      </c>
      <c r="O161" s="79" t="s">
        <v>64</v>
      </c>
      <c r="P161" s="74">
        <f t="shared" si="14"/>
        <v>0.6915</v>
      </c>
    </row>
    <row r="162" spans="2:16">
      <c r="B162" s="89">
        <v>65</v>
      </c>
      <c r="C162" s="79" t="s">
        <v>65</v>
      </c>
      <c r="D162" s="74">
        <f t="shared" si="11"/>
        <v>2.9545454545454546</v>
      </c>
      <c r="E162" s="91">
        <v>3.2719999999999998</v>
      </c>
      <c r="F162" s="92">
        <v>3.241E-3</v>
      </c>
      <c r="G162" s="88">
        <f t="shared" si="15"/>
        <v>3.2752409999999998</v>
      </c>
      <c r="H162" s="77">
        <v>10.029999999999999</v>
      </c>
      <c r="I162" s="79" t="s">
        <v>66</v>
      </c>
      <c r="J162" s="76">
        <f t="shared" si="12"/>
        <v>10.029999999999999</v>
      </c>
      <c r="K162" s="77">
        <v>5710</v>
      </c>
      <c r="L162" s="79" t="s">
        <v>64</v>
      </c>
      <c r="M162" s="74">
        <f t="shared" si="13"/>
        <v>0.57099999999999995</v>
      </c>
      <c r="N162" s="77">
        <v>7126</v>
      </c>
      <c r="O162" s="79" t="s">
        <v>64</v>
      </c>
      <c r="P162" s="74">
        <f t="shared" si="14"/>
        <v>0.71260000000000001</v>
      </c>
    </row>
    <row r="163" spans="2:16">
      <c r="B163" s="89">
        <v>70</v>
      </c>
      <c r="C163" s="79" t="s">
        <v>65</v>
      </c>
      <c r="D163" s="74">
        <f t="shared" si="11"/>
        <v>3.1818181818181817</v>
      </c>
      <c r="E163" s="91">
        <v>3.1989999999999998</v>
      </c>
      <c r="F163" s="92">
        <v>3.0460000000000001E-3</v>
      </c>
      <c r="G163" s="88">
        <f t="shared" si="15"/>
        <v>3.2020459999999997</v>
      </c>
      <c r="H163" s="77">
        <v>10.82</v>
      </c>
      <c r="I163" s="79" t="s">
        <v>66</v>
      </c>
      <c r="J163" s="76">
        <f t="shared" si="12"/>
        <v>10.82</v>
      </c>
      <c r="K163" s="77">
        <v>5879</v>
      </c>
      <c r="L163" s="79" t="s">
        <v>64</v>
      </c>
      <c r="M163" s="74">
        <f t="shared" si="13"/>
        <v>0.58789999999999998</v>
      </c>
      <c r="N163" s="77">
        <v>7340</v>
      </c>
      <c r="O163" s="79" t="s">
        <v>64</v>
      </c>
      <c r="P163" s="74">
        <f t="shared" si="14"/>
        <v>0.73399999999999999</v>
      </c>
    </row>
    <row r="164" spans="2:16">
      <c r="B164" s="89">
        <v>80</v>
      </c>
      <c r="C164" s="79" t="s">
        <v>65</v>
      </c>
      <c r="D164" s="74">
        <f t="shared" si="11"/>
        <v>3.6363636363636362</v>
      </c>
      <c r="E164" s="91">
        <v>3.0630000000000002</v>
      </c>
      <c r="F164" s="92">
        <v>2.722E-3</v>
      </c>
      <c r="G164" s="88">
        <f t="shared" si="15"/>
        <v>3.0657220000000001</v>
      </c>
      <c r="H164" s="77">
        <v>12.47</v>
      </c>
      <c r="I164" s="79" t="s">
        <v>66</v>
      </c>
      <c r="J164" s="76">
        <f t="shared" si="12"/>
        <v>12.47</v>
      </c>
      <c r="K164" s="77">
        <v>6436</v>
      </c>
      <c r="L164" s="79" t="s">
        <v>64</v>
      </c>
      <c r="M164" s="74">
        <f t="shared" si="13"/>
        <v>0.64359999999999995</v>
      </c>
      <c r="N164" s="77">
        <v>7775</v>
      </c>
      <c r="O164" s="79" t="s">
        <v>64</v>
      </c>
      <c r="P164" s="74">
        <f t="shared" si="14"/>
        <v>0.77750000000000008</v>
      </c>
    </row>
    <row r="165" spans="2:16">
      <c r="B165" s="89">
        <v>90</v>
      </c>
      <c r="C165" s="79" t="s">
        <v>65</v>
      </c>
      <c r="D165" s="74">
        <f t="shared" si="11"/>
        <v>4.0909090909090908</v>
      </c>
      <c r="E165" s="91">
        <v>2.9390000000000001</v>
      </c>
      <c r="F165" s="92">
        <v>2.464E-3</v>
      </c>
      <c r="G165" s="88">
        <f t="shared" si="15"/>
        <v>2.9414639999999999</v>
      </c>
      <c r="H165" s="77">
        <v>14.19</v>
      </c>
      <c r="I165" s="79" t="s">
        <v>66</v>
      </c>
      <c r="J165" s="76">
        <f t="shared" si="12"/>
        <v>14.19</v>
      </c>
      <c r="K165" s="77">
        <v>6989</v>
      </c>
      <c r="L165" s="79" t="s">
        <v>64</v>
      </c>
      <c r="M165" s="74">
        <f t="shared" si="13"/>
        <v>0.69889999999999997</v>
      </c>
      <c r="N165" s="77">
        <v>8221</v>
      </c>
      <c r="O165" s="79" t="s">
        <v>64</v>
      </c>
      <c r="P165" s="74">
        <f t="shared" si="14"/>
        <v>0.82210000000000005</v>
      </c>
    </row>
    <row r="166" spans="2:16">
      <c r="B166" s="89">
        <v>100</v>
      </c>
      <c r="C166" s="79" t="s">
        <v>65</v>
      </c>
      <c r="D166" s="74">
        <f t="shared" si="11"/>
        <v>4.5454545454545459</v>
      </c>
      <c r="E166" s="91">
        <v>2.8279999999999998</v>
      </c>
      <c r="F166" s="92">
        <v>2.2539999999999999E-3</v>
      </c>
      <c r="G166" s="88">
        <f t="shared" si="15"/>
        <v>2.830254</v>
      </c>
      <c r="H166" s="77">
        <v>15.98</v>
      </c>
      <c r="I166" s="79" t="s">
        <v>66</v>
      </c>
      <c r="J166" s="76">
        <f t="shared" si="12"/>
        <v>15.98</v>
      </c>
      <c r="K166" s="77">
        <v>7542</v>
      </c>
      <c r="L166" s="79" t="s">
        <v>64</v>
      </c>
      <c r="M166" s="74">
        <f t="shared" si="13"/>
        <v>0.75419999999999998</v>
      </c>
      <c r="N166" s="77">
        <v>8680</v>
      </c>
      <c r="O166" s="79" t="s">
        <v>64</v>
      </c>
      <c r="P166" s="74">
        <f t="shared" si="14"/>
        <v>0.86799999999999999</v>
      </c>
    </row>
    <row r="167" spans="2:16">
      <c r="B167" s="89">
        <v>110</v>
      </c>
      <c r="C167" s="79" t="s">
        <v>65</v>
      </c>
      <c r="D167" s="74">
        <f t="shared" si="11"/>
        <v>5</v>
      </c>
      <c r="E167" s="91">
        <v>2.7269999999999999</v>
      </c>
      <c r="F167" s="92">
        <v>2.0790000000000001E-3</v>
      </c>
      <c r="G167" s="88">
        <f t="shared" si="15"/>
        <v>2.729079</v>
      </c>
      <c r="H167" s="77">
        <v>17.84</v>
      </c>
      <c r="I167" s="79" t="s">
        <v>66</v>
      </c>
      <c r="J167" s="76">
        <f t="shared" si="12"/>
        <v>17.84</v>
      </c>
      <c r="K167" s="77">
        <v>8096</v>
      </c>
      <c r="L167" s="79" t="s">
        <v>64</v>
      </c>
      <c r="M167" s="74">
        <f t="shared" si="13"/>
        <v>0.80959999999999999</v>
      </c>
      <c r="N167" s="77">
        <v>9153</v>
      </c>
      <c r="O167" s="79" t="s">
        <v>64</v>
      </c>
      <c r="P167" s="74">
        <f t="shared" si="14"/>
        <v>0.9153</v>
      </c>
    </row>
    <row r="168" spans="2:16">
      <c r="B168" s="89">
        <v>120</v>
      </c>
      <c r="C168" s="79" t="s">
        <v>65</v>
      </c>
      <c r="D168" s="74">
        <f t="shared" si="11"/>
        <v>5.4545454545454541</v>
      </c>
      <c r="E168" s="91">
        <v>2.6360000000000001</v>
      </c>
      <c r="F168" s="92">
        <v>1.9300000000000001E-3</v>
      </c>
      <c r="G168" s="88">
        <f t="shared" si="15"/>
        <v>2.6379300000000003</v>
      </c>
      <c r="H168" s="77">
        <v>19.760000000000002</v>
      </c>
      <c r="I168" s="79" t="s">
        <v>66</v>
      </c>
      <c r="J168" s="76">
        <f t="shared" si="12"/>
        <v>19.760000000000002</v>
      </c>
      <c r="K168" s="77">
        <v>8650</v>
      </c>
      <c r="L168" s="79" t="s">
        <v>64</v>
      </c>
      <c r="M168" s="74">
        <f t="shared" si="13"/>
        <v>0.86499999999999999</v>
      </c>
      <c r="N168" s="77">
        <v>9638</v>
      </c>
      <c r="O168" s="79" t="s">
        <v>64</v>
      </c>
      <c r="P168" s="74">
        <f t="shared" si="14"/>
        <v>0.96379999999999999</v>
      </c>
    </row>
    <row r="169" spans="2:16">
      <c r="B169" s="89">
        <v>130</v>
      </c>
      <c r="C169" s="79" t="s">
        <v>65</v>
      </c>
      <c r="D169" s="74">
        <f t="shared" si="11"/>
        <v>5.9090909090909092</v>
      </c>
      <c r="E169" s="91">
        <v>2.552</v>
      </c>
      <c r="F169" s="92">
        <v>1.8029999999999999E-3</v>
      </c>
      <c r="G169" s="88">
        <f t="shared" si="15"/>
        <v>2.5538030000000003</v>
      </c>
      <c r="H169" s="77">
        <v>21.75</v>
      </c>
      <c r="I169" s="79" t="s">
        <v>66</v>
      </c>
      <c r="J169" s="76">
        <f t="shared" si="12"/>
        <v>21.75</v>
      </c>
      <c r="K169" s="77">
        <v>9207</v>
      </c>
      <c r="L169" s="79" t="s">
        <v>64</v>
      </c>
      <c r="M169" s="74">
        <f t="shared" si="13"/>
        <v>0.92070000000000007</v>
      </c>
      <c r="N169" s="77">
        <v>1.01</v>
      </c>
      <c r="O169" s="78" t="s">
        <v>66</v>
      </c>
      <c r="P169" s="74">
        <f t="shared" ref="P169:P228" si="16">N169</f>
        <v>1.01</v>
      </c>
    </row>
    <row r="170" spans="2:16">
      <c r="B170" s="89">
        <v>140</v>
      </c>
      <c r="C170" s="79" t="s">
        <v>65</v>
      </c>
      <c r="D170" s="74">
        <f t="shared" si="11"/>
        <v>6.3636363636363633</v>
      </c>
      <c r="E170" s="91">
        <v>2.4750000000000001</v>
      </c>
      <c r="F170" s="92">
        <v>1.6919999999999999E-3</v>
      </c>
      <c r="G170" s="88">
        <f t="shared" si="15"/>
        <v>2.4766919999999999</v>
      </c>
      <c r="H170" s="77">
        <v>23.81</v>
      </c>
      <c r="I170" s="79" t="s">
        <v>66</v>
      </c>
      <c r="J170" s="76">
        <f t="shared" si="12"/>
        <v>23.81</v>
      </c>
      <c r="K170" s="77">
        <v>9765</v>
      </c>
      <c r="L170" s="79" t="s">
        <v>64</v>
      </c>
      <c r="M170" s="74">
        <f t="shared" si="13"/>
        <v>0.97650000000000003</v>
      </c>
      <c r="N170" s="77">
        <v>1.06</v>
      </c>
      <c r="O170" s="79" t="s">
        <v>66</v>
      </c>
      <c r="P170" s="74">
        <f t="shared" si="16"/>
        <v>1.06</v>
      </c>
    </row>
    <row r="171" spans="2:16">
      <c r="B171" s="89">
        <v>150</v>
      </c>
      <c r="C171" s="79" t="s">
        <v>65</v>
      </c>
      <c r="D171" s="74">
        <f t="shared" si="11"/>
        <v>6.8181818181818183</v>
      </c>
      <c r="E171" s="91">
        <v>2.4039999999999999</v>
      </c>
      <c r="F171" s="92">
        <v>1.5950000000000001E-3</v>
      </c>
      <c r="G171" s="88">
        <f t="shared" si="15"/>
        <v>2.4055949999999999</v>
      </c>
      <c r="H171" s="77">
        <v>25.92</v>
      </c>
      <c r="I171" s="79" t="s">
        <v>66</v>
      </c>
      <c r="J171" s="76">
        <f t="shared" si="12"/>
        <v>25.92</v>
      </c>
      <c r="K171" s="77">
        <v>1.03</v>
      </c>
      <c r="L171" s="78" t="s">
        <v>66</v>
      </c>
      <c r="M171" s="74">
        <f t="shared" ref="M170:M220" si="17">K171</f>
        <v>1.03</v>
      </c>
      <c r="N171" s="77">
        <v>1.1200000000000001</v>
      </c>
      <c r="O171" s="79" t="s">
        <v>66</v>
      </c>
      <c r="P171" s="76">
        <f t="shared" si="16"/>
        <v>1.1200000000000001</v>
      </c>
    </row>
    <row r="172" spans="2:16">
      <c r="B172" s="89">
        <v>160</v>
      </c>
      <c r="C172" s="79" t="s">
        <v>65</v>
      </c>
      <c r="D172" s="74">
        <f t="shared" si="11"/>
        <v>7.2727272727272725</v>
      </c>
      <c r="E172" s="91">
        <v>2.3380000000000001</v>
      </c>
      <c r="F172" s="92">
        <v>1.5089999999999999E-3</v>
      </c>
      <c r="G172" s="88">
        <f t="shared" si="15"/>
        <v>2.3395090000000001</v>
      </c>
      <c r="H172" s="77">
        <v>28.1</v>
      </c>
      <c r="I172" s="79" t="s">
        <v>66</v>
      </c>
      <c r="J172" s="76">
        <f t="shared" ref="J172:J199" si="18">H172</f>
        <v>28.1</v>
      </c>
      <c r="K172" s="77">
        <v>1.0900000000000001</v>
      </c>
      <c r="L172" s="79" t="s">
        <v>66</v>
      </c>
      <c r="M172" s="76">
        <f t="shared" si="17"/>
        <v>1.0900000000000001</v>
      </c>
      <c r="N172" s="77">
        <v>1.17</v>
      </c>
      <c r="O172" s="79" t="s">
        <v>66</v>
      </c>
      <c r="P172" s="76">
        <f t="shared" si="16"/>
        <v>1.17</v>
      </c>
    </row>
    <row r="173" spans="2:16">
      <c r="B173" s="89">
        <v>170</v>
      </c>
      <c r="C173" s="79" t="s">
        <v>65</v>
      </c>
      <c r="D173" s="74">
        <f t="shared" si="11"/>
        <v>7.7272727272727275</v>
      </c>
      <c r="E173" s="91">
        <v>2.2759999999999998</v>
      </c>
      <c r="F173" s="92">
        <v>1.4319999999999999E-3</v>
      </c>
      <c r="G173" s="88">
        <f t="shared" si="15"/>
        <v>2.2774319999999997</v>
      </c>
      <c r="H173" s="77">
        <v>30.34</v>
      </c>
      <c r="I173" s="79" t="s">
        <v>66</v>
      </c>
      <c r="J173" s="76">
        <f t="shared" si="18"/>
        <v>30.34</v>
      </c>
      <c r="K173" s="77">
        <v>1.1499999999999999</v>
      </c>
      <c r="L173" s="79" t="s">
        <v>66</v>
      </c>
      <c r="M173" s="76">
        <f t="shared" si="17"/>
        <v>1.1499999999999999</v>
      </c>
      <c r="N173" s="77">
        <v>1.23</v>
      </c>
      <c r="O173" s="79" t="s">
        <v>66</v>
      </c>
      <c r="P173" s="76">
        <f t="shared" si="16"/>
        <v>1.23</v>
      </c>
    </row>
    <row r="174" spans="2:16">
      <c r="B174" s="89">
        <v>180</v>
      </c>
      <c r="C174" s="79" t="s">
        <v>65</v>
      </c>
      <c r="D174" s="74">
        <f t="shared" si="11"/>
        <v>8.1818181818181817</v>
      </c>
      <c r="E174" s="91">
        <v>2.2189999999999999</v>
      </c>
      <c r="F174" s="92">
        <v>1.364E-3</v>
      </c>
      <c r="G174" s="88">
        <f t="shared" si="15"/>
        <v>2.220364</v>
      </c>
      <c r="H174" s="77">
        <v>32.64</v>
      </c>
      <c r="I174" s="79" t="s">
        <v>66</v>
      </c>
      <c r="J174" s="76">
        <f t="shared" si="18"/>
        <v>32.64</v>
      </c>
      <c r="K174" s="77">
        <v>1.2</v>
      </c>
      <c r="L174" s="79" t="s">
        <v>66</v>
      </c>
      <c r="M174" s="76">
        <f t="shared" si="17"/>
        <v>1.2</v>
      </c>
      <c r="N174" s="77">
        <v>1.28</v>
      </c>
      <c r="O174" s="79" t="s">
        <v>66</v>
      </c>
      <c r="P174" s="76">
        <f t="shared" si="16"/>
        <v>1.28</v>
      </c>
    </row>
    <row r="175" spans="2:16">
      <c r="B175" s="89">
        <v>200</v>
      </c>
      <c r="C175" s="79" t="s">
        <v>65</v>
      </c>
      <c r="D175" s="74">
        <f t="shared" si="11"/>
        <v>9.0909090909090917</v>
      </c>
      <c r="E175" s="91">
        <v>2.113</v>
      </c>
      <c r="F175" s="92">
        <v>1.245E-3</v>
      </c>
      <c r="G175" s="88">
        <f t="shared" si="15"/>
        <v>2.1142449999999999</v>
      </c>
      <c r="H175" s="77">
        <v>37.409999999999997</v>
      </c>
      <c r="I175" s="79" t="s">
        <v>66</v>
      </c>
      <c r="J175" s="76">
        <f t="shared" si="18"/>
        <v>37.409999999999997</v>
      </c>
      <c r="K175" s="77">
        <v>1.4</v>
      </c>
      <c r="L175" s="79" t="s">
        <v>66</v>
      </c>
      <c r="M175" s="76">
        <f t="shared" si="17"/>
        <v>1.4</v>
      </c>
      <c r="N175" s="77">
        <v>1.4</v>
      </c>
      <c r="O175" s="79" t="s">
        <v>66</v>
      </c>
      <c r="P175" s="76">
        <f t="shared" si="16"/>
        <v>1.4</v>
      </c>
    </row>
    <row r="176" spans="2:16">
      <c r="B176" s="89">
        <v>225</v>
      </c>
      <c r="C176" s="79" t="s">
        <v>65</v>
      </c>
      <c r="D176" s="74">
        <f t="shared" si="11"/>
        <v>10.227272727272727</v>
      </c>
      <c r="E176" s="91">
        <v>1.9970000000000001</v>
      </c>
      <c r="F176" s="92">
        <v>1.1249999999999999E-3</v>
      </c>
      <c r="G176" s="88">
        <f t="shared" si="15"/>
        <v>1.9981250000000002</v>
      </c>
      <c r="H176" s="77">
        <v>43.7</v>
      </c>
      <c r="I176" s="79" t="s">
        <v>66</v>
      </c>
      <c r="J176" s="76">
        <f t="shared" si="18"/>
        <v>43.7</v>
      </c>
      <c r="K176" s="77">
        <v>1.68</v>
      </c>
      <c r="L176" s="79" t="s">
        <v>66</v>
      </c>
      <c r="M176" s="76">
        <f t="shared" si="17"/>
        <v>1.68</v>
      </c>
      <c r="N176" s="77">
        <v>1.55</v>
      </c>
      <c r="O176" s="79" t="s">
        <v>66</v>
      </c>
      <c r="P176" s="76">
        <f t="shared" si="16"/>
        <v>1.55</v>
      </c>
    </row>
    <row r="177" spans="1:16">
      <c r="A177" s="4"/>
      <c r="B177" s="89">
        <v>250</v>
      </c>
      <c r="C177" s="79" t="s">
        <v>65</v>
      </c>
      <c r="D177" s="74">
        <f t="shared" si="11"/>
        <v>11.363636363636363</v>
      </c>
      <c r="E177" s="91">
        <v>1.8939999999999999</v>
      </c>
      <c r="F177" s="92">
        <v>1.026E-3</v>
      </c>
      <c r="G177" s="88">
        <f t="shared" si="15"/>
        <v>1.8950259999999999</v>
      </c>
      <c r="H177" s="77">
        <v>50.34</v>
      </c>
      <c r="I177" s="79" t="s">
        <v>66</v>
      </c>
      <c r="J177" s="76">
        <f t="shared" si="18"/>
        <v>50.34</v>
      </c>
      <c r="K177" s="77">
        <v>1.95</v>
      </c>
      <c r="L177" s="79" t="s">
        <v>66</v>
      </c>
      <c r="M177" s="76">
        <f t="shared" si="17"/>
        <v>1.95</v>
      </c>
      <c r="N177" s="77">
        <v>1.71</v>
      </c>
      <c r="O177" s="79" t="s">
        <v>66</v>
      </c>
      <c r="P177" s="76">
        <f t="shared" si="16"/>
        <v>1.71</v>
      </c>
    </row>
    <row r="178" spans="1:16">
      <c r="B178" s="77">
        <v>275</v>
      </c>
      <c r="C178" s="79" t="s">
        <v>65</v>
      </c>
      <c r="D178" s="74">
        <f t="shared" ref="D178:D191" si="19">B178/$C$5</f>
        <v>12.5</v>
      </c>
      <c r="E178" s="91">
        <v>1.802</v>
      </c>
      <c r="F178" s="92">
        <v>9.4490000000000004E-4</v>
      </c>
      <c r="G178" s="88">
        <f t="shared" si="15"/>
        <v>1.8029449</v>
      </c>
      <c r="H178" s="77">
        <v>57.34</v>
      </c>
      <c r="I178" s="79" t="s">
        <v>66</v>
      </c>
      <c r="J178" s="76">
        <f t="shared" si="18"/>
        <v>57.34</v>
      </c>
      <c r="K178" s="77">
        <v>2.21</v>
      </c>
      <c r="L178" s="79" t="s">
        <v>66</v>
      </c>
      <c r="M178" s="76">
        <f t="shared" si="17"/>
        <v>2.21</v>
      </c>
      <c r="N178" s="77">
        <v>1.87</v>
      </c>
      <c r="O178" s="79" t="s">
        <v>66</v>
      </c>
      <c r="P178" s="76">
        <f t="shared" si="16"/>
        <v>1.87</v>
      </c>
    </row>
    <row r="179" spans="1:16">
      <c r="B179" s="89">
        <v>300</v>
      </c>
      <c r="C179" s="90" t="s">
        <v>65</v>
      </c>
      <c r="D179" s="74">
        <f t="shared" si="19"/>
        <v>13.636363636363637</v>
      </c>
      <c r="E179" s="91">
        <v>1.718</v>
      </c>
      <c r="F179" s="92">
        <v>8.7600000000000004E-4</v>
      </c>
      <c r="G179" s="88">
        <f t="shared" si="15"/>
        <v>1.7188760000000001</v>
      </c>
      <c r="H179" s="77">
        <v>64.680000000000007</v>
      </c>
      <c r="I179" s="79" t="s">
        <v>66</v>
      </c>
      <c r="J179" s="76">
        <f t="shared" si="18"/>
        <v>64.680000000000007</v>
      </c>
      <c r="K179" s="77">
        <v>2.4700000000000002</v>
      </c>
      <c r="L179" s="79" t="s">
        <v>66</v>
      </c>
      <c r="M179" s="76">
        <f t="shared" si="17"/>
        <v>2.4700000000000002</v>
      </c>
      <c r="N179" s="77">
        <v>2.04</v>
      </c>
      <c r="O179" s="79" t="s">
        <v>66</v>
      </c>
      <c r="P179" s="76">
        <f t="shared" si="16"/>
        <v>2.04</v>
      </c>
    </row>
    <row r="180" spans="1:16">
      <c r="B180" s="89">
        <v>325</v>
      </c>
      <c r="C180" s="90" t="s">
        <v>65</v>
      </c>
      <c r="D180" s="74">
        <f t="shared" si="19"/>
        <v>14.772727272727273</v>
      </c>
      <c r="E180" s="91">
        <v>1.6419999999999999</v>
      </c>
      <c r="F180" s="92">
        <v>8.1700000000000002E-4</v>
      </c>
      <c r="G180" s="88">
        <f t="shared" si="15"/>
        <v>1.642817</v>
      </c>
      <c r="H180" s="77">
        <v>72.37</v>
      </c>
      <c r="I180" s="79" t="s">
        <v>66</v>
      </c>
      <c r="J180" s="76">
        <f t="shared" si="18"/>
        <v>72.37</v>
      </c>
      <c r="K180" s="77">
        <v>2.73</v>
      </c>
      <c r="L180" s="79" t="s">
        <v>66</v>
      </c>
      <c r="M180" s="76">
        <f t="shared" si="17"/>
        <v>2.73</v>
      </c>
      <c r="N180" s="77">
        <v>2.2200000000000002</v>
      </c>
      <c r="O180" s="79" t="s">
        <v>66</v>
      </c>
      <c r="P180" s="76">
        <f t="shared" si="16"/>
        <v>2.2200000000000002</v>
      </c>
    </row>
    <row r="181" spans="1:16">
      <c r="B181" s="89">
        <v>350</v>
      </c>
      <c r="C181" s="90" t="s">
        <v>65</v>
      </c>
      <c r="D181" s="74">
        <f t="shared" si="19"/>
        <v>15.909090909090908</v>
      </c>
      <c r="E181" s="91">
        <v>1.573</v>
      </c>
      <c r="F181" s="92">
        <v>7.6590000000000002E-4</v>
      </c>
      <c r="G181" s="88">
        <f t="shared" si="15"/>
        <v>1.5737658999999999</v>
      </c>
      <c r="H181" s="77">
        <v>80.42</v>
      </c>
      <c r="I181" s="79" t="s">
        <v>66</v>
      </c>
      <c r="J181" s="76">
        <f t="shared" si="18"/>
        <v>80.42</v>
      </c>
      <c r="K181" s="77">
        <v>2.98</v>
      </c>
      <c r="L181" s="79" t="s">
        <v>66</v>
      </c>
      <c r="M181" s="76">
        <f t="shared" si="17"/>
        <v>2.98</v>
      </c>
      <c r="N181" s="77">
        <v>2.4</v>
      </c>
      <c r="O181" s="79" t="s">
        <v>66</v>
      </c>
      <c r="P181" s="76">
        <f t="shared" si="16"/>
        <v>2.4</v>
      </c>
    </row>
    <row r="182" spans="1:16">
      <c r="B182" s="89">
        <v>375</v>
      </c>
      <c r="C182" s="90" t="s">
        <v>65</v>
      </c>
      <c r="D182" s="74">
        <f t="shared" si="19"/>
        <v>17.045454545454547</v>
      </c>
      <c r="E182" s="91">
        <v>1.5089999999999999</v>
      </c>
      <c r="F182" s="92">
        <v>7.2110000000000002E-4</v>
      </c>
      <c r="G182" s="88">
        <f t="shared" si="15"/>
        <v>1.5097210999999999</v>
      </c>
      <c r="H182" s="77">
        <v>88.8</v>
      </c>
      <c r="I182" s="79" t="s">
        <v>66</v>
      </c>
      <c r="J182" s="76">
        <f t="shared" si="18"/>
        <v>88.8</v>
      </c>
      <c r="K182" s="77">
        <v>3.23</v>
      </c>
      <c r="L182" s="79" t="s">
        <v>66</v>
      </c>
      <c r="M182" s="76">
        <f t="shared" si="17"/>
        <v>3.23</v>
      </c>
      <c r="N182" s="77">
        <v>2.59</v>
      </c>
      <c r="O182" s="79" t="s">
        <v>66</v>
      </c>
      <c r="P182" s="76">
        <f t="shared" si="16"/>
        <v>2.59</v>
      </c>
    </row>
    <row r="183" spans="1:16">
      <c r="B183" s="89">
        <v>400</v>
      </c>
      <c r="C183" s="90" t="s">
        <v>65</v>
      </c>
      <c r="D183" s="74">
        <f t="shared" si="19"/>
        <v>18.181818181818183</v>
      </c>
      <c r="E183" s="91">
        <v>1.45</v>
      </c>
      <c r="F183" s="92">
        <v>6.8150000000000003E-4</v>
      </c>
      <c r="G183" s="88">
        <f t="shared" si="15"/>
        <v>1.4506815</v>
      </c>
      <c r="H183" s="77">
        <v>97.54</v>
      </c>
      <c r="I183" s="79" t="s">
        <v>66</v>
      </c>
      <c r="J183" s="76">
        <f t="shared" si="18"/>
        <v>97.54</v>
      </c>
      <c r="K183" s="77">
        <v>3.49</v>
      </c>
      <c r="L183" s="79" t="s">
        <v>66</v>
      </c>
      <c r="M183" s="76">
        <f t="shared" si="17"/>
        <v>3.49</v>
      </c>
      <c r="N183" s="77">
        <v>2.79</v>
      </c>
      <c r="O183" s="79" t="s">
        <v>66</v>
      </c>
      <c r="P183" s="76">
        <f t="shared" si="16"/>
        <v>2.79</v>
      </c>
    </row>
    <row r="184" spans="1:16">
      <c r="B184" s="89">
        <v>450</v>
      </c>
      <c r="C184" s="90" t="s">
        <v>65</v>
      </c>
      <c r="D184" s="74">
        <f t="shared" si="19"/>
        <v>20.454545454545453</v>
      </c>
      <c r="E184" s="91">
        <v>1.3460000000000001</v>
      </c>
      <c r="F184" s="92">
        <v>6.1459999999999998E-4</v>
      </c>
      <c r="G184" s="88">
        <f t="shared" si="15"/>
        <v>1.3466146000000001</v>
      </c>
      <c r="H184" s="77">
        <v>116.04</v>
      </c>
      <c r="I184" s="79" t="s">
        <v>66</v>
      </c>
      <c r="J184" s="76">
        <f t="shared" si="18"/>
        <v>116.04</v>
      </c>
      <c r="K184" s="77">
        <v>4.41</v>
      </c>
      <c r="L184" s="79" t="s">
        <v>66</v>
      </c>
      <c r="M184" s="76">
        <f t="shared" si="17"/>
        <v>4.41</v>
      </c>
      <c r="N184" s="77">
        <v>3.21</v>
      </c>
      <c r="O184" s="79" t="s">
        <v>66</v>
      </c>
      <c r="P184" s="76">
        <f t="shared" si="16"/>
        <v>3.21</v>
      </c>
    </row>
    <row r="185" spans="1:16">
      <c r="B185" s="89">
        <v>500</v>
      </c>
      <c r="C185" s="90" t="s">
        <v>65</v>
      </c>
      <c r="D185" s="74">
        <f t="shared" si="19"/>
        <v>22.727272727272727</v>
      </c>
      <c r="E185" s="91">
        <v>1.2569999999999999</v>
      </c>
      <c r="F185" s="92">
        <v>5.6030000000000001E-4</v>
      </c>
      <c r="G185" s="88">
        <f t="shared" si="15"/>
        <v>1.2575603</v>
      </c>
      <c r="H185" s="77">
        <v>135.91999999999999</v>
      </c>
      <c r="I185" s="79" t="s">
        <v>66</v>
      </c>
      <c r="J185" s="76">
        <f t="shared" si="18"/>
        <v>135.91999999999999</v>
      </c>
      <c r="K185" s="77">
        <v>5.28</v>
      </c>
      <c r="L185" s="79" t="s">
        <v>66</v>
      </c>
      <c r="M185" s="76">
        <f t="shared" si="17"/>
        <v>5.28</v>
      </c>
      <c r="N185" s="77">
        <v>3.65</v>
      </c>
      <c r="O185" s="79" t="s">
        <v>66</v>
      </c>
      <c r="P185" s="76">
        <f t="shared" si="16"/>
        <v>3.65</v>
      </c>
    </row>
    <row r="186" spans="1:16">
      <c r="B186" s="89">
        <v>550</v>
      </c>
      <c r="C186" s="90" t="s">
        <v>65</v>
      </c>
      <c r="D186" s="74">
        <f t="shared" si="19"/>
        <v>25</v>
      </c>
      <c r="E186" s="91">
        <v>1.181</v>
      </c>
      <c r="F186" s="92">
        <v>5.153E-4</v>
      </c>
      <c r="G186" s="88">
        <f t="shared" si="15"/>
        <v>1.1815153</v>
      </c>
      <c r="H186" s="77">
        <v>157.13999999999999</v>
      </c>
      <c r="I186" s="79" t="s">
        <v>66</v>
      </c>
      <c r="J186" s="76">
        <f t="shared" si="18"/>
        <v>157.13999999999999</v>
      </c>
      <c r="K186" s="77">
        <v>6.13</v>
      </c>
      <c r="L186" s="79" t="s">
        <v>66</v>
      </c>
      <c r="M186" s="76">
        <f t="shared" si="17"/>
        <v>6.13</v>
      </c>
      <c r="N186" s="77">
        <v>4.1100000000000003</v>
      </c>
      <c r="O186" s="79" t="s">
        <v>66</v>
      </c>
      <c r="P186" s="76">
        <f t="shared" si="16"/>
        <v>4.1100000000000003</v>
      </c>
    </row>
    <row r="187" spans="1:16">
      <c r="B187" s="89">
        <v>600</v>
      </c>
      <c r="C187" s="90" t="s">
        <v>65</v>
      </c>
      <c r="D187" s="74">
        <f t="shared" si="19"/>
        <v>27.272727272727273</v>
      </c>
      <c r="E187" s="91">
        <v>1.1160000000000001</v>
      </c>
      <c r="F187" s="92">
        <v>4.772E-4</v>
      </c>
      <c r="G187" s="88">
        <f t="shared" si="15"/>
        <v>1.1164772000000001</v>
      </c>
      <c r="H187" s="77">
        <v>179.67</v>
      </c>
      <c r="I187" s="79" t="s">
        <v>66</v>
      </c>
      <c r="J187" s="76">
        <f t="shared" si="18"/>
        <v>179.67</v>
      </c>
      <c r="K187" s="77">
        <v>6.96</v>
      </c>
      <c r="L187" s="79" t="s">
        <v>66</v>
      </c>
      <c r="M187" s="76">
        <f t="shared" si="17"/>
        <v>6.96</v>
      </c>
      <c r="N187" s="77">
        <v>4.5999999999999996</v>
      </c>
      <c r="O187" s="79" t="s">
        <v>66</v>
      </c>
      <c r="P187" s="76">
        <f t="shared" si="16"/>
        <v>4.5999999999999996</v>
      </c>
    </row>
    <row r="188" spans="1:16">
      <c r="B188" s="89">
        <v>650</v>
      </c>
      <c r="C188" s="90" t="s">
        <v>65</v>
      </c>
      <c r="D188" s="74">
        <f t="shared" si="19"/>
        <v>29.545454545454547</v>
      </c>
      <c r="E188" s="91">
        <v>1.0609999999999999</v>
      </c>
      <c r="F188" s="92">
        <v>4.4470000000000002E-4</v>
      </c>
      <c r="G188" s="88">
        <f t="shared" si="15"/>
        <v>1.0614447</v>
      </c>
      <c r="H188" s="77">
        <v>203.44</v>
      </c>
      <c r="I188" s="79" t="s">
        <v>66</v>
      </c>
      <c r="J188" s="76">
        <f t="shared" si="18"/>
        <v>203.44</v>
      </c>
      <c r="K188" s="77">
        <v>7.79</v>
      </c>
      <c r="L188" s="79" t="s">
        <v>66</v>
      </c>
      <c r="M188" s="76">
        <f t="shared" si="17"/>
        <v>7.79</v>
      </c>
      <c r="N188" s="77">
        <v>5.12</v>
      </c>
      <c r="O188" s="79" t="s">
        <v>66</v>
      </c>
      <c r="P188" s="76">
        <f t="shared" si="16"/>
        <v>5.12</v>
      </c>
    </row>
    <row r="189" spans="1:16">
      <c r="B189" s="89">
        <v>700</v>
      </c>
      <c r="C189" s="90" t="s">
        <v>65</v>
      </c>
      <c r="D189" s="74">
        <f t="shared" si="19"/>
        <v>31.818181818181817</v>
      </c>
      <c r="E189" s="91">
        <v>1.008</v>
      </c>
      <c r="F189" s="92">
        <v>4.1649999999999999E-4</v>
      </c>
      <c r="G189" s="88">
        <f t="shared" si="15"/>
        <v>1.0084165</v>
      </c>
      <c r="H189" s="77">
        <v>228.46</v>
      </c>
      <c r="I189" s="79" t="s">
        <v>66</v>
      </c>
      <c r="J189" s="76">
        <f t="shared" si="18"/>
        <v>228.46</v>
      </c>
      <c r="K189" s="77">
        <v>8.61</v>
      </c>
      <c r="L189" s="79" t="s">
        <v>66</v>
      </c>
      <c r="M189" s="76">
        <f t="shared" si="17"/>
        <v>8.61</v>
      </c>
      <c r="N189" s="77">
        <v>5.65</v>
      </c>
      <c r="O189" s="79" t="s">
        <v>66</v>
      </c>
      <c r="P189" s="76">
        <f t="shared" si="16"/>
        <v>5.65</v>
      </c>
    </row>
    <row r="190" spans="1:16">
      <c r="B190" s="89">
        <v>800</v>
      </c>
      <c r="C190" s="90" t="s">
        <v>65</v>
      </c>
      <c r="D190" s="74">
        <f t="shared" si="19"/>
        <v>36.363636363636367</v>
      </c>
      <c r="E190" s="91">
        <v>0.91659999999999997</v>
      </c>
      <c r="F190" s="92">
        <v>3.701E-4</v>
      </c>
      <c r="G190" s="88">
        <f t="shared" si="15"/>
        <v>0.91697010000000001</v>
      </c>
      <c r="H190" s="77">
        <v>282.27999999999997</v>
      </c>
      <c r="I190" s="79" t="s">
        <v>66</v>
      </c>
      <c r="J190" s="76">
        <f t="shared" si="18"/>
        <v>282.27999999999997</v>
      </c>
      <c r="K190" s="77">
        <v>11.6</v>
      </c>
      <c r="L190" s="79" t="s">
        <v>66</v>
      </c>
      <c r="M190" s="76">
        <f t="shared" si="17"/>
        <v>11.6</v>
      </c>
      <c r="N190" s="77">
        <v>6.8</v>
      </c>
      <c r="O190" s="79" t="s">
        <v>66</v>
      </c>
      <c r="P190" s="76">
        <f t="shared" si="16"/>
        <v>6.8</v>
      </c>
    </row>
    <row r="191" spans="1:16">
      <c r="B191" s="89">
        <v>900</v>
      </c>
      <c r="C191" s="90" t="s">
        <v>65</v>
      </c>
      <c r="D191" s="74">
        <f t="shared" si="19"/>
        <v>40.909090909090907</v>
      </c>
      <c r="E191" s="91">
        <v>0.84279999999999999</v>
      </c>
      <c r="F191" s="92">
        <v>3.3340000000000003E-4</v>
      </c>
      <c r="G191" s="88">
        <f t="shared" si="15"/>
        <v>0.84313340000000003</v>
      </c>
      <c r="H191" s="77">
        <v>341.14</v>
      </c>
      <c r="I191" s="79" t="s">
        <v>66</v>
      </c>
      <c r="J191" s="76">
        <f t="shared" si="18"/>
        <v>341.14</v>
      </c>
      <c r="K191" s="77">
        <v>14.38</v>
      </c>
      <c r="L191" s="79" t="s">
        <v>66</v>
      </c>
      <c r="M191" s="76">
        <f t="shared" si="17"/>
        <v>14.38</v>
      </c>
      <c r="N191" s="77">
        <v>8.0299999999999994</v>
      </c>
      <c r="O191" s="79" t="s">
        <v>66</v>
      </c>
      <c r="P191" s="76">
        <f t="shared" si="16"/>
        <v>8.0299999999999994</v>
      </c>
    </row>
    <row r="192" spans="1:16">
      <c r="B192" s="89">
        <v>1</v>
      </c>
      <c r="C192" s="93" t="s">
        <v>67</v>
      </c>
      <c r="D192" s="74">
        <f t="shared" ref="D192:D228" si="20">B192*1000/$C$5</f>
        <v>45.454545454545453</v>
      </c>
      <c r="E192" s="91">
        <v>0.78159999999999996</v>
      </c>
      <c r="F192" s="92">
        <v>3.0370000000000001E-4</v>
      </c>
      <c r="G192" s="88">
        <f t="shared" si="15"/>
        <v>0.78190369999999998</v>
      </c>
      <c r="H192" s="77">
        <v>404.88</v>
      </c>
      <c r="I192" s="79" t="s">
        <v>66</v>
      </c>
      <c r="J192" s="76">
        <f t="shared" si="18"/>
        <v>404.88</v>
      </c>
      <c r="K192" s="77">
        <v>17.09</v>
      </c>
      <c r="L192" s="79" t="s">
        <v>66</v>
      </c>
      <c r="M192" s="76">
        <f t="shared" si="17"/>
        <v>17.09</v>
      </c>
      <c r="N192" s="77">
        <v>9.36</v>
      </c>
      <c r="O192" s="79" t="s">
        <v>66</v>
      </c>
      <c r="P192" s="76">
        <f t="shared" si="16"/>
        <v>9.36</v>
      </c>
    </row>
    <row r="193" spans="2:16">
      <c r="B193" s="89">
        <v>1.1000000000000001</v>
      </c>
      <c r="C193" s="90" t="s">
        <v>67</v>
      </c>
      <c r="D193" s="74">
        <f t="shared" si="20"/>
        <v>50</v>
      </c>
      <c r="E193" s="91">
        <v>0.73009999999999997</v>
      </c>
      <c r="F193" s="92">
        <v>2.7900000000000001E-4</v>
      </c>
      <c r="G193" s="88">
        <f t="shared" si="15"/>
        <v>0.730379</v>
      </c>
      <c r="H193" s="77">
        <v>473.37</v>
      </c>
      <c r="I193" s="79" t="s">
        <v>66</v>
      </c>
      <c r="J193" s="76">
        <f t="shared" si="18"/>
        <v>473.37</v>
      </c>
      <c r="K193" s="77">
        <v>19.760000000000002</v>
      </c>
      <c r="L193" s="79" t="s">
        <v>66</v>
      </c>
      <c r="M193" s="76">
        <f t="shared" si="17"/>
        <v>19.760000000000002</v>
      </c>
      <c r="N193" s="77">
        <v>10.78</v>
      </c>
      <c r="O193" s="79" t="s">
        <v>66</v>
      </c>
      <c r="P193" s="76">
        <f t="shared" si="16"/>
        <v>10.78</v>
      </c>
    </row>
    <row r="194" spans="2:16">
      <c r="B194" s="89">
        <v>1.2</v>
      </c>
      <c r="C194" s="90" t="s">
        <v>67</v>
      </c>
      <c r="D194" s="74">
        <f t="shared" si="20"/>
        <v>54.545454545454547</v>
      </c>
      <c r="E194" s="91">
        <v>0.68600000000000005</v>
      </c>
      <c r="F194" s="92">
        <v>2.5819999999999999E-4</v>
      </c>
      <c r="G194" s="88">
        <f t="shared" si="15"/>
        <v>0.68625820000000004</v>
      </c>
      <c r="H194" s="77">
        <v>546.47</v>
      </c>
      <c r="I194" s="79" t="s">
        <v>66</v>
      </c>
      <c r="J194" s="76">
        <f t="shared" si="18"/>
        <v>546.47</v>
      </c>
      <c r="K194" s="77">
        <v>22.43</v>
      </c>
      <c r="L194" s="79" t="s">
        <v>66</v>
      </c>
      <c r="M194" s="76">
        <f t="shared" si="17"/>
        <v>22.43</v>
      </c>
      <c r="N194" s="77">
        <v>12.28</v>
      </c>
      <c r="O194" s="79" t="s">
        <v>66</v>
      </c>
      <c r="P194" s="76">
        <f t="shared" si="16"/>
        <v>12.28</v>
      </c>
    </row>
    <row r="195" spans="2:16">
      <c r="B195" s="89">
        <v>1.3</v>
      </c>
      <c r="C195" s="90" t="s">
        <v>67</v>
      </c>
      <c r="D195" s="74">
        <f t="shared" si="20"/>
        <v>59.090909090909093</v>
      </c>
      <c r="E195" s="91">
        <v>0.64790000000000003</v>
      </c>
      <c r="F195" s="92">
        <v>2.4039999999999999E-4</v>
      </c>
      <c r="G195" s="88">
        <f t="shared" si="15"/>
        <v>0.64814040000000006</v>
      </c>
      <c r="H195" s="77">
        <v>624.07000000000005</v>
      </c>
      <c r="I195" s="79" t="s">
        <v>66</v>
      </c>
      <c r="J195" s="76">
        <f t="shared" si="18"/>
        <v>624.07000000000005</v>
      </c>
      <c r="K195" s="77">
        <v>25.1</v>
      </c>
      <c r="L195" s="79" t="s">
        <v>66</v>
      </c>
      <c r="M195" s="76">
        <f t="shared" si="17"/>
        <v>25.1</v>
      </c>
      <c r="N195" s="77">
        <v>13.86</v>
      </c>
      <c r="O195" s="79" t="s">
        <v>66</v>
      </c>
      <c r="P195" s="76">
        <f t="shared" si="16"/>
        <v>13.86</v>
      </c>
    </row>
    <row r="196" spans="2:16">
      <c r="B196" s="89">
        <v>1.4</v>
      </c>
      <c r="C196" s="90" t="s">
        <v>67</v>
      </c>
      <c r="D196" s="74">
        <f t="shared" si="20"/>
        <v>63.636363636363633</v>
      </c>
      <c r="E196" s="91">
        <v>0.61450000000000005</v>
      </c>
      <c r="F196" s="92">
        <v>2.2499999999999999E-4</v>
      </c>
      <c r="G196" s="88">
        <f t="shared" si="15"/>
        <v>0.61472500000000008</v>
      </c>
      <c r="H196" s="77">
        <v>706.06</v>
      </c>
      <c r="I196" s="79" t="s">
        <v>66</v>
      </c>
      <c r="J196" s="76">
        <f t="shared" si="18"/>
        <v>706.06</v>
      </c>
      <c r="K196" s="77">
        <v>27.79</v>
      </c>
      <c r="L196" s="79" t="s">
        <v>66</v>
      </c>
      <c r="M196" s="76">
        <f t="shared" si="17"/>
        <v>27.79</v>
      </c>
      <c r="N196" s="77">
        <v>15.52</v>
      </c>
      <c r="O196" s="79" t="s">
        <v>66</v>
      </c>
      <c r="P196" s="76">
        <f t="shared" si="16"/>
        <v>15.52</v>
      </c>
    </row>
    <row r="197" spans="2:16">
      <c r="B197" s="89">
        <v>1.5</v>
      </c>
      <c r="C197" s="90" t="s">
        <v>67</v>
      </c>
      <c r="D197" s="74">
        <f t="shared" si="20"/>
        <v>68.181818181818187</v>
      </c>
      <c r="E197" s="91">
        <v>0.58509999999999995</v>
      </c>
      <c r="F197" s="92">
        <v>2.1159999999999999E-4</v>
      </c>
      <c r="G197" s="88">
        <f t="shared" si="15"/>
        <v>0.58531159999999993</v>
      </c>
      <c r="H197" s="77">
        <v>792.34</v>
      </c>
      <c r="I197" s="79" t="s">
        <v>66</v>
      </c>
      <c r="J197" s="76">
        <f t="shared" si="18"/>
        <v>792.34</v>
      </c>
      <c r="K197" s="77">
        <v>30.51</v>
      </c>
      <c r="L197" s="79" t="s">
        <v>66</v>
      </c>
      <c r="M197" s="76">
        <f t="shared" si="17"/>
        <v>30.51</v>
      </c>
      <c r="N197" s="77">
        <v>17.25</v>
      </c>
      <c r="O197" s="79" t="s">
        <v>66</v>
      </c>
      <c r="P197" s="76">
        <f t="shared" si="16"/>
        <v>17.25</v>
      </c>
    </row>
    <row r="198" spans="2:16">
      <c r="B198" s="89">
        <v>1.6</v>
      </c>
      <c r="C198" s="90" t="s">
        <v>67</v>
      </c>
      <c r="D198" s="74">
        <f t="shared" si="20"/>
        <v>72.727272727272734</v>
      </c>
      <c r="E198" s="91">
        <v>0.55889999999999995</v>
      </c>
      <c r="F198" s="92">
        <v>1.997E-4</v>
      </c>
      <c r="G198" s="88">
        <f t="shared" si="15"/>
        <v>0.55909969999999998</v>
      </c>
      <c r="H198" s="77">
        <v>882.81</v>
      </c>
      <c r="I198" s="79" t="s">
        <v>66</v>
      </c>
      <c r="J198" s="76">
        <f t="shared" si="18"/>
        <v>882.81</v>
      </c>
      <c r="K198" s="77">
        <v>33.24</v>
      </c>
      <c r="L198" s="79" t="s">
        <v>66</v>
      </c>
      <c r="M198" s="76">
        <f t="shared" si="17"/>
        <v>33.24</v>
      </c>
      <c r="N198" s="77">
        <v>19.059999999999999</v>
      </c>
      <c r="O198" s="79" t="s">
        <v>66</v>
      </c>
      <c r="P198" s="76">
        <f t="shared" si="16"/>
        <v>19.059999999999999</v>
      </c>
    </row>
    <row r="199" spans="2:16">
      <c r="B199" s="89">
        <v>1.7</v>
      </c>
      <c r="C199" s="90" t="s">
        <v>67</v>
      </c>
      <c r="D199" s="74">
        <f t="shared" si="20"/>
        <v>77.272727272727266</v>
      </c>
      <c r="E199" s="91">
        <v>0.53549999999999998</v>
      </c>
      <c r="F199" s="92">
        <v>1.8919999999999999E-4</v>
      </c>
      <c r="G199" s="88">
        <f t="shared" si="15"/>
        <v>0.53568919999999998</v>
      </c>
      <c r="H199" s="77">
        <v>977.38</v>
      </c>
      <c r="I199" s="79" t="s">
        <v>66</v>
      </c>
      <c r="J199" s="76">
        <f t="shared" si="18"/>
        <v>977.38</v>
      </c>
      <c r="K199" s="77">
        <v>36</v>
      </c>
      <c r="L199" s="79" t="s">
        <v>66</v>
      </c>
      <c r="M199" s="76">
        <f t="shared" si="17"/>
        <v>36</v>
      </c>
      <c r="N199" s="77">
        <v>20.95</v>
      </c>
      <c r="O199" s="79" t="s">
        <v>66</v>
      </c>
      <c r="P199" s="76">
        <f t="shared" si="16"/>
        <v>20.95</v>
      </c>
    </row>
    <row r="200" spans="2:16">
      <c r="B200" s="89">
        <v>1.8</v>
      </c>
      <c r="C200" s="90" t="s">
        <v>67</v>
      </c>
      <c r="D200" s="74">
        <f t="shared" si="20"/>
        <v>81.818181818181813</v>
      </c>
      <c r="E200" s="91">
        <v>0.51429999999999998</v>
      </c>
      <c r="F200" s="92">
        <v>1.7980000000000001E-4</v>
      </c>
      <c r="G200" s="88">
        <f t="shared" si="15"/>
        <v>0.51447979999999993</v>
      </c>
      <c r="H200" s="77">
        <v>1.08</v>
      </c>
      <c r="I200" s="78" t="s">
        <v>12</v>
      </c>
      <c r="J200" s="76">
        <f t="shared" ref="J198:J201" si="21">H200*1000</f>
        <v>1080</v>
      </c>
      <c r="K200" s="77">
        <v>38.78</v>
      </c>
      <c r="L200" s="79" t="s">
        <v>66</v>
      </c>
      <c r="M200" s="76">
        <f t="shared" si="17"/>
        <v>38.78</v>
      </c>
      <c r="N200" s="77">
        <v>22.9</v>
      </c>
      <c r="O200" s="79" t="s">
        <v>66</v>
      </c>
      <c r="P200" s="76">
        <f t="shared" si="16"/>
        <v>22.9</v>
      </c>
    </row>
    <row r="201" spans="2:16">
      <c r="B201" s="89">
        <v>2</v>
      </c>
      <c r="C201" s="90" t="s">
        <v>67</v>
      </c>
      <c r="D201" s="74">
        <f t="shared" si="20"/>
        <v>90.909090909090907</v>
      </c>
      <c r="E201" s="91">
        <v>0.4778</v>
      </c>
      <c r="F201" s="92">
        <v>1.6359999999999999E-4</v>
      </c>
      <c r="G201" s="88">
        <f t="shared" si="15"/>
        <v>0.47796359999999999</v>
      </c>
      <c r="H201" s="77">
        <v>1.28</v>
      </c>
      <c r="I201" s="79" t="s">
        <v>12</v>
      </c>
      <c r="J201" s="76">
        <f t="shared" si="21"/>
        <v>1280</v>
      </c>
      <c r="K201" s="77">
        <v>49.07</v>
      </c>
      <c r="L201" s="79" t="s">
        <v>66</v>
      </c>
      <c r="M201" s="76">
        <f t="shared" si="17"/>
        <v>49.07</v>
      </c>
      <c r="N201" s="77">
        <v>27.01</v>
      </c>
      <c r="O201" s="79" t="s">
        <v>66</v>
      </c>
      <c r="P201" s="76">
        <f t="shared" si="16"/>
        <v>27.01</v>
      </c>
    </row>
    <row r="202" spans="2:16">
      <c r="B202" s="89">
        <v>2.25</v>
      </c>
      <c r="C202" s="90" t="s">
        <v>67</v>
      </c>
      <c r="D202" s="74">
        <f t="shared" si="20"/>
        <v>102.27272727272727</v>
      </c>
      <c r="E202" s="91">
        <v>0.44030000000000002</v>
      </c>
      <c r="F202" s="92">
        <v>1.472E-4</v>
      </c>
      <c r="G202" s="88">
        <f t="shared" si="15"/>
        <v>0.44044720000000004</v>
      </c>
      <c r="H202" s="77">
        <v>1.57</v>
      </c>
      <c r="I202" s="79" t="s">
        <v>12</v>
      </c>
      <c r="J202" s="80">
        <f t="shared" ref="J202:J228" si="22">H202*1000</f>
        <v>1570</v>
      </c>
      <c r="K202" s="77">
        <v>63.63</v>
      </c>
      <c r="L202" s="79" t="s">
        <v>66</v>
      </c>
      <c r="M202" s="76">
        <f t="shared" si="17"/>
        <v>63.63</v>
      </c>
      <c r="N202" s="77">
        <v>32.51</v>
      </c>
      <c r="O202" s="79" t="s">
        <v>66</v>
      </c>
      <c r="P202" s="76">
        <f t="shared" si="16"/>
        <v>32.51</v>
      </c>
    </row>
    <row r="203" spans="2:16">
      <c r="B203" s="89">
        <v>2.5</v>
      </c>
      <c r="C203" s="90" t="s">
        <v>67</v>
      </c>
      <c r="D203" s="74">
        <f t="shared" si="20"/>
        <v>113.63636363636364</v>
      </c>
      <c r="E203" s="91">
        <v>0.40970000000000001</v>
      </c>
      <c r="F203" s="92">
        <v>1.339E-4</v>
      </c>
      <c r="G203" s="88">
        <f t="shared" si="15"/>
        <v>0.40983390000000003</v>
      </c>
      <c r="H203" s="77">
        <v>1.87</v>
      </c>
      <c r="I203" s="79" t="s">
        <v>12</v>
      </c>
      <c r="J203" s="80">
        <f t="shared" si="22"/>
        <v>1870</v>
      </c>
      <c r="K203" s="77">
        <v>77.25</v>
      </c>
      <c r="L203" s="79" t="s">
        <v>66</v>
      </c>
      <c r="M203" s="76">
        <f t="shared" si="17"/>
        <v>77.25</v>
      </c>
      <c r="N203" s="77">
        <v>38.39</v>
      </c>
      <c r="O203" s="79" t="s">
        <v>66</v>
      </c>
      <c r="P203" s="76">
        <f t="shared" si="16"/>
        <v>38.39</v>
      </c>
    </row>
    <row r="204" spans="2:16">
      <c r="B204" s="89">
        <v>2.75</v>
      </c>
      <c r="C204" s="90" t="s">
        <v>67</v>
      </c>
      <c r="D204" s="74">
        <f t="shared" si="20"/>
        <v>125</v>
      </c>
      <c r="E204" s="91">
        <v>0.38419999999999999</v>
      </c>
      <c r="F204" s="92">
        <v>1.2290000000000001E-4</v>
      </c>
      <c r="G204" s="88">
        <f t="shared" si="15"/>
        <v>0.38432289999999997</v>
      </c>
      <c r="H204" s="77">
        <v>2.2000000000000002</v>
      </c>
      <c r="I204" s="79" t="s">
        <v>12</v>
      </c>
      <c r="J204" s="80">
        <f t="shared" si="22"/>
        <v>2200</v>
      </c>
      <c r="K204" s="77">
        <v>90.39</v>
      </c>
      <c r="L204" s="79" t="s">
        <v>66</v>
      </c>
      <c r="M204" s="76">
        <f t="shared" si="17"/>
        <v>90.39</v>
      </c>
      <c r="N204" s="77">
        <v>44.62</v>
      </c>
      <c r="O204" s="79" t="s">
        <v>66</v>
      </c>
      <c r="P204" s="76">
        <f t="shared" si="16"/>
        <v>44.62</v>
      </c>
    </row>
    <row r="205" spans="2:16">
      <c r="B205" s="89">
        <v>3</v>
      </c>
      <c r="C205" s="90" t="s">
        <v>67</v>
      </c>
      <c r="D205" s="74">
        <f t="shared" si="20"/>
        <v>136.36363636363637</v>
      </c>
      <c r="E205" s="91">
        <v>0.36259999999999998</v>
      </c>
      <c r="F205" s="92">
        <v>1.136E-4</v>
      </c>
      <c r="G205" s="88">
        <f t="shared" si="15"/>
        <v>0.36271359999999997</v>
      </c>
      <c r="H205" s="77">
        <v>2.54</v>
      </c>
      <c r="I205" s="79" t="s">
        <v>12</v>
      </c>
      <c r="J205" s="80">
        <f t="shared" si="22"/>
        <v>2540</v>
      </c>
      <c r="K205" s="77">
        <v>103.28</v>
      </c>
      <c r="L205" s="79" t="s">
        <v>66</v>
      </c>
      <c r="M205" s="76">
        <f t="shared" si="17"/>
        <v>103.28</v>
      </c>
      <c r="N205" s="77">
        <v>51.19</v>
      </c>
      <c r="O205" s="79" t="s">
        <v>66</v>
      </c>
      <c r="P205" s="76">
        <f t="shared" si="16"/>
        <v>51.19</v>
      </c>
    </row>
    <row r="206" spans="2:16">
      <c r="B206" s="89">
        <v>3.25</v>
      </c>
      <c r="C206" s="90" t="s">
        <v>67</v>
      </c>
      <c r="D206" s="74">
        <f t="shared" si="20"/>
        <v>147.72727272727272</v>
      </c>
      <c r="E206" s="91">
        <v>0.34399999999999997</v>
      </c>
      <c r="F206" s="92">
        <v>1.0569999999999999E-4</v>
      </c>
      <c r="G206" s="88">
        <f t="shared" si="15"/>
        <v>0.34410569999999996</v>
      </c>
      <c r="H206" s="77">
        <v>2.91</v>
      </c>
      <c r="I206" s="79" t="s">
        <v>12</v>
      </c>
      <c r="J206" s="80">
        <f t="shared" si="22"/>
        <v>2910</v>
      </c>
      <c r="K206" s="77">
        <v>116.02</v>
      </c>
      <c r="L206" s="79" t="s">
        <v>66</v>
      </c>
      <c r="M206" s="76">
        <f t="shared" si="17"/>
        <v>116.02</v>
      </c>
      <c r="N206" s="77">
        <v>58.07</v>
      </c>
      <c r="O206" s="79" t="s">
        <v>66</v>
      </c>
      <c r="P206" s="76">
        <f t="shared" si="16"/>
        <v>58.07</v>
      </c>
    </row>
    <row r="207" spans="2:16">
      <c r="B207" s="89">
        <v>3.5</v>
      </c>
      <c r="C207" s="90" t="s">
        <v>67</v>
      </c>
      <c r="D207" s="74">
        <f t="shared" si="20"/>
        <v>159.09090909090909</v>
      </c>
      <c r="E207" s="91">
        <v>0.32790000000000002</v>
      </c>
      <c r="F207" s="92">
        <v>9.8859999999999999E-5</v>
      </c>
      <c r="G207" s="88">
        <f t="shared" si="15"/>
        <v>0.32799886</v>
      </c>
      <c r="H207" s="77">
        <v>3.3</v>
      </c>
      <c r="I207" s="79" t="s">
        <v>12</v>
      </c>
      <c r="J207" s="80">
        <f t="shared" si="22"/>
        <v>3300</v>
      </c>
      <c r="K207" s="77">
        <v>128.66999999999999</v>
      </c>
      <c r="L207" s="79" t="s">
        <v>66</v>
      </c>
      <c r="M207" s="76">
        <f t="shared" si="17"/>
        <v>128.66999999999999</v>
      </c>
      <c r="N207" s="77">
        <v>65.239999999999995</v>
      </c>
      <c r="O207" s="79" t="s">
        <v>66</v>
      </c>
      <c r="P207" s="76">
        <f t="shared" si="16"/>
        <v>65.239999999999995</v>
      </c>
    </row>
    <row r="208" spans="2:16">
      <c r="B208" s="89">
        <v>3.75</v>
      </c>
      <c r="C208" s="90" t="s">
        <v>67</v>
      </c>
      <c r="D208" s="74">
        <f t="shared" si="20"/>
        <v>170.45454545454547</v>
      </c>
      <c r="E208" s="91">
        <v>0.31390000000000001</v>
      </c>
      <c r="F208" s="92">
        <v>9.289E-5</v>
      </c>
      <c r="G208" s="88">
        <f t="shared" si="15"/>
        <v>0.31399289000000002</v>
      </c>
      <c r="H208" s="77">
        <v>3.7</v>
      </c>
      <c r="I208" s="79" t="s">
        <v>12</v>
      </c>
      <c r="J208" s="80">
        <f t="shared" si="22"/>
        <v>3700</v>
      </c>
      <c r="K208" s="77">
        <v>141.27000000000001</v>
      </c>
      <c r="L208" s="79" t="s">
        <v>66</v>
      </c>
      <c r="M208" s="76">
        <f t="shared" si="17"/>
        <v>141.27000000000001</v>
      </c>
      <c r="N208" s="77">
        <v>72.69</v>
      </c>
      <c r="O208" s="79" t="s">
        <v>66</v>
      </c>
      <c r="P208" s="76">
        <f t="shared" si="16"/>
        <v>72.69</v>
      </c>
    </row>
    <row r="209" spans="2:16">
      <c r="B209" s="89">
        <v>4</v>
      </c>
      <c r="C209" s="90" t="s">
        <v>67</v>
      </c>
      <c r="D209" s="74">
        <f t="shared" si="20"/>
        <v>181.81818181818181</v>
      </c>
      <c r="E209" s="91">
        <v>0.3014</v>
      </c>
      <c r="F209" s="92">
        <v>8.763E-5</v>
      </c>
      <c r="G209" s="88">
        <f t="shared" si="15"/>
        <v>0.30148763000000001</v>
      </c>
      <c r="H209" s="77">
        <v>4.12</v>
      </c>
      <c r="I209" s="79" t="s">
        <v>12</v>
      </c>
      <c r="J209" s="80">
        <f t="shared" si="22"/>
        <v>4120</v>
      </c>
      <c r="K209" s="77">
        <v>153.84</v>
      </c>
      <c r="L209" s="79" t="s">
        <v>66</v>
      </c>
      <c r="M209" s="76">
        <f t="shared" si="17"/>
        <v>153.84</v>
      </c>
      <c r="N209" s="77">
        <v>80.400000000000006</v>
      </c>
      <c r="O209" s="79" t="s">
        <v>66</v>
      </c>
      <c r="P209" s="76">
        <f t="shared" si="16"/>
        <v>80.400000000000006</v>
      </c>
    </row>
    <row r="210" spans="2:16">
      <c r="B210" s="89">
        <v>4.5</v>
      </c>
      <c r="C210" s="90" t="s">
        <v>67</v>
      </c>
      <c r="D210" s="74">
        <f t="shared" si="20"/>
        <v>204.54545454545453</v>
      </c>
      <c r="E210" s="91">
        <v>0.28050000000000003</v>
      </c>
      <c r="F210" s="92">
        <v>7.8780000000000001E-5</v>
      </c>
      <c r="G210" s="88">
        <f t="shared" si="15"/>
        <v>0.28057878000000003</v>
      </c>
      <c r="H210" s="77">
        <v>5.01</v>
      </c>
      <c r="I210" s="79" t="s">
        <v>12</v>
      </c>
      <c r="J210" s="80">
        <f t="shared" si="22"/>
        <v>5010</v>
      </c>
      <c r="K210" s="77">
        <v>199.77</v>
      </c>
      <c r="L210" s="79" t="s">
        <v>66</v>
      </c>
      <c r="M210" s="76">
        <f t="shared" si="17"/>
        <v>199.77</v>
      </c>
      <c r="N210" s="77">
        <v>96.55</v>
      </c>
      <c r="O210" s="79" t="s">
        <v>66</v>
      </c>
      <c r="P210" s="76">
        <f t="shared" si="16"/>
        <v>96.55</v>
      </c>
    </row>
    <row r="211" spans="2:16">
      <c r="B211" s="89">
        <v>5</v>
      </c>
      <c r="C211" s="90" t="s">
        <v>67</v>
      </c>
      <c r="D211" s="74">
        <f t="shared" si="20"/>
        <v>227.27272727272728</v>
      </c>
      <c r="E211" s="91">
        <v>0.26350000000000001</v>
      </c>
      <c r="F211" s="92">
        <v>7.161E-5</v>
      </c>
      <c r="G211" s="88">
        <f t="shared" si="15"/>
        <v>0.26357161000000001</v>
      </c>
      <c r="H211" s="77">
        <v>5.96</v>
      </c>
      <c r="I211" s="79" t="s">
        <v>12</v>
      </c>
      <c r="J211" s="80">
        <f t="shared" si="22"/>
        <v>5960</v>
      </c>
      <c r="K211" s="77">
        <v>241.91</v>
      </c>
      <c r="L211" s="79" t="s">
        <v>66</v>
      </c>
      <c r="M211" s="76">
        <f t="shared" si="17"/>
        <v>241.91</v>
      </c>
      <c r="N211" s="77">
        <v>113.58</v>
      </c>
      <c r="O211" s="79" t="s">
        <v>66</v>
      </c>
      <c r="P211" s="76">
        <f t="shared" si="16"/>
        <v>113.58</v>
      </c>
    </row>
    <row r="212" spans="2:16">
      <c r="B212" s="89">
        <v>5.5</v>
      </c>
      <c r="C212" s="90" t="s">
        <v>67</v>
      </c>
      <c r="D212" s="74">
        <f t="shared" si="20"/>
        <v>250</v>
      </c>
      <c r="E212" s="91">
        <v>0.2495</v>
      </c>
      <c r="F212" s="92">
        <v>6.5690000000000003E-5</v>
      </c>
      <c r="G212" s="88">
        <f t="shared" si="15"/>
        <v>0.24956569000000001</v>
      </c>
      <c r="H212" s="77">
        <v>6.97</v>
      </c>
      <c r="I212" s="79" t="s">
        <v>12</v>
      </c>
      <c r="J212" s="80">
        <f t="shared" si="22"/>
        <v>6970</v>
      </c>
      <c r="K212" s="77">
        <v>281.93</v>
      </c>
      <c r="L212" s="79" t="s">
        <v>66</v>
      </c>
      <c r="M212" s="76">
        <f t="shared" si="17"/>
        <v>281.93</v>
      </c>
      <c r="N212" s="77">
        <v>131.38</v>
      </c>
      <c r="O212" s="79" t="s">
        <v>66</v>
      </c>
      <c r="P212" s="76">
        <f t="shared" si="16"/>
        <v>131.38</v>
      </c>
    </row>
    <row r="213" spans="2:16">
      <c r="B213" s="89">
        <v>6</v>
      </c>
      <c r="C213" s="90" t="s">
        <v>67</v>
      </c>
      <c r="D213" s="74">
        <f t="shared" si="20"/>
        <v>272.72727272727275</v>
      </c>
      <c r="E213" s="91">
        <v>0.23769999999999999</v>
      </c>
      <c r="F213" s="92">
        <v>6.0699999999999998E-5</v>
      </c>
      <c r="G213" s="88">
        <f t="shared" ref="G213:G228" si="23">E213+F213</f>
        <v>0.23776069999999999</v>
      </c>
      <c r="H213" s="77">
        <v>8.0299999999999994</v>
      </c>
      <c r="I213" s="79" t="s">
        <v>12</v>
      </c>
      <c r="J213" s="80">
        <f t="shared" si="22"/>
        <v>8029.9999999999991</v>
      </c>
      <c r="K213" s="77">
        <v>320.57</v>
      </c>
      <c r="L213" s="79" t="s">
        <v>66</v>
      </c>
      <c r="M213" s="76">
        <f t="shared" si="17"/>
        <v>320.57</v>
      </c>
      <c r="N213" s="77">
        <v>149.88</v>
      </c>
      <c r="O213" s="79" t="s">
        <v>66</v>
      </c>
      <c r="P213" s="76">
        <f t="shared" si="16"/>
        <v>149.88</v>
      </c>
    </row>
    <row r="214" spans="2:16">
      <c r="B214" s="89">
        <v>6.5</v>
      </c>
      <c r="C214" s="90" t="s">
        <v>67</v>
      </c>
      <c r="D214" s="74">
        <f t="shared" si="20"/>
        <v>295.45454545454544</v>
      </c>
      <c r="E214" s="91">
        <v>0.2278</v>
      </c>
      <c r="F214" s="92">
        <v>5.6450000000000003E-5</v>
      </c>
      <c r="G214" s="88">
        <f t="shared" si="23"/>
        <v>0.22785645000000002</v>
      </c>
      <c r="H214" s="77">
        <v>9.14</v>
      </c>
      <c r="I214" s="79" t="s">
        <v>12</v>
      </c>
      <c r="J214" s="80">
        <f t="shared" si="22"/>
        <v>9140</v>
      </c>
      <c r="K214" s="77">
        <v>358.21</v>
      </c>
      <c r="L214" s="79" t="s">
        <v>66</v>
      </c>
      <c r="M214" s="76">
        <f t="shared" si="17"/>
        <v>358.21</v>
      </c>
      <c r="N214" s="77">
        <v>169</v>
      </c>
      <c r="O214" s="79" t="s">
        <v>66</v>
      </c>
      <c r="P214" s="76">
        <f t="shared" si="16"/>
        <v>169</v>
      </c>
    </row>
    <row r="215" spans="2:16">
      <c r="B215" s="89">
        <v>7</v>
      </c>
      <c r="C215" s="90" t="s">
        <v>67</v>
      </c>
      <c r="D215" s="74">
        <f t="shared" si="20"/>
        <v>318.18181818181819</v>
      </c>
      <c r="E215" s="91">
        <v>0.21920000000000001</v>
      </c>
      <c r="F215" s="92">
        <v>5.2769999999999998E-5</v>
      </c>
      <c r="G215" s="88">
        <f t="shared" si="23"/>
        <v>0.21925277000000001</v>
      </c>
      <c r="H215" s="77">
        <v>10.3</v>
      </c>
      <c r="I215" s="79" t="s">
        <v>12</v>
      </c>
      <c r="J215" s="80">
        <f t="shared" si="22"/>
        <v>10300</v>
      </c>
      <c r="K215" s="77">
        <v>395.06</v>
      </c>
      <c r="L215" s="79" t="s">
        <v>66</v>
      </c>
      <c r="M215" s="76">
        <f t="shared" si="17"/>
        <v>395.06</v>
      </c>
      <c r="N215" s="77">
        <v>188.67</v>
      </c>
      <c r="O215" s="79" t="s">
        <v>66</v>
      </c>
      <c r="P215" s="76">
        <f t="shared" si="16"/>
        <v>188.67</v>
      </c>
    </row>
    <row r="216" spans="2:16">
      <c r="B216" s="89">
        <v>8</v>
      </c>
      <c r="C216" s="90" t="s">
        <v>67</v>
      </c>
      <c r="D216" s="74">
        <f t="shared" si="20"/>
        <v>363.63636363636363</v>
      </c>
      <c r="E216" s="91">
        <v>0.20519999999999999</v>
      </c>
      <c r="F216" s="92">
        <v>4.6740000000000003E-5</v>
      </c>
      <c r="G216" s="88">
        <f t="shared" si="23"/>
        <v>0.20524673999999998</v>
      </c>
      <c r="H216" s="77">
        <v>12.74</v>
      </c>
      <c r="I216" s="79" t="s">
        <v>12</v>
      </c>
      <c r="J216" s="80">
        <f t="shared" si="22"/>
        <v>12740</v>
      </c>
      <c r="K216" s="77">
        <v>526.71</v>
      </c>
      <c r="L216" s="79" t="s">
        <v>66</v>
      </c>
      <c r="M216" s="76">
        <f t="shared" si="17"/>
        <v>526.71</v>
      </c>
      <c r="N216" s="77">
        <v>229.42</v>
      </c>
      <c r="O216" s="79" t="s">
        <v>66</v>
      </c>
      <c r="P216" s="76">
        <f t="shared" si="16"/>
        <v>229.42</v>
      </c>
    </row>
    <row r="217" spans="2:16">
      <c r="B217" s="89">
        <v>9</v>
      </c>
      <c r="C217" s="90" t="s">
        <v>67</v>
      </c>
      <c r="D217" s="74">
        <f t="shared" si="20"/>
        <v>409.09090909090907</v>
      </c>
      <c r="E217" s="91">
        <v>0.1943</v>
      </c>
      <c r="F217" s="92">
        <v>4.1990000000000003E-5</v>
      </c>
      <c r="G217" s="88">
        <f t="shared" si="23"/>
        <v>0.19434198999999999</v>
      </c>
      <c r="H217" s="77">
        <v>15.34</v>
      </c>
      <c r="I217" s="79" t="s">
        <v>12</v>
      </c>
      <c r="J217" s="80">
        <f t="shared" si="22"/>
        <v>15340</v>
      </c>
      <c r="K217" s="77">
        <v>643.79999999999995</v>
      </c>
      <c r="L217" s="79" t="s">
        <v>66</v>
      </c>
      <c r="M217" s="76">
        <f t="shared" si="17"/>
        <v>643.79999999999995</v>
      </c>
      <c r="N217" s="77">
        <v>271.70999999999998</v>
      </c>
      <c r="O217" s="79" t="s">
        <v>66</v>
      </c>
      <c r="P217" s="76">
        <f t="shared" si="16"/>
        <v>271.70999999999998</v>
      </c>
    </row>
    <row r="218" spans="2:16">
      <c r="B218" s="89">
        <v>10</v>
      </c>
      <c r="C218" s="90" t="s">
        <v>67</v>
      </c>
      <c r="D218" s="74">
        <f t="shared" si="20"/>
        <v>454.54545454545456</v>
      </c>
      <c r="E218" s="91">
        <v>0.1857</v>
      </c>
      <c r="F218" s="92">
        <v>3.8139999999999997E-5</v>
      </c>
      <c r="G218" s="88">
        <f t="shared" si="23"/>
        <v>0.18573814</v>
      </c>
      <c r="H218" s="77">
        <v>18.059999999999999</v>
      </c>
      <c r="I218" s="79" t="s">
        <v>12</v>
      </c>
      <c r="J218" s="80">
        <f t="shared" si="22"/>
        <v>18060</v>
      </c>
      <c r="K218" s="77">
        <v>752.41</v>
      </c>
      <c r="L218" s="79" t="s">
        <v>66</v>
      </c>
      <c r="M218" s="76">
        <f t="shared" si="17"/>
        <v>752.41</v>
      </c>
      <c r="N218" s="77">
        <v>315.2</v>
      </c>
      <c r="O218" s="79" t="s">
        <v>66</v>
      </c>
      <c r="P218" s="76">
        <f t="shared" si="16"/>
        <v>315.2</v>
      </c>
    </row>
    <row r="219" spans="2:16">
      <c r="B219" s="89">
        <v>11</v>
      </c>
      <c r="C219" s="90" t="s">
        <v>67</v>
      </c>
      <c r="D219" s="74">
        <f t="shared" si="20"/>
        <v>500</v>
      </c>
      <c r="E219" s="91">
        <v>0.1787</v>
      </c>
      <c r="F219" s="92">
        <v>3.4969999999999999E-5</v>
      </c>
      <c r="G219" s="88">
        <f t="shared" si="23"/>
        <v>0.17873496999999999</v>
      </c>
      <c r="H219" s="77">
        <v>20.9</v>
      </c>
      <c r="I219" s="79" t="s">
        <v>12</v>
      </c>
      <c r="J219" s="80">
        <f t="shared" si="22"/>
        <v>20900</v>
      </c>
      <c r="K219" s="77">
        <v>855.13</v>
      </c>
      <c r="L219" s="79" t="s">
        <v>66</v>
      </c>
      <c r="M219" s="76">
        <f t="shared" si="17"/>
        <v>855.13</v>
      </c>
      <c r="N219" s="77">
        <v>359.61</v>
      </c>
      <c r="O219" s="79" t="s">
        <v>66</v>
      </c>
      <c r="P219" s="76">
        <f t="shared" si="16"/>
        <v>359.61</v>
      </c>
    </row>
    <row r="220" spans="2:16">
      <c r="B220" s="89">
        <v>12</v>
      </c>
      <c r="C220" s="90" t="s">
        <v>67</v>
      </c>
      <c r="D220" s="74">
        <f t="shared" si="20"/>
        <v>545.4545454545455</v>
      </c>
      <c r="E220" s="91">
        <v>0.1729</v>
      </c>
      <c r="F220" s="92">
        <v>3.2299999999999999E-5</v>
      </c>
      <c r="G220" s="88">
        <f t="shared" si="23"/>
        <v>0.17293230000000001</v>
      </c>
      <c r="H220" s="77">
        <v>23.85</v>
      </c>
      <c r="I220" s="79" t="s">
        <v>12</v>
      </c>
      <c r="J220" s="80">
        <f t="shared" si="22"/>
        <v>23850</v>
      </c>
      <c r="K220" s="77">
        <v>953.31</v>
      </c>
      <c r="L220" s="79" t="s">
        <v>66</v>
      </c>
      <c r="M220" s="76">
        <f t="shared" si="17"/>
        <v>953.31</v>
      </c>
      <c r="N220" s="77">
        <v>404.7</v>
      </c>
      <c r="O220" s="79" t="s">
        <v>66</v>
      </c>
      <c r="P220" s="76">
        <f t="shared" si="16"/>
        <v>404.7</v>
      </c>
    </row>
    <row r="221" spans="2:16">
      <c r="B221" s="89">
        <v>13</v>
      </c>
      <c r="C221" s="90" t="s">
        <v>67</v>
      </c>
      <c r="D221" s="74">
        <f t="shared" si="20"/>
        <v>590.90909090909088</v>
      </c>
      <c r="E221" s="91">
        <v>0.1681</v>
      </c>
      <c r="F221" s="92">
        <v>3.0020000000000001E-5</v>
      </c>
      <c r="G221" s="88">
        <f t="shared" si="23"/>
        <v>0.16813001999999999</v>
      </c>
      <c r="H221" s="77">
        <v>26.88</v>
      </c>
      <c r="I221" s="79" t="s">
        <v>12</v>
      </c>
      <c r="J221" s="80">
        <f t="shared" si="22"/>
        <v>26880</v>
      </c>
      <c r="K221" s="77">
        <v>1.05</v>
      </c>
      <c r="L221" s="78" t="s">
        <v>12</v>
      </c>
      <c r="M221" s="76">
        <f t="shared" ref="M220:M224" si="24">K221*1000</f>
        <v>1050</v>
      </c>
      <c r="N221" s="77">
        <v>450.28</v>
      </c>
      <c r="O221" s="79" t="s">
        <v>66</v>
      </c>
      <c r="P221" s="76">
        <f t="shared" si="16"/>
        <v>450.28</v>
      </c>
    </row>
    <row r="222" spans="2:16">
      <c r="B222" s="89">
        <v>14</v>
      </c>
      <c r="C222" s="90" t="s">
        <v>67</v>
      </c>
      <c r="D222" s="74">
        <f t="shared" si="20"/>
        <v>636.36363636363637</v>
      </c>
      <c r="E222" s="91">
        <v>0.1641</v>
      </c>
      <c r="F222" s="92">
        <v>2.8059999999999999E-5</v>
      </c>
      <c r="G222" s="88">
        <f t="shared" si="23"/>
        <v>0.16412805999999999</v>
      </c>
      <c r="H222" s="77">
        <v>30</v>
      </c>
      <c r="I222" s="79" t="s">
        <v>12</v>
      </c>
      <c r="J222" s="80">
        <f t="shared" si="22"/>
        <v>30000</v>
      </c>
      <c r="K222" s="77">
        <v>1.1399999999999999</v>
      </c>
      <c r="L222" s="79" t="s">
        <v>12</v>
      </c>
      <c r="M222" s="76">
        <f t="shared" si="24"/>
        <v>1140</v>
      </c>
      <c r="N222" s="77">
        <v>496.2</v>
      </c>
      <c r="O222" s="79" t="s">
        <v>66</v>
      </c>
      <c r="P222" s="76">
        <f t="shared" si="16"/>
        <v>496.2</v>
      </c>
    </row>
    <row r="223" spans="2:16">
      <c r="B223" s="89">
        <v>15</v>
      </c>
      <c r="C223" s="90" t="s">
        <v>67</v>
      </c>
      <c r="D223" s="74">
        <f t="shared" si="20"/>
        <v>681.81818181818187</v>
      </c>
      <c r="E223" s="91">
        <v>0.16059999999999999</v>
      </c>
      <c r="F223" s="92">
        <v>2.6339999999999999E-5</v>
      </c>
      <c r="G223" s="88">
        <f t="shared" si="23"/>
        <v>0.16062634000000001</v>
      </c>
      <c r="H223" s="77">
        <v>33.19</v>
      </c>
      <c r="I223" s="79" t="s">
        <v>12</v>
      </c>
      <c r="J223" s="80">
        <f t="shared" si="22"/>
        <v>33190</v>
      </c>
      <c r="K223" s="77">
        <v>1.23</v>
      </c>
      <c r="L223" s="79" t="s">
        <v>12</v>
      </c>
      <c r="M223" s="76">
        <f t="shared" si="24"/>
        <v>1230</v>
      </c>
      <c r="N223" s="77">
        <v>542.30999999999995</v>
      </c>
      <c r="O223" s="79" t="s">
        <v>66</v>
      </c>
      <c r="P223" s="76">
        <f t="shared" si="16"/>
        <v>542.30999999999995</v>
      </c>
    </row>
    <row r="224" spans="2:16">
      <c r="B224" s="89">
        <v>16</v>
      </c>
      <c r="C224" s="90" t="s">
        <v>67</v>
      </c>
      <c r="D224" s="74">
        <f t="shared" si="20"/>
        <v>727.27272727272725</v>
      </c>
      <c r="E224" s="91">
        <v>0.15770000000000001</v>
      </c>
      <c r="F224" s="92">
        <v>2.4830000000000001E-5</v>
      </c>
      <c r="G224" s="88">
        <f t="shared" si="23"/>
        <v>0.15772483000000001</v>
      </c>
      <c r="H224" s="77">
        <v>36.44</v>
      </c>
      <c r="I224" s="79" t="s">
        <v>12</v>
      </c>
      <c r="J224" s="80">
        <f t="shared" si="22"/>
        <v>36440</v>
      </c>
      <c r="K224" s="77">
        <v>1.31</v>
      </c>
      <c r="L224" s="79" t="s">
        <v>12</v>
      </c>
      <c r="M224" s="76">
        <f t="shared" si="24"/>
        <v>1310</v>
      </c>
      <c r="N224" s="77">
        <v>588.52</v>
      </c>
      <c r="O224" s="79" t="s">
        <v>66</v>
      </c>
      <c r="P224" s="76">
        <f t="shared" si="16"/>
        <v>588.52</v>
      </c>
    </row>
    <row r="225" spans="1:16">
      <c r="B225" s="89">
        <v>17</v>
      </c>
      <c r="C225" s="90" t="s">
        <v>67</v>
      </c>
      <c r="D225" s="74">
        <f t="shared" si="20"/>
        <v>772.72727272727275</v>
      </c>
      <c r="E225" s="91">
        <v>0.1552</v>
      </c>
      <c r="F225" s="92">
        <v>2.349E-5</v>
      </c>
      <c r="G225" s="88">
        <f t="shared" si="23"/>
        <v>0.15522348999999999</v>
      </c>
      <c r="H225" s="77">
        <v>39.75</v>
      </c>
      <c r="I225" s="79" t="s">
        <v>12</v>
      </c>
      <c r="J225" s="80">
        <f t="shared" si="22"/>
        <v>39750</v>
      </c>
      <c r="K225" s="77">
        <v>1.4</v>
      </c>
      <c r="L225" s="79" t="s">
        <v>12</v>
      </c>
      <c r="M225" s="80">
        <f t="shared" ref="M225:M228" si="25">K225*1000</f>
        <v>1400</v>
      </c>
      <c r="N225" s="77">
        <v>634.73</v>
      </c>
      <c r="O225" s="79" t="s">
        <v>66</v>
      </c>
      <c r="P225" s="76">
        <f t="shared" si="16"/>
        <v>634.73</v>
      </c>
    </row>
    <row r="226" spans="1:16">
      <c r="B226" s="89">
        <v>18</v>
      </c>
      <c r="C226" s="90" t="s">
        <v>67</v>
      </c>
      <c r="D226" s="74">
        <f t="shared" si="20"/>
        <v>818.18181818181813</v>
      </c>
      <c r="E226" s="91">
        <v>0.153</v>
      </c>
      <c r="F226" s="92">
        <v>2.2289999999999998E-5</v>
      </c>
      <c r="G226" s="88">
        <f t="shared" si="23"/>
        <v>0.15302229000000001</v>
      </c>
      <c r="H226" s="77">
        <v>43.11</v>
      </c>
      <c r="I226" s="79" t="s">
        <v>12</v>
      </c>
      <c r="J226" s="80">
        <f t="shared" si="22"/>
        <v>43110</v>
      </c>
      <c r="K226" s="77">
        <v>1.48</v>
      </c>
      <c r="L226" s="79" t="s">
        <v>12</v>
      </c>
      <c r="M226" s="80">
        <f t="shared" si="25"/>
        <v>1480</v>
      </c>
      <c r="N226" s="77">
        <v>680.86</v>
      </c>
      <c r="O226" s="79" t="s">
        <v>66</v>
      </c>
      <c r="P226" s="76">
        <f t="shared" si="16"/>
        <v>680.86</v>
      </c>
    </row>
    <row r="227" spans="1:16">
      <c r="B227" s="89">
        <v>20</v>
      </c>
      <c r="C227" s="90" t="s">
        <v>67</v>
      </c>
      <c r="D227" s="74">
        <f t="shared" si="20"/>
        <v>909.09090909090912</v>
      </c>
      <c r="E227" s="91">
        <v>0.14940000000000001</v>
      </c>
      <c r="F227" s="92">
        <v>2.0239999999999999E-5</v>
      </c>
      <c r="G227" s="88">
        <f t="shared" si="23"/>
        <v>0.14942024000000001</v>
      </c>
      <c r="H227" s="77">
        <v>49.96</v>
      </c>
      <c r="I227" s="79" t="s">
        <v>12</v>
      </c>
      <c r="J227" s="80">
        <f t="shared" si="22"/>
        <v>49960</v>
      </c>
      <c r="K227" s="77">
        <v>1.77</v>
      </c>
      <c r="L227" s="79" t="s">
        <v>12</v>
      </c>
      <c r="M227" s="80">
        <f t="shared" si="25"/>
        <v>1770</v>
      </c>
      <c r="N227" s="77">
        <v>772.67</v>
      </c>
      <c r="O227" s="79" t="s">
        <v>66</v>
      </c>
      <c r="P227" s="76">
        <f t="shared" si="16"/>
        <v>772.67</v>
      </c>
    </row>
    <row r="228" spans="1:16">
      <c r="A228" s="4">
        <v>228</v>
      </c>
      <c r="B228" s="89">
        <v>22</v>
      </c>
      <c r="C228" s="90" t="s">
        <v>67</v>
      </c>
      <c r="D228" s="74">
        <f t="shared" si="20"/>
        <v>1000</v>
      </c>
      <c r="E228" s="91">
        <v>0.1467</v>
      </c>
      <c r="F228" s="92">
        <v>1.855E-5</v>
      </c>
      <c r="G228" s="88">
        <f t="shared" si="23"/>
        <v>0.14671855</v>
      </c>
      <c r="H228" s="77">
        <v>56.95</v>
      </c>
      <c r="I228" s="79" t="s">
        <v>12</v>
      </c>
      <c r="J228" s="80">
        <f t="shared" si="22"/>
        <v>56950</v>
      </c>
      <c r="K228" s="77">
        <v>2.0299999999999998</v>
      </c>
      <c r="L228" s="79" t="s">
        <v>12</v>
      </c>
      <c r="M228" s="80">
        <f t="shared" si="25"/>
        <v>2029.9999999999998</v>
      </c>
      <c r="N228" s="77">
        <v>863.54</v>
      </c>
      <c r="O228" s="79" t="s">
        <v>66</v>
      </c>
      <c r="P228" s="76">
        <f t="shared" si="16"/>
        <v>863.54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S224" sqref="S224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srim22Na_C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114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111</v>
      </c>
      <c r="P6" s="136" t="s">
        <v>228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115</v>
      </c>
      <c r="F7" s="32"/>
      <c r="G7" s="33"/>
      <c r="H7" s="33"/>
      <c r="I7" s="34"/>
      <c r="J7" s="4">
        <v>2</v>
      </c>
      <c r="K7" s="35">
        <v>225.29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0.22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22000000</v>
      </c>
      <c r="E13" s="21" t="s">
        <v>110</v>
      </c>
      <c r="F13" s="49"/>
      <c r="G13" s="50"/>
      <c r="H13" s="50"/>
      <c r="I13" s="51"/>
      <c r="J13" s="4">
        <v>8</v>
      </c>
      <c r="K13" s="52">
        <v>0.15856000000000001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215</v>
      </c>
      <c r="C14" s="102"/>
      <c r="D14" s="21" t="s">
        <v>216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217</v>
      </c>
      <c r="C15" s="103"/>
      <c r="D15" s="101" t="s">
        <v>218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37" t="s">
        <v>58</v>
      </c>
      <c r="E18" s="189" t="s">
        <v>59</v>
      </c>
      <c r="F18" s="190"/>
      <c r="G18" s="191"/>
      <c r="H18" s="71" t="s">
        <v>60</v>
      </c>
      <c r="I18" s="25"/>
      <c r="J18" s="137" t="s">
        <v>61</v>
      </c>
      <c r="K18" s="71" t="s">
        <v>62</v>
      </c>
      <c r="L18" s="73"/>
      <c r="M18" s="137" t="s">
        <v>61</v>
      </c>
      <c r="N18" s="71" t="s">
        <v>62</v>
      </c>
      <c r="O18" s="25"/>
      <c r="P18" s="137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224.999</v>
      </c>
      <c r="C20" s="85" t="s">
        <v>107</v>
      </c>
      <c r="D20" s="119">
        <f>B20/1000000/$C$5</f>
        <v>1.0227227272727273E-5</v>
      </c>
      <c r="E20" s="86">
        <v>8.4970000000000004E-2</v>
      </c>
      <c r="F20" s="87">
        <v>0.9839</v>
      </c>
      <c r="G20" s="88">
        <f>E20+F20</f>
        <v>1.06887</v>
      </c>
      <c r="H20" s="84">
        <v>12</v>
      </c>
      <c r="I20" s="85" t="s">
        <v>64</v>
      </c>
      <c r="J20" s="97">
        <f>H20/1000/10</f>
        <v>1.2000000000000001E-3</v>
      </c>
      <c r="K20" s="84">
        <v>6</v>
      </c>
      <c r="L20" s="85" t="s">
        <v>64</v>
      </c>
      <c r="M20" s="97">
        <f t="shared" ref="M20:M83" si="0">K20/1000/10</f>
        <v>6.0000000000000006E-4</v>
      </c>
      <c r="N20" s="84">
        <v>4</v>
      </c>
      <c r="O20" s="85" t="s">
        <v>64</v>
      </c>
      <c r="P20" s="97">
        <f t="shared" ref="P20:P83" si="1">N20/1000/10</f>
        <v>4.0000000000000002E-4</v>
      </c>
    </row>
    <row r="21" spans="1:16">
      <c r="B21" s="89">
        <v>249.999</v>
      </c>
      <c r="C21" s="90" t="s">
        <v>107</v>
      </c>
      <c r="D21" s="120">
        <f t="shared" ref="D21:D36" si="2">B21/1000000/$C$5</f>
        <v>1.1363590909090909E-5</v>
      </c>
      <c r="E21" s="91">
        <v>8.9560000000000001E-2</v>
      </c>
      <c r="F21" s="92">
        <v>1.0229999999999999</v>
      </c>
      <c r="G21" s="88">
        <f t="shared" ref="G21:G84" si="3">E21+F21</f>
        <v>1.11256</v>
      </c>
      <c r="H21" s="89">
        <v>12</v>
      </c>
      <c r="I21" s="90" t="s">
        <v>64</v>
      </c>
      <c r="J21" s="74">
        <f t="shared" ref="J21:J84" si="4">H21/1000/10</f>
        <v>1.2000000000000001E-3</v>
      </c>
      <c r="K21" s="89">
        <v>6</v>
      </c>
      <c r="L21" s="90" t="s">
        <v>64</v>
      </c>
      <c r="M21" s="74">
        <f t="shared" si="0"/>
        <v>6.0000000000000006E-4</v>
      </c>
      <c r="N21" s="89">
        <v>4</v>
      </c>
      <c r="O21" s="90" t="s">
        <v>64</v>
      </c>
      <c r="P21" s="74">
        <f t="shared" si="1"/>
        <v>4.0000000000000002E-4</v>
      </c>
    </row>
    <row r="22" spans="1:16">
      <c r="B22" s="89">
        <v>274.99900000000002</v>
      </c>
      <c r="C22" s="90" t="s">
        <v>107</v>
      </c>
      <c r="D22" s="120">
        <f t="shared" si="2"/>
        <v>1.2499954545454545E-5</v>
      </c>
      <c r="E22" s="91">
        <v>9.393E-2</v>
      </c>
      <c r="F22" s="92">
        <v>1.0589999999999999</v>
      </c>
      <c r="G22" s="88">
        <f t="shared" si="3"/>
        <v>1.15293</v>
      </c>
      <c r="H22" s="89">
        <v>13</v>
      </c>
      <c r="I22" s="90" t="s">
        <v>64</v>
      </c>
      <c r="J22" s="74">
        <f t="shared" si="4"/>
        <v>1.2999999999999999E-3</v>
      </c>
      <c r="K22" s="89">
        <v>6</v>
      </c>
      <c r="L22" s="90" t="s">
        <v>64</v>
      </c>
      <c r="M22" s="74">
        <f t="shared" si="0"/>
        <v>6.0000000000000006E-4</v>
      </c>
      <c r="N22" s="89">
        <v>5</v>
      </c>
      <c r="O22" s="90" t="s">
        <v>64</v>
      </c>
      <c r="P22" s="74">
        <f t="shared" si="1"/>
        <v>5.0000000000000001E-4</v>
      </c>
    </row>
    <row r="23" spans="1:16">
      <c r="B23" s="89">
        <v>299.99900000000002</v>
      </c>
      <c r="C23" s="90" t="s">
        <v>107</v>
      </c>
      <c r="D23" s="120">
        <f t="shared" si="2"/>
        <v>1.3636318181818183E-5</v>
      </c>
      <c r="E23" s="91">
        <v>9.8110000000000003E-2</v>
      </c>
      <c r="F23" s="92">
        <v>1.093</v>
      </c>
      <c r="G23" s="88">
        <f t="shared" si="3"/>
        <v>1.1911099999999999</v>
      </c>
      <c r="H23" s="89">
        <v>14</v>
      </c>
      <c r="I23" s="90" t="s">
        <v>64</v>
      </c>
      <c r="J23" s="74">
        <f t="shared" si="4"/>
        <v>1.4E-3</v>
      </c>
      <c r="K23" s="89">
        <v>7</v>
      </c>
      <c r="L23" s="90" t="s">
        <v>64</v>
      </c>
      <c r="M23" s="74">
        <f t="shared" si="0"/>
        <v>6.9999999999999999E-4</v>
      </c>
      <c r="N23" s="89">
        <v>5</v>
      </c>
      <c r="O23" s="90" t="s">
        <v>64</v>
      </c>
      <c r="P23" s="74">
        <f t="shared" si="1"/>
        <v>5.0000000000000001E-4</v>
      </c>
    </row>
    <row r="24" spans="1:16">
      <c r="B24" s="89">
        <v>324.99900000000002</v>
      </c>
      <c r="C24" s="90" t="s">
        <v>107</v>
      </c>
      <c r="D24" s="120">
        <f t="shared" si="2"/>
        <v>1.4772681818181819E-5</v>
      </c>
      <c r="E24" s="91">
        <v>0.1021</v>
      </c>
      <c r="F24" s="92">
        <v>1.123</v>
      </c>
      <c r="G24" s="88">
        <f t="shared" si="3"/>
        <v>1.2251000000000001</v>
      </c>
      <c r="H24" s="89">
        <v>14</v>
      </c>
      <c r="I24" s="90" t="s">
        <v>64</v>
      </c>
      <c r="J24" s="74">
        <f t="shared" si="4"/>
        <v>1.4E-3</v>
      </c>
      <c r="K24" s="89">
        <v>7</v>
      </c>
      <c r="L24" s="90" t="s">
        <v>64</v>
      </c>
      <c r="M24" s="74">
        <f t="shared" si="0"/>
        <v>6.9999999999999999E-4</v>
      </c>
      <c r="N24" s="89">
        <v>5</v>
      </c>
      <c r="O24" s="90" t="s">
        <v>64</v>
      </c>
      <c r="P24" s="74">
        <f t="shared" si="1"/>
        <v>5.0000000000000001E-4</v>
      </c>
    </row>
    <row r="25" spans="1:16">
      <c r="B25" s="89">
        <v>349.99900000000002</v>
      </c>
      <c r="C25" s="90" t="s">
        <v>107</v>
      </c>
      <c r="D25" s="120">
        <f t="shared" si="2"/>
        <v>1.5909045454545455E-5</v>
      </c>
      <c r="E25" s="91">
        <v>0.106</v>
      </c>
      <c r="F25" s="92">
        <v>1.1519999999999999</v>
      </c>
      <c r="G25" s="88">
        <f t="shared" si="3"/>
        <v>1.258</v>
      </c>
      <c r="H25" s="89">
        <v>15</v>
      </c>
      <c r="I25" s="90" t="s">
        <v>64</v>
      </c>
      <c r="J25" s="74">
        <f t="shared" si="4"/>
        <v>1.5E-3</v>
      </c>
      <c r="K25" s="89">
        <v>7</v>
      </c>
      <c r="L25" s="90" t="s">
        <v>64</v>
      </c>
      <c r="M25" s="74">
        <f t="shared" si="0"/>
        <v>6.9999999999999999E-4</v>
      </c>
      <c r="N25" s="89">
        <v>5</v>
      </c>
      <c r="O25" s="90" t="s">
        <v>64</v>
      </c>
      <c r="P25" s="74">
        <f t="shared" si="1"/>
        <v>5.0000000000000001E-4</v>
      </c>
    </row>
    <row r="26" spans="1:16">
      <c r="B26" s="89">
        <v>374.99900000000002</v>
      </c>
      <c r="C26" s="90" t="s">
        <v>107</v>
      </c>
      <c r="D26" s="120">
        <f t="shared" si="2"/>
        <v>1.7045409090909094E-5</v>
      </c>
      <c r="E26" s="91">
        <v>0.10970000000000001</v>
      </c>
      <c r="F26" s="92">
        <v>1.179</v>
      </c>
      <c r="G26" s="88">
        <f t="shared" si="3"/>
        <v>1.2887</v>
      </c>
      <c r="H26" s="89">
        <v>16</v>
      </c>
      <c r="I26" s="90" t="s">
        <v>64</v>
      </c>
      <c r="J26" s="74">
        <f t="shared" si="4"/>
        <v>1.6000000000000001E-3</v>
      </c>
      <c r="K26" s="89">
        <v>8</v>
      </c>
      <c r="L26" s="90" t="s">
        <v>64</v>
      </c>
      <c r="M26" s="74">
        <f t="shared" si="0"/>
        <v>8.0000000000000004E-4</v>
      </c>
      <c r="N26" s="89">
        <v>6</v>
      </c>
      <c r="O26" s="90" t="s">
        <v>64</v>
      </c>
      <c r="P26" s="74">
        <f t="shared" si="1"/>
        <v>6.0000000000000006E-4</v>
      </c>
    </row>
    <row r="27" spans="1:16">
      <c r="B27" s="89">
        <v>399.99900000000002</v>
      </c>
      <c r="C27" s="90" t="s">
        <v>107</v>
      </c>
      <c r="D27" s="120">
        <f t="shared" si="2"/>
        <v>1.8181772727272727E-5</v>
      </c>
      <c r="E27" s="91">
        <v>0.1133</v>
      </c>
      <c r="F27" s="92">
        <v>1.2050000000000001</v>
      </c>
      <c r="G27" s="88">
        <f t="shared" si="3"/>
        <v>1.3183</v>
      </c>
      <c r="H27" s="89">
        <v>16</v>
      </c>
      <c r="I27" s="90" t="s">
        <v>64</v>
      </c>
      <c r="J27" s="74">
        <f t="shared" si="4"/>
        <v>1.6000000000000001E-3</v>
      </c>
      <c r="K27" s="89">
        <v>8</v>
      </c>
      <c r="L27" s="90" t="s">
        <v>64</v>
      </c>
      <c r="M27" s="74">
        <f t="shared" si="0"/>
        <v>8.0000000000000004E-4</v>
      </c>
      <c r="N27" s="89">
        <v>6</v>
      </c>
      <c r="O27" s="90" t="s">
        <v>64</v>
      </c>
      <c r="P27" s="74">
        <f t="shared" si="1"/>
        <v>6.0000000000000006E-4</v>
      </c>
    </row>
    <row r="28" spans="1:16">
      <c r="B28" s="89">
        <v>449.99900000000002</v>
      </c>
      <c r="C28" s="90" t="s">
        <v>107</v>
      </c>
      <c r="D28" s="120">
        <f t="shared" si="2"/>
        <v>2.0454500000000002E-5</v>
      </c>
      <c r="E28" s="91">
        <v>0.1202</v>
      </c>
      <c r="F28" s="92">
        <v>1.2509999999999999</v>
      </c>
      <c r="G28" s="88">
        <f t="shared" si="3"/>
        <v>1.3712</v>
      </c>
      <c r="H28" s="89">
        <v>17</v>
      </c>
      <c r="I28" s="90" t="s">
        <v>64</v>
      </c>
      <c r="J28" s="74">
        <f t="shared" si="4"/>
        <v>1.7000000000000001E-3</v>
      </c>
      <c r="K28" s="89">
        <v>8</v>
      </c>
      <c r="L28" s="90" t="s">
        <v>64</v>
      </c>
      <c r="M28" s="74">
        <f t="shared" si="0"/>
        <v>8.0000000000000004E-4</v>
      </c>
      <c r="N28" s="89">
        <v>6</v>
      </c>
      <c r="O28" s="90" t="s">
        <v>64</v>
      </c>
      <c r="P28" s="74">
        <f t="shared" si="1"/>
        <v>6.0000000000000006E-4</v>
      </c>
    </row>
    <row r="29" spans="1:16">
      <c r="B29" s="89">
        <v>499.99900000000002</v>
      </c>
      <c r="C29" s="90" t="s">
        <v>107</v>
      </c>
      <c r="D29" s="120">
        <f t="shared" si="2"/>
        <v>2.2727227272727274E-5</v>
      </c>
      <c r="E29" s="91">
        <v>0.12670000000000001</v>
      </c>
      <c r="F29" s="92">
        <v>1.2929999999999999</v>
      </c>
      <c r="G29" s="88">
        <f t="shared" si="3"/>
        <v>1.4197</v>
      </c>
      <c r="H29" s="89">
        <v>19</v>
      </c>
      <c r="I29" s="90" t="s">
        <v>64</v>
      </c>
      <c r="J29" s="74">
        <f t="shared" si="4"/>
        <v>1.9E-3</v>
      </c>
      <c r="K29" s="89">
        <v>9</v>
      </c>
      <c r="L29" s="90" t="s">
        <v>64</v>
      </c>
      <c r="M29" s="74">
        <f t="shared" si="0"/>
        <v>8.9999999999999998E-4</v>
      </c>
      <c r="N29" s="89">
        <v>6</v>
      </c>
      <c r="O29" s="90" t="s">
        <v>64</v>
      </c>
      <c r="P29" s="74">
        <f t="shared" si="1"/>
        <v>6.0000000000000006E-4</v>
      </c>
    </row>
    <row r="30" spans="1:16">
      <c r="B30" s="89">
        <v>549.99900000000002</v>
      </c>
      <c r="C30" s="90" t="s">
        <v>107</v>
      </c>
      <c r="D30" s="118">
        <f t="shared" si="2"/>
        <v>2.4999954545454546E-5</v>
      </c>
      <c r="E30" s="91">
        <v>0.1328</v>
      </c>
      <c r="F30" s="92">
        <v>1.33</v>
      </c>
      <c r="G30" s="88">
        <f t="shared" si="3"/>
        <v>1.4628000000000001</v>
      </c>
      <c r="H30" s="89">
        <v>20</v>
      </c>
      <c r="I30" s="90" t="s">
        <v>64</v>
      </c>
      <c r="J30" s="74">
        <f t="shared" si="4"/>
        <v>2E-3</v>
      </c>
      <c r="K30" s="89">
        <v>9</v>
      </c>
      <c r="L30" s="90" t="s">
        <v>64</v>
      </c>
      <c r="M30" s="74">
        <f t="shared" si="0"/>
        <v>8.9999999999999998E-4</v>
      </c>
      <c r="N30" s="89">
        <v>7</v>
      </c>
      <c r="O30" s="90" t="s">
        <v>64</v>
      </c>
      <c r="P30" s="74">
        <f t="shared" si="1"/>
        <v>6.9999999999999999E-4</v>
      </c>
    </row>
    <row r="31" spans="1:16">
      <c r="B31" s="89">
        <v>599.99900000000002</v>
      </c>
      <c r="C31" s="90" t="s">
        <v>107</v>
      </c>
      <c r="D31" s="118">
        <f t="shared" si="2"/>
        <v>2.7272681818181821E-5</v>
      </c>
      <c r="E31" s="91">
        <v>0.13869999999999999</v>
      </c>
      <c r="F31" s="92">
        <v>1.365</v>
      </c>
      <c r="G31" s="88">
        <f t="shared" si="3"/>
        <v>1.5037</v>
      </c>
      <c r="H31" s="89">
        <v>21</v>
      </c>
      <c r="I31" s="90" t="s">
        <v>64</v>
      </c>
      <c r="J31" s="74">
        <f t="shared" si="4"/>
        <v>2.1000000000000003E-3</v>
      </c>
      <c r="K31" s="89">
        <v>10</v>
      </c>
      <c r="L31" s="90" t="s">
        <v>64</v>
      </c>
      <c r="M31" s="74">
        <f t="shared" si="0"/>
        <v>1E-3</v>
      </c>
      <c r="N31" s="89">
        <v>7</v>
      </c>
      <c r="O31" s="90" t="s">
        <v>64</v>
      </c>
      <c r="P31" s="74">
        <f t="shared" si="1"/>
        <v>6.9999999999999999E-4</v>
      </c>
    </row>
    <row r="32" spans="1:16">
      <c r="B32" s="89">
        <v>649.99900000000002</v>
      </c>
      <c r="C32" s="90" t="s">
        <v>107</v>
      </c>
      <c r="D32" s="118">
        <f t="shared" si="2"/>
        <v>2.9545409090909093E-5</v>
      </c>
      <c r="E32" s="91">
        <v>0.1444</v>
      </c>
      <c r="F32" s="92">
        <v>1.3959999999999999</v>
      </c>
      <c r="G32" s="88">
        <f t="shared" si="3"/>
        <v>1.5404</v>
      </c>
      <c r="H32" s="89">
        <v>22</v>
      </c>
      <c r="I32" s="90" t="s">
        <v>64</v>
      </c>
      <c r="J32" s="74">
        <f t="shared" si="4"/>
        <v>2.1999999999999997E-3</v>
      </c>
      <c r="K32" s="89">
        <v>10</v>
      </c>
      <c r="L32" s="90" t="s">
        <v>64</v>
      </c>
      <c r="M32" s="74">
        <f t="shared" si="0"/>
        <v>1E-3</v>
      </c>
      <c r="N32" s="89">
        <v>7</v>
      </c>
      <c r="O32" s="90" t="s">
        <v>64</v>
      </c>
      <c r="P32" s="74">
        <f t="shared" si="1"/>
        <v>6.9999999999999999E-4</v>
      </c>
    </row>
    <row r="33" spans="2:16">
      <c r="B33" s="89">
        <v>699.99900000000002</v>
      </c>
      <c r="C33" s="90" t="s">
        <v>107</v>
      </c>
      <c r="D33" s="118">
        <f t="shared" si="2"/>
        <v>3.1818136363636365E-5</v>
      </c>
      <c r="E33" s="91">
        <v>0.14990000000000001</v>
      </c>
      <c r="F33" s="92">
        <v>1.425</v>
      </c>
      <c r="G33" s="88">
        <f t="shared" si="3"/>
        <v>1.5749</v>
      </c>
      <c r="H33" s="89">
        <v>23</v>
      </c>
      <c r="I33" s="90" t="s">
        <v>64</v>
      </c>
      <c r="J33" s="74">
        <f t="shared" si="4"/>
        <v>2.3E-3</v>
      </c>
      <c r="K33" s="89">
        <v>10</v>
      </c>
      <c r="L33" s="90" t="s">
        <v>64</v>
      </c>
      <c r="M33" s="74">
        <f t="shared" si="0"/>
        <v>1E-3</v>
      </c>
      <c r="N33" s="89">
        <v>8</v>
      </c>
      <c r="O33" s="90" t="s">
        <v>64</v>
      </c>
      <c r="P33" s="74">
        <f t="shared" si="1"/>
        <v>8.0000000000000004E-4</v>
      </c>
    </row>
    <row r="34" spans="2:16">
      <c r="B34" s="89">
        <v>799.99900000000002</v>
      </c>
      <c r="C34" s="90" t="s">
        <v>107</v>
      </c>
      <c r="D34" s="118">
        <f t="shared" si="2"/>
        <v>3.6363590909090909E-5</v>
      </c>
      <c r="E34" s="91">
        <v>0.16020000000000001</v>
      </c>
      <c r="F34" s="92">
        <v>1.4770000000000001</v>
      </c>
      <c r="G34" s="88">
        <f t="shared" si="3"/>
        <v>1.6372</v>
      </c>
      <c r="H34" s="89">
        <v>25</v>
      </c>
      <c r="I34" s="90" t="s">
        <v>64</v>
      </c>
      <c r="J34" s="74">
        <f t="shared" si="4"/>
        <v>2.5000000000000001E-3</v>
      </c>
      <c r="K34" s="89">
        <v>11</v>
      </c>
      <c r="L34" s="90" t="s">
        <v>64</v>
      </c>
      <c r="M34" s="74">
        <f t="shared" si="0"/>
        <v>1.0999999999999998E-3</v>
      </c>
      <c r="N34" s="89">
        <v>8</v>
      </c>
      <c r="O34" s="90" t="s">
        <v>64</v>
      </c>
      <c r="P34" s="74">
        <f t="shared" si="1"/>
        <v>8.0000000000000004E-4</v>
      </c>
    </row>
    <row r="35" spans="2:16">
      <c r="B35" s="89">
        <v>899.99900000000002</v>
      </c>
      <c r="C35" s="90" t="s">
        <v>107</v>
      </c>
      <c r="D35" s="118">
        <f t="shared" si="2"/>
        <v>4.0909045454545459E-5</v>
      </c>
      <c r="E35" s="91">
        <v>0.1699</v>
      </c>
      <c r="F35" s="92">
        <v>1.522</v>
      </c>
      <c r="G35" s="88">
        <f t="shared" si="3"/>
        <v>1.6919</v>
      </c>
      <c r="H35" s="89">
        <v>27</v>
      </c>
      <c r="I35" s="90" t="s">
        <v>64</v>
      </c>
      <c r="J35" s="74">
        <f t="shared" si="4"/>
        <v>2.7000000000000001E-3</v>
      </c>
      <c r="K35" s="89">
        <v>12</v>
      </c>
      <c r="L35" s="90" t="s">
        <v>64</v>
      </c>
      <c r="M35" s="74">
        <f t="shared" si="0"/>
        <v>1.2000000000000001E-3</v>
      </c>
      <c r="N35" s="89">
        <v>9</v>
      </c>
      <c r="O35" s="90" t="s">
        <v>64</v>
      </c>
      <c r="P35" s="74">
        <f t="shared" si="1"/>
        <v>8.9999999999999998E-4</v>
      </c>
    </row>
    <row r="36" spans="2:16">
      <c r="B36" s="89">
        <v>999.99900000000002</v>
      </c>
      <c r="C36" s="90" t="s">
        <v>107</v>
      </c>
      <c r="D36" s="118">
        <f t="shared" si="2"/>
        <v>4.5454500000000003E-5</v>
      </c>
      <c r="E36" s="91">
        <v>0.17910000000000001</v>
      </c>
      <c r="F36" s="92">
        <v>1.5609999999999999</v>
      </c>
      <c r="G36" s="88">
        <f t="shared" si="3"/>
        <v>1.7401</v>
      </c>
      <c r="H36" s="89">
        <v>29</v>
      </c>
      <c r="I36" s="90" t="s">
        <v>64</v>
      </c>
      <c r="J36" s="74">
        <f t="shared" si="4"/>
        <v>2.9000000000000002E-3</v>
      </c>
      <c r="K36" s="89">
        <v>13</v>
      </c>
      <c r="L36" s="90" t="s">
        <v>64</v>
      </c>
      <c r="M36" s="74">
        <f t="shared" si="0"/>
        <v>1.2999999999999999E-3</v>
      </c>
      <c r="N36" s="89">
        <v>9</v>
      </c>
      <c r="O36" s="90" t="s">
        <v>64</v>
      </c>
      <c r="P36" s="74">
        <f t="shared" si="1"/>
        <v>8.9999999999999998E-4</v>
      </c>
    </row>
    <row r="37" spans="2:16">
      <c r="B37" s="89">
        <v>1.1000000000000001</v>
      </c>
      <c r="C37" s="93" t="s">
        <v>63</v>
      </c>
      <c r="D37" s="118">
        <f t="shared" ref="D37:D100" si="5">B37/1000/$C$5</f>
        <v>5.0000000000000002E-5</v>
      </c>
      <c r="E37" s="91">
        <v>0.18790000000000001</v>
      </c>
      <c r="F37" s="92">
        <v>1.5960000000000001</v>
      </c>
      <c r="G37" s="88">
        <f t="shared" si="3"/>
        <v>1.7839</v>
      </c>
      <c r="H37" s="89">
        <v>31</v>
      </c>
      <c r="I37" s="90" t="s">
        <v>64</v>
      </c>
      <c r="J37" s="74">
        <f t="shared" si="4"/>
        <v>3.0999999999999999E-3</v>
      </c>
      <c r="K37" s="89">
        <v>13</v>
      </c>
      <c r="L37" s="90" t="s">
        <v>64</v>
      </c>
      <c r="M37" s="74">
        <f t="shared" si="0"/>
        <v>1.2999999999999999E-3</v>
      </c>
      <c r="N37" s="89">
        <v>10</v>
      </c>
      <c r="O37" s="90" t="s">
        <v>64</v>
      </c>
      <c r="P37" s="74">
        <f t="shared" si="1"/>
        <v>1E-3</v>
      </c>
    </row>
    <row r="38" spans="2:16">
      <c r="B38" s="89">
        <v>1.2</v>
      </c>
      <c r="C38" s="90" t="s">
        <v>63</v>
      </c>
      <c r="D38" s="118">
        <f t="shared" si="5"/>
        <v>5.4545454545454539E-5</v>
      </c>
      <c r="E38" s="91">
        <v>0.19620000000000001</v>
      </c>
      <c r="F38" s="92">
        <v>1.6279999999999999</v>
      </c>
      <c r="G38" s="88">
        <f t="shared" si="3"/>
        <v>1.8241999999999998</v>
      </c>
      <c r="H38" s="89">
        <v>32</v>
      </c>
      <c r="I38" s="90" t="s">
        <v>64</v>
      </c>
      <c r="J38" s="74">
        <f t="shared" si="4"/>
        <v>3.2000000000000002E-3</v>
      </c>
      <c r="K38" s="89">
        <v>14</v>
      </c>
      <c r="L38" s="90" t="s">
        <v>64</v>
      </c>
      <c r="M38" s="74">
        <f t="shared" si="0"/>
        <v>1.4E-3</v>
      </c>
      <c r="N38" s="89">
        <v>10</v>
      </c>
      <c r="O38" s="90" t="s">
        <v>64</v>
      </c>
      <c r="P38" s="74">
        <f t="shared" si="1"/>
        <v>1E-3</v>
      </c>
    </row>
    <row r="39" spans="2:16">
      <c r="B39" s="89">
        <v>1.3</v>
      </c>
      <c r="C39" s="90" t="s">
        <v>63</v>
      </c>
      <c r="D39" s="118">
        <f t="shared" si="5"/>
        <v>5.909090909090909E-5</v>
      </c>
      <c r="E39" s="91">
        <v>0.20419999999999999</v>
      </c>
      <c r="F39" s="92">
        <v>1.6559999999999999</v>
      </c>
      <c r="G39" s="88">
        <f t="shared" si="3"/>
        <v>1.8601999999999999</v>
      </c>
      <c r="H39" s="89">
        <v>34</v>
      </c>
      <c r="I39" s="90" t="s">
        <v>64</v>
      </c>
      <c r="J39" s="74">
        <f t="shared" si="4"/>
        <v>3.4000000000000002E-3</v>
      </c>
      <c r="K39" s="89">
        <v>15</v>
      </c>
      <c r="L39" s="90" t="s">
        <v>64</v>
      </c>
      <c r="M39" s="74">
        <f t="shared" si="0"/>
        <v>1.5E-3</v>
      </c>
      <c r="N39" s="89">
        <v>11</v>
      </c>
      <c r="O39" s="90" t="s">
        <v>64</v>
      </c>
      <c r="P39" s="74">
        <f t="shared" si="1"/>
        <v>1.0999999999999998E-3</v>
      </c>
    </row>
    <row r="40" spans="2:16">
      <c r="B40" s="89">
        <v>1.4</v>
      </c>
      <c r="C40" s="90" t="s">
        <v>63</v>
      </c>
      <c r="D40" s="118">
        <f t="shared" si="5"/>
        <v>6.3636363636363641E-5</v>
      </c>
      <c r="E40" s="91">
        <v>0.21190000000000001</v>
      </c>
      <c r="F40" s="92">
        <v>1.681</v>
      </c>
      <c r="G40" s="88">
        <f t="shared" si="3"/>
        <v>1.8929</v>
      </c>
      <c r="H40" s="89">
        <v>36</v>
      </c>
      <c r="I40" s="90" t="s">
        <v>64</v>
      </c>
      <c r="J40" s="74">
        <f t="shared" si="4"/>
        <v>3.5999999999999999E-3</v>
      </c>
      <c r="K40" s="89">
        <v>15</v>
      </c>
      <c r="L40" s="90" t="s">
        <v>64</v>
      </c>
      <c r="M40" s="74">
        <f t="shared" si="0"/>
        <v>1.5E-3</v>
      </c>
      <c r="N40" s="89">
        <v>11</v>
      </c>
      <c r="O40" s="90" t="s">
        <v>64</v>
      </c>
      <c r="P40" s="74">
        <f t="shared" si="1"/>
        <v>1.0999999999999998E-3</v>
      </c>
    </row>
    <row r="41" spans="2:16">
      <c r="B41" s="89">
        <v>1.5</v>
      </c>
      <c r="C41" s="90" t="s">
        <v>63</v>
      </c>
      <c r="D41" s="118">
        <f t="shared" si="5"/>
        <v>6.8181818181818184E-5</v>
      </c>
      <c r="E41" s="91">
        <v>0.21940000000000001</v>
      </c>
      <c r="F41" s="92">
        <v>1.704</v>
      </c>
      <c r="G41" s="88">
        <f t="shared" si="3"/>
        <v>1.9234</v>
      </c>
      <c r="H41" s="89">
        <v>38</v>
      </c>
      <c r="I41" s="90" t="s">
        <v>64</v>
      </c>
      <c r="J41" s="74">
        <f t="shared" si="4"/>
        <v>3.8E-3</v>
      </c>
      <c r="K41" s="89">
        <v>16</v>
      </c>
      <c r="L41" s="90" t="s">
        <v>64</v>
      </c>
      <c r="M41" s="74">
        <f t="shared" si="0"/>
        <v>1.6000000000000001E-3</v>
      </c>
      <c r="N41" s="89">
        <v>12</v>
      </c>
      <c r="O41" s="90" t="s">
        <v>64</v>
      </c>
      <c r="P41" s="74">
        <f t="shared" si="1"/>
        <v>1.2000000000000001E-3</v>
      </c>
    </row>
    <row r="42" spans="2:16">
      <c r="B42" s="89">
        <v>1.6</v>
      </c>
      <c r="C42" s="90" t="s">
        <v>63</v>
      </c>
      <c r="D42" s="118">
        <f t="shared" si="5"/>
        <v>7.2727272727272728E-5</v>
      </c>
      <c r="E42" s="91">
        <v>0.2266</v>
      </c>
      <c r="F42" s="92">
        <v>1.7250000000000001</v>
      </c>
      <c r="G42" s="88">
        <f t="shared" si="3"/>
        <v>1.9516</v>
      </c>
      <c r="H42" s="89">
        <v>40</v>
      </c>
      <c r="I42" s="90" t="s">
        <v>64</v>
      </c>
      <c r="J42" s="74">
        <f t="shared" si="4"/>
        <v>4.0000000000000001E-3</v>
      </c>
      <c r="K42" s="89">
        <v>17</v>
      </c>
      <c r="L42" s="90" t="s">
        <v>64</v>
      </c>
      <c r="M42" s="74">
        <f t="shared" si="0"/>
        <v>1.7000000000000001E-3</v>
      </c>
      <c r="N42" s="89">
        <v>12</v>
      </c>
      <c r="O42" s="90" t="s">
        <v>64</v>
      </c>
      <c r="P42" s="74">
        <f t="shared" si="1"/>
        <v>1.2000000000000001E-3</v>
      </c>
    </row>
    <row r="43" spans="2:16">
      <c r="B43" s="89">
        <v>1.7</v>
      </c>
      <c r="C43" s="90" t="s">
        <v>63</v>
      </c>
      <c r="D43" s="118">
        <f t="shared" si="5"/>
        <v>7.7272727272727272E-5</v>
      </c>
      <c r="E43" s="91">
        <v>0.23350000000000001</v>
      </c>
      <c r="F43" s="92">
        <v>1.744</v>
      </c>
      <c r="G43" s="88">
        <f t="shared" si="3"/>
        <v>1.9775</v>
      </c>
      <c r="H43" s="89">
        <v>41</v>
      </c>
      <c r="I43" s="90" t="s">
        <v>64</v>
      </c>
      <c r="J43" s="74">
        <f t="shared" si="4"/>
        <v>4.1000000000000003E-3</v>
      </c>
      <c r="K43" s="89">
        <v>17</v>
      </c>
      <c r="L43" s="90" t="s">
        <v>64</v>
      </c>
      <c r="M43" s="74">
        <f t="shared" si="0"/>
        <v>1.7000000000000001E-3</v>
      </c>
      <c r="N43" s="89">
        <v>13</v>
      </c>
      <c r="O43" s="90" t="s">
        <v>64</v>
      </c>
      <c r="P43" s="74">
        <f t="shared" si="1"/>
        <v>1.2999999999999999E-3</v>
      </c>
    </row>
    <row r="44" spans="2:16">
      <c r="B44" s="89">
        <v>1.8</v>
      </c>
      <c r="C44" s="90" t="s">
        <v>63</v>
      </c>
      <c r="D44" s="118">
        <f t="shared" si="5"/>
        <v>8.1818181818181816E-5</v>
      </c>
      <c r="E44" s="91">
        <v>0.24030000000000001</v>
      </c>
      <c r="F44" s="92">
        <v>1.762</v>
      </c>
      <c r="G44" s="88">
        <f t="shared" si="3"/>
        <v>2.0023</v>
      </c>
      <c r="H44" s="89">
        <v>43</v>
      </c>
      <c r="I44" s="90" t="s">
        <v>64</v>
      </c>
      <c r="J44" s="74">
        <f t="shared" si="4"/>
        <v>4.3E-3</v>
      </c>
      <c r="K44" s="89">
        <v>18</v>
      </c>
      <c r="L44" s="90" t="s">
        <v>64</v>
      </c>
      <c r="M44" s="74">
        <f t="shared" si="0"/>
        <v>1.8E-3</v>
      </c>
      <c r="N44" s="89">
        <v>13</v>
      </c>
      <c r="O44" s="90" t="s">
        <v>64</v>
      </c>
      <c r="P44" s="74">
        <f t="shared" si="1"/>
        <v>1.2999999999999999E-3</v>
      </c>
    </row>
    <row r="45" spans="2:16">
      <c r="B45" s="89">
        <v>2</v>
      </c>
      <c r="C45" s="90" t="s">
        <v>63</v>
      </c>
      <c r="D45" s="118">
        <f t="shared" si="5"/>
        <v>9.0909090909090917E-5</v>
      </c>
      <c r="E45" s="91">
        <v>0.25330000000000003</v>
      </c>
      <c r="F45" s="92">
        <v>1.7929999999999999</v>
      </c>
      <c r="G45" s="88">
        <f t="shared" si="3"/>
        <v>2.0463</v>
      </c>
      <c r="H45" s="89">
        <v>46</v>
      </c>
      <c r="I45" s="90" t="s">
        <v>64</v>
      </c>
      <c r="J45" s="74">
        <f t="shared" si="4"/>
        <v>4.5999999999999999E-3</v>
      </c>
      <c r="K45" s="89">
        <v>19</v>
      </c>
      <c r="L45" s="90" t="s">
        <v>64</v>
      </c>
      <c r="M45" s="74">
        <f t="shared" si="0"/>
        <v>1.9E-3</v>
      </c>
      <c r="N45" s="89">
        <v>14</v>
      </c>
      <c r="O45" s="90" t="s">
        <v>64</v>
      </c>
      <c r="P45" s="74">
        <f t="shared" si="1"/>
        <v>1.4E-3</v>
      </c>
    </row>
    <row r="46" spans="2:16">
      <c r="B46" s="89">
        <v>2.25</v>
      </c>
      <c r="C46" s="90" t="s">
        <v>63</v>
      </c>
      <c r="D46" s="118">
        <f t="shared" si="5"/>
        <v>1.0227272727272727E-4</v>
      </c>
      <c r="E46" s="91">
        <v>0.26869999999999999</v>
      </c>
      <c r="F46" s="92">
        <v>1.825</v>
      </c>
      <c r="G46" s="88">
        <f t="shared" si="3"/>
        <v>2.0937000000000001</v>
      </c>
      <c r="H46" s="89">
        <v>50</v>
      </c>
      <c r="I46" s="90" t="s">
        <v>64</v>
      </c>
      <c r="J46" s="74">
        <f t="shared" si="4"/>
        <v>5.0000000000000001E-3</v>
      </c>
      <c r="K46" s="89">
        <v>20</v>
      </c>
      <c r="L46" s="90" t="s">
        <v>64</v>
      </c>
      <c r="M46" s="74">
        <f t="shared" si="0"/>
        <v>2E-3</v>
      </c>
      <c r="N46" s="89">
        <v>15</v>
      </c>
      <c r="O46" s="90" t="s">
        <v>64</v>
      </c>
      <c r="P46" s="74">
        <f t="shared" si="1"/>
        <v>1.5E-3</v>
      </c>
    </row>
    <row r="47" spans="2:16">
      <c r="B47" s="89">
        <v>2.5</v>
      </c>
      <c r="C47" s="90" t="s">
        <v>63</v>
      </c>
      <c r="D47" s="118">
        <f t="shared" si="5"/>
        <v>1.1363636363636364E-4</v>
      </c>
      <c r="E47" s="91">
        <v>0.28320000000000001</v>
      </c>
      <c r="F47" s="92">
        <v>1.8520000000000001</v>
      </c>
      <c r="G47" s="88">
        <f t="shared" si="3"/>
        <v>2.1352000000000002</v>
      </c>
      <c r="H47" s="89">
        <v>54</v>
      </c>
      <c r="I47" s="90" t="s">
        <v>64</v>
      </c>
      <c r="J47" s="74">
        <f t="shared" si="4"/>
        <v>5.4000000000000003E-3</v>
      </c>
      <c r="K47" s="89">
        <v>22</v>
      </c>
      <c r="L47" s="90" t="s">
        <v>64</v>
      </c>
      <c r="M47" s="74">
        <f t="shared" si="0"/>
        <v>2.1999999999999997E-3</v>
      </c>
      <c r="N47" s="89">
        <v>16</v>
      </c>
      <c r="O47" s="90" t="s">
        <v>64</v>
      </c>
      <c r="P47" s="74">
        <f t="shared" si="1"/>
        <v>1.6000000000000001E-3</v>
      </c>
    </row>
    <row r="48" spans="2:16">
      <c r="B48" s="89">
        <v>2.75</v>
      </c>
      <c r="C48" s="90" t="s">
        <v>63</v>
      </c>
      <c r="D48" s="118">
        <f t="shared" si="5"/>
        <v>1.25E-4</v>
      </c>
      <c r="E48" s="91">
        <v>0.29699999999999999</v>
      </c>
      <c r="F48" s="92">
        <v>1.8740000000000001</v>
      </c>
      <c r="G48" s="88">
        <f t="shared" si="3"/>
        <v>2.1710000000000003</v>
      </c>
      <c r="H48" s="89">
        <v>58</v>
      </c>
      <c r="I48" s="90" t="s">
        <v>64</v>
      </c>
      <c r="J48" s="74">
        <f t="shared" si="4"/>
        <v>5.8000000000000005E-3</v>
      </c>
      <c r="K48" s="89">
        <v>23</v>
      </c>
      <c r="L48" s="90" t="s">
        <v>64</v>
      </c>
      <c r="M48" s="74">
        <f t="shared" si="0"/>
        <v>2.3E-3</v>
      </c>
      <c r="N48" s="89">
        <v>17</v>
      </c>
      <c r="O48" s="90" t="s">
        <v>64</v>
      </c>
      <c r="P48" s="74">
        <f t="shared" si="1"/>
        <v>1.7000000000000001E-3</v>
      </c>
    </row>
    <row r="49" spans="2:16">
      <c r="B49" s="89">
        <v>3</v>
      </c>
      <c r="C49" s="90" t="s">
        <v>63</v>
      </c>
      <c r="D49" s="118">
        <f t="shared" si="5"/>
        <v>1.3636363636363637E-4</v>
      </c>
      <c r="E49" s="91">
        <v>0.31019999999999998</v>
      </c>
      <c r="F49" s="92">
        <v>1.8919999999999999</v>
      </c>
      <c r="G49" s="88">
        <f t="shared" si="3"/>
        <v>2.2021999999999999</v>
      </c>
      <c r="H49" s="89">
        <v>62</v>
      </c>
      <c r="I49" s="90" t="s">
        <v>64</v>
      </c>
      <c r="J49" s="74">
        <f t="shared" si="4"/>
        <v>6.1999999999999998E-3</v>
      </c>
      <c r="K49" s="89">
        <v>25</v>
      </c>
      <c r="L49" s="90" t="s">
        <v>64</v>
      </c>
      <c r="M49" s="74">
        <f t="shared" si="0"/>
        <v>2.5000000000000001E-3</v>
      </c>
      <c r="N49" s="89">
        <v>18</v>
      </c>
      <c r="O49" s="90" t="s">
        <v>64</v>
      </c>
      <c r="P49" s="74">
        <f t="shared" si="1"/>
        <v>1.8E-3</v>
      </c>
    </row>
    <row r="50" spans="2:16">
      <c r="B50" s="89">
        <v>3.25</v>
      </c>
      <c r="C50" s="90" t="s">
        <v>63</v>
      </c>
      <c r="D50" s="118">
        <f t="shared" si="5"/>
        <v>1.4772727272727271E-4</v>
      </c>
      <c r="E50" s="91">
        <v>0.32290000000000002</v>
      </c>
      <c r="F50" s="92">
        <v>1.9079999999999999</v>
      </c>
      <c r="G50" s="88">
        <f t="shared" si="3"/>
        <v>2.2309000000000001</v>
      </c>
      <c r="H50" s="89">
        <v>66</v>
      </c>
      <c r="I50" s="90" t="s">
        <v>64</v>
      </c>
      <c r="J50" s="74">
        <f t="shared" si="4"/>
        <v>6.6E-3</v>
      </c>
      <c r="K50" s="89">
        <v>26</v>
      </c>
      <c r="L50" s="90" t="s">
        <v>64</v>
      </c>
      <c r="M50" s="74">
        <f t="shared" si="0"/>
        <v>2.5999999999999999E-3</v>
      </c>
      <c r="N50" s="89">
        <v>19</v>
      </c>
      <c r="O50" s="90" t="s">
        <v>64</v>
      </c>
      <c r="P50" s="74">
        <f t="shared" si="1"/>
        <v>1.9E-3</v>
      </c>
    </row>
    <row r="51" spans="2:16">
      <c r="B51" s="89">
        <v>3.5</v>
      </c>
      <c r="C51" s="90" t="s">
        <v>63</v>
      </c>
      <c r="D51" s="118">
        <f t="shared" si="5"/>
        <v>1.590909090909091E-4</v>
      </c>
      <c r="E51" s="91">
        <v>0.33510000000000001</v>
      </c>
      <c r="F51" s="92">
        <v>1.921</v>
      </c>
      <c r="G51" s="88">
        <f t="shared" si="3"/>
        <v>2.2561</v>
      </c>
      <c r="H51" s="89">
        <v>70</v>
      </c>
      <c r="I51" s="90" t="s">
        <v>64</v>
      </c>
      <c r="J51" s="74">
        <f t="shared" si="4"/>
        <v>7.000000000000001E-3</v>
      </c>
      <c r="K51" s="89">
        <v>27</v>
      </c>
      <c r="L51" s="90" t="s">
        <v>64</v>
      </c>
      <c r="M51" s="74">
        <f t="shared" si="0"/>
        <v>2.7000000000000001E-3</v>
      </c>
      <c r="N51" s="89">
        <v>20</v>
      </c>
      <c r="O51" s="90" t="s">
        <v>64</v>
      </c>
      <c r="P51" s="74">
        <f t="shared" si="1"/>
        <v>2E-3</v>
      </c>
    </row>
    <row r="52" spans="2:16">
      <c r="B52" s="89">
        <v>3.75</v>
      </c>
      <c r="C52" s="90" t="s">
        <v>63</v>
      </c>
      <c r="D52" s="118">
        <f t="shared" si="5"/>
        <v>1.7045454545454544E-4</v>
      </c>
      <c r="E52" s="91">
        <v>0.34689999999999999</v>
      </c>
      <c r="F52" s="92">
        <v>1.931</v>
      </c>
      <c r="G52" s="88">
        <f t="shared" si="3"/>
        <v>2.2778999999999998</v>
      </c>
      <c r="H52" s="89">
        <v>74</v>
      </c>
      <c r="I52" s="90" t="s">
        <v>64</v>
      </c>
      <c r="J52" s="74">
        <f t="shared" si="4"/>
        <v>7.3999999999999995E-3</v>
      </c>
      <c r="K52" s="89">
        <v>28</v>
      </c>
      <c r="L52" s="90" t="s">
        <v>64</v>
      </c>
      <c r="M52" s="74">
        <f t="shared" si="0"/>
        <v>2.8E-3</v>
      </c>
      <c r="N52" s="89">
        <v>21</v>
      </c>
      <c r="O52" s="90" t="s">
        <v>64</v>
      </c>
      <c r="P52" s="74">
        <f t="shared" si="1"/>
        <v>2.1000000000000003E-3</v>
      </c>
    </row>
    <row r="53" spans="2:16">
      <c r="B53" s="89">
        <v>4</v>
      </c>
      <c r="C53" s="90" t="s">
        <v>63</v>
      </c>
      <c r="D53" s="118">
        <f t="shared" si="5"/>
        <v>1.8181818181818183E-4</v>
      </c>
      <c r="E53" s="91">
        <v>0.35820000000000002</v>
      </c>
      <c r="F53" s="92">
        <v>1.94</v>
      </c>
      <c r="G53" s="88">
        <f t="shared" si="3"/>
        <v>2.2982</v>
      </c>
      <c r="H53" s="89">
        <v>78</v>
      </c>
      <c r="I53" s="90" t="s">
        <v>64</v>
      </c>
      <c r="J53" s="74">
        <f t="shared" si="4"/>
        <v>7.7999999999999996E-3</v>
      </c>
      <c r="K53" s="89">
        <v>30</v>
      </c>
      <c r="L53" s="90" t="s">
        <v>64</v>
      </c>
      <c r="M53" s="74">
        <f t="shared" si="0"/>
        <v>3.0000000000000001E-3</v>
      </c>
      <c r="N53" s="89">
        <v>22</v>
      </c>
      <c r="O53" s="90" t="s">
        <v>64</v>
      </c>
      <c r="P53" s="74">
        <f t="shared" si="1"/>
        <v>2.1999999999999997E-3</v>
      </c>
    </row>
    <row r="54" spans="2:16">
      <c r="B54" s="89">
        <v>4.5</v>
      </c>
      <c r="C54" s="90" t="s">
        <v>63</v>
      </c>
      <c r="D54" s="118">
        <f t="shared" si="5"/>
        <v>2.0454545454545454E-4</v>
      </c>
      <c r="E54" s="91">
        <v>0.38</v>
      </c>
      <c r="F54" s="92">
        <v>1.954</v>
      </c>
      <c r="G54" s="88">
        <f t="shared" si="3"/>
        <v>2.3340000000000001</v>
      </c>
      <c r="H54" s="89">
        <v>85</v>
      </c>
      <c r="I54" s="90" t="s">
        <v>64</v>
      </c>
      <c r="J54" s="74">
        <f t="shared" si="4"/>
        <v>8.5000000000000006E-3</v>
      </c>
      <c r="K54" s="89">
        <v>32</v>
      </c>
      <c r="L54" s="90" t="s">
        <v>64</v>
      </c>
      <c r="M54" s="74">
        <f t="shared" si="0"/>
        <v>3.2000000000000002E-3</v>
      </c>
      <c r="N54" s="89">
        <v>24</v>
      </c>
      <c r="O54" s="90" t="s">
        <v>64</v>
      </c>
      <c r="P54" s="74">
        <f t="shared" si="1"/>
        <v>2.4000000000000002E-3</v>
      </c>
    </row>
    <row r="55" spans="2:16">
      <c r="B55" s="89">
        <v>5</v>
      </c>
      <c r="C55" s="90" t="s">
        <v>63</v>
      </c>
      <c r="D55" s="118">
        <f t="shared" si="5"/>
        <v>2.2727272727272727E-4</v>
      </c>
      <c r="E55" s="91">
        <v>0.40050000000000002</v>
      </c>
      <c r="F55" s="92">
        <v>1.962</v>
      </c>
      <c r="G55" s="88">
        <f t="shared" si="3"/>
        <v>2.3624999999999998</v>
      </c>
      <c r="H55" s="89">
        <v>93</v>
      </c>
      <c r="I55" s="90" t="s">
        <v>64</v>
      </c>
      <c r="J55" s="74">
        <f t="shared" si="4"/>
        <v>9.2999999999999992E-3</v>
      </c>
      <c r="K55" s="89">
        <v>35</v>
      </c>
      <c r="L55" s="90" t="s">
        <v>64</v>
      </c>
      <c r="M55" s="74">
        <f t="shared" si="0"/>
        <v>3.5000000000000005E-3</v>
      </c>
      <c r="N55" s="89">
        <v>26</v>
      </c>
      <c r="O55" s="90" t="s">
        <v>64</v>
      </c>
      <c r="P55" s="74">
        <f t="shared" si="1"/>
        <v>2.5999999999999999E-3</v>
      </c>
    </row>
    <row r="56" spans="2:16">
      <c r="B56" s="89">
        <v>5.5</v>
      </c>
      <c r="C56" s="90" t="s">
        <v>63</v>
      </c>
      <c r="D56" s="118">
        <f t="shared" si="5"/>
        <v>2.5000000000000001E-4</v>
      </c>
      <c r="E56" s="91">
        <v>0.42009999999999997</v>
      </c>
      <c r="F56" s="92">
        <v>1.966</v>
      </c>
      <c r="G56" s="88">
        <f t="shared" si="3"/>
        <v>2.3860999999999999</v>
      </c>
      <c r="H56" s="89">
        <v>100</v>
      </c>
      <c r="I56" s="90" t="s">
        <v>64</v>
      </c>
      <c r="J56" s="74">
        <f t="shared" si="4"/>
        <v>0.01</v>
      </c>
      <c r="K56" s="89">
        <v>37</v>
      </c>
      <c r="L56" s="90" t="s">
        <v>64</v>
      </c>
      <c r="M56" s="74">
        <f t="shared" si="0"/>
        <v>3.6999999999999997E-3</v>
      </c>
      <c r="N56" s="89">
        <v>28</v>
      </c>
      <c r="O56" s="90" t="s">
        <v>64</v>
      </c>
      <c r="P56" s="74">
        <f t="shared" si="1"/>
        <v>2.8E-3</v>
      </c>
    </row>
    <row r="57" spans="2:16">
      <c r="B57" s="89">
        <v>6</v>
      </c>
      <c r="C57" s="90" t="s">
        <v>63</v>
      </c>
      <c r="D57" s="118">
        <f t="shared" si="5"/>
        <v>2.7272727272727274E-4</v>
      </c>
      <c r="E57" s="91">
        <v>0.43880000000000002</v>
      </c>
      <c r="F57" s="92">
        <v>1.968</v>
      </c>
      <c r="G57" s="88">
        <f t="shared" si="3"/>
        <v>2.4068000000000001</v>
      </c>
      <c r="H57" s="89">
        <v>108</v>
      </c>
      <c r="I57" s="90" t="s">
        <v>64</v>
      </c>
      <c r="J57" s="74">
        <f t="shared" si="4"/>
        <v>1.0800000000000001E-2</v>
      </c>
      <c r="K57" s="89">
        <v>39</v>
      </c>
      <c r="L57" s="90" t="s">
        <v>64</v>
      </c>
      <c r="M57" s="74">
        <f t="shared" si="0"/>
        <v>3.8999999999999998E-3</v>
      </c>
      <c r="N57" s="89">
        <v>30</v>
      </c>
      <c r="O57" s="90" t="s">
        <v>64</v>
      </c>
      <c r="P57" s="74">
        <f t="shared" si="1"/>
        <v>3.0000000000000001E-3</v>
      </c>
    </row>
    <row r="58" spans="2:16">
      <c r="B58" s="89">
        <v>6.5</v>
      </c>
      <c r="C58" s="90" t="s">
        <v>63</v>
      </c>
      <c r="D58" s="118">
        <f t="shared" si="5"/>
        <v>2.9545454545454542E-4</v>
      </c>
      <c r="E58" s="91">
        <v>0.45669999999999999</v>
      </c>
      <c r="F58" s="92">
        <v>1.968</v>
      </c>
      <c r="G58" s="88">
        <f t="shared" si="3"/>
        <v>2.4247000000000001</v>
      </c>
      <c r="H58" s="89">
        <v>115</v>
      </c>
      <c r="I58" s="90" t="s">
        <v>64</v>
      </c>
      <c r="J58" s="74">
        <f t="shared" si="4"/>
        <v>1.15E-2</v>
      </c>
      <c r="K58" s="89">
        <v>42</v>
      </c>
      <c r="L58" s="90" t="s">
        <v>64</v>
      </c>
      <c r="M58" s="74">
        <f t="shared" si="0"/>
        <v>4.2000000000000006E-3</v>
      </c>
      <c r="N58" s="89">
        <v>31</v>
      </c>
      <c r="O58" s="90" t="s">
        <v>64</v>
      </c>
      <c r="P58" s="74">
        <f t="shared" si="1"/>
        <v>3.0999999999999999E-3</v>
      </c>
    </row>
    <row r="59" spans="2:16">
      <c r="B59" s="89">
        <v>7</v>
      </c>
      <c r="C59" s="90" t="s">
        <v>63</v>
      </c>
      <c r="D59" s="118">
        <f t="shared" si="5"/>
        <v>3.181818181818182E-4</v>
      </c>
      <c r="E59" s="91">
        <v>0.47389999999999999</v>
      </c>
      <c r="F59" s="92">
        <v>1.9650000000000001</v>
      </c>
      <c r="G59" s="88">
        <f t="shared" si="3"/>
        <v>2.4389000000000003</v>
      </c>
      <c r="H59" s="89">
        <v>122</v>
      </c>
      <c r="I59" s="90" t="s">
        <v>64</v>
      </c>
      <c r="J59" s="74">
        <f t="shared" si="4"/>
        <v>1.2199999999999999E-2</v>
      </c>
      <c r="K59" s="89">
        <v>44</v>
      </c>
      <c r="L59" s="90" t="s">
        <v>64</v>
      </c>
      <c r="M59" s="74">
        <f t="shared" si="0"/>
        <v>4.3999999999999994E-3</v>
      </c>
      <c r="N59" s="89">
        <v>33</v>
      </c>
      <c r="O59" s="90" t="s">
        <v>64</v>
      </c>
      <c r="P59" s="74">
        <f t="shared" si="1"/>
        <v>3.3E-3</v>
      </c>
    </row>
    <row r="60" spans="2:16">
      <c r="B60" s="89">
        <v>8</v>
      </c>
      <c r="C60" s="90" t="s">
        <v>63</v>
      </c>
      <c r="D60" s="118">
        <f t="shared" si="5"/>
        <v>3.6363636363636367E-4</v>
      </c>
      <c r="E60" s="91">
        <v>0.50660000000000005</v>
      </c>
      <c r="F60" s="92">
        <v>1.956</v>
      </c>
      <c r="G60" s="88">
        <f t="shared" si="3"/>
        <v>2.4626000000000001</v>
      </c>
      <c r="H60" s="89">
        <v>137</v>
      </c>
      <c r="I60" s="90" t="s">
        <v>64</v>
      </c>
      <c r="J60" s="74">
        <f t="shared" si="4"/>
        <v>1.37E-2</v>
      </c>
      <c r="K60" s="89">
        <v>49</v>
      </c>
      <c r="L60" s="90" t="s">
        <v>64</v>
      </c>
      <c r="M60" s="74">
        <f t="shared" si="0"/>
        <v>4.8999999999999998E-3</v>
      </c>
      <c r="N60" s="89">
        <v>36</v>
      </c>
      <c r="O60" s="90" t="s">
        <v>64</v>
      </c>
      <c r="P60" s="74">
        <f t="shared" si="1"/>
        <v>3.5999999999999999E-3</v>
      </c>
    </row>
    <row r="61" spans="2:16">
      <c r="B61" s="89">
        <v>9</v>
      </c>
      <c r="C61" s="90" t="s">
        <v>63</v>
      </c>
      <c r="D61" s="118">
        <f t="shared" si="5"/>
        <v>4.0909090909090908E-4</v>
      </c>
      <c r="E61" s="91">
        <v>0.53739999999999999</v>
      </c>
      <c r="F61" s="92">
        <v>1.9430000000000001</v>
      </c>
      <c r="G61" s="88">
        <f t="shared" si="3"/>
        <v>2.4803999999999999</v>
      </c>
      <c r="H61" s="89">
        <v>152</v>
      </c>
      <c r="I61" s="90" t="s">
        <v>64</v>
      </c>
      <c r="J61" s="74">
        <f t="shared" si="4"/>
        <v>1.52E-2</v>
      </c>
      <c r="K61" s="89">
        <v>53</v>
      </c>
      <c r="L61" s="90" t="s">
        <v>64</v>
      </c>
      <c r="M61" s="74">
        <f t="shared" si="0"/>
        <v>5.3E-3</v>
      </c>
      <c r="N61" s="89">
        <v>40</v>
      </c>
      <c r="O61" s="90" t="s">
        <v>64</v>
      </c>
      <c r="P61" s="74">
        <f t="shared" si="1"/>
        <v>4.0000000000000001E-3</v>
      </c>
    </row>
    <row r="62" spans="2:16">
      <c r="B62" s="89">
        <v>10</v>
      </c>
      <c r="C62" s="90" t="s">
        <v>63</v>
      </c>
      <c r="D62" s="118">
        <f t="shared" si="5"/>
        <v>4.5454545454545455E-4</v>
      </c>
      <c r="E62" s="91">
        <v>0.56640000000000001</v>
      </c>
      <c r="F62" s="92">
        <v>1.927</v>
      </c>
      <c r="G62" s="88">
        <f t="shared" si="3"/>
        <v>2.4934000000000003</v>
      </c>
      <c r="H62" s="89">
        <v>167</v>
      </c>
      <c r="I62" s="90" t="s">
        <v>64</v>
      </c>
      <c r="J62" s="74">
        <f t="shared" si="4"/>
        <v>1.67E-2</v>
      </c>
      <c r="K62" s="89">
        <v>57</v>
      </c>
      <c r="L62" s="90" t="s">
        <v>64</v>
      </c>
      <c r="M62" s="74">
        <f t="shared" si="0"/>
        <v>5.7000000000000002E-3</v>
      </c>
      <c r="N62" s="89">
        <v>43</v>
      </c>
      <c r="O62" s="90" t="s">
        <v>64</v>
      </c>
      <c r="P62" s="74">
        <f t="shared" si="1"/>
        <v>4.3E-3</v>
      </c>
    </row>
    <row r="63" spans="2:16">
      <c r="B63" s="89">
        <v>11</v>
      </c>
      <c r="C63" s="90" t="s">
        <v>63</v>
      </c>
      <c r="D63" s="118">
        <f t="shared" si="5"/>
        <v>5.0000000000000001E-4</v>
      </c>
      <c r="E63" s="91">
        <v>0.59409999999999996</v>
      </c>
      <c r="F63" s="92">
        <v>1.909</v>
      </c>
      <c r="G63" s="88">
        <f t="shared" si="3"/>
        <v>2.5030999999999999</v>
      </c>
      <c r="H63" s="89">
        <v>181</v>
      </c>
      <c r="I63" s="90" t="s">
        <v>64</v>
      </c>
      <c r="J63" s="74">
        <f t="shared" si="4"/>
        <v>1.8099999999999998E-2</v>
      </c>
      <c r="K63" s="89">
        <v>62</v>
      </c>
      <c r="L63" s="90" t="s">
        <v>64</v>
      </c>
      <c r="M63" s="74">
        <f t="shared" si="0"/>
        <v>6.1999999999999998E-3</v>
      </c>
      <c r="N63" s="89">
        <v>46</v>
      </c>
      <c r="O63" s="90" t="s">
        <v>64</v>
      </c>
      <c r="P63" s="74">
        <f t="shared" si="1"/>
        <v>4.5999999999999999E-3</v>
      </c>
    </row>
    <row r="64" spans="2:16">
      <c r="B64" s="89">
        <v>12</v>
      </c>
      <c r="C64" s="90" t="s">
        <v>63</v>
      </c>
      <c r="D64" s="118">
        <f t="shared" si="5"/>
        <v>5.4545454545454548E-4</v>
      </c>
      <c r="E64" s="91">
        <v>0.62050000000000005</v>
      </c>
      <c r="F64" s="92">
        <v>1.89</v>
      </c>
      <c r="G64" s="88">
        <f t="shared" si="3"/>
        <v>2.5105</v>
      </c>
      <c r="H64" s="89">
        <v>196</v>
      </c>
      <c r="I64" s="90" t="s">
        <v>64</v>
      </c>
      <c r="J64" s="74">
        <f t="shared" si="4"/>
        <v>1.9599999999999999E-2</v>
      </c>
      <c r="K64" s="89">
        <v>66</v>
      </c>
      <c r="L64" s="90" t="s">
        <v>64</v>
      </c>
      <c r="M64" s="74">
        <f t="shared" si="0"/>
        <v>6.6E-3</v>
      </c>
      <c r="N64" s="89">
        <v>49</v>
      </c>
      <c r="O64" s="90" t="s">
        <v>64</v>
      </c>
      <c r="P64" s="74">
        <f t="shared" si="1"/>
        <v>4.8999999999999998E-3</v>
      </c>
    </row>
    <row r="65" spans="2:16">
      <c r="B65" s="89">
        <v>13</v>
      </c>
      <c r="C65" s="90" t="s">
        <v>63</v>
      </c>
      <c r="D65" s="118">
        <f t="shared" si="5"/>
        <v>5.9090909090909083E-4</v>
      </c>
      <c r="E65" s="91">
        <v>0.64580000000000004</v>
      </c>
      <c r="F65" s="92">
        <v>1.871</v>
      </c>
      <c r="G65" s="88">
        <f t="shared" si="3"/>
        <v>2.5167999999999999</v>
      </c>
      <c r="H65" s="89">
        <v>211</v>
      </c>
      <c r="I65" s="90" t="s">
        <v>64</v>
      </c>
      <c r="J65" s="74">
        <f t="shared" si="4"/>
        <v>2.1100000000000001E-2</v>
      </c>
      <c r="K65" s="89">
        <v>70</v>
      </c>
      <c r="L65" s="90" t="s">
        <v>64</v>
      </c>
      <c r="M65" s="74">
        <f t="shared" si="0"/>
        <v>7.000000000000001E-3</v>
      </c>
      <c r="N65" s="89">
        <v>52</v>
      </c>
      <c r="O65" s="90" t="s">
        <v>64</v>
      </c>
      <c r="P65" s="74">
        <f t="shared" si="1"/>
        <v>5.1999999999999998E-3</v>
      </c>
    </row>
    <row r="66" spans="2:16">
      <c r="B66" s="89">
        <v>14</v>
      </c>
      <c r="C66" s="90" t="s">
        <v>63</v>
      </c>
      <c r="D66" s="118">
        <f t="shared" si="5"/>
        <v>6.3636363636363641E-4</v>
      </c>
      <c r="E66" s="91">
        <v>0.67020000000000002</v>
      </c>
      <c r="F66" s="92">
        <v>1.851</v>
      </c>
      <c r="G66" s="88">
        <f t="shared" si="3"/>
        <v>2.5211999999999999</v>
      </c>
      <c r="H66" s="89">
        <v>225</v>
      </c>
      <c r="I66" s="90" t="s">
        <v>64</v>
      </c>
      <c r="J66" s="74">
        <f t="shared" si="4"/>
        <v>2.2499999999999999E-2</v>
      </c>
      <c r="K66" s="89">
        <v>74</v>
      </c>
      <c r="L66" s="90" t="s">
        <v>64</v>
      </c>
      <c r="M66" s="74">
        <f t="shared" si="0"/>
        <v>7.3999999999999995E-3</v>
      </c>
      <c r="N66" s="89">
        <v>55</v>
      </c>
      <c r="O66" s="90" t="s">
        <v>64</v>
      </c>
      <c r="P66" s="74">
        <f t="shared" si="1"/>
        <v>5.4999999999999997E-3</v>
      </c>
    </row>
    <row r="67" spans="2:16">
      <c r="B67" s="89">
        <v>15</v>
      </c>
      <c r="C67" s="90" t="s">
        <v>63</v>
      </c>
      <c r="D67" s="118">
        <f t="shared" si="5"/>
        <v>6.8181818181818176E-4</v>
      </c>
      <c r="E67" s="91">
        <v>0.69369999999999998</v>
      </c>
      <c r="F67" s="92">
        <v>1.831</v>
      </c>
      <c r="G67" s="88">
        <f t="shared" si="3"/>
        <v>2.5247000000000002</v>
      </c>
      <c r="H67" s="89">
        <v>240</v>
      </c>
      <c r="I67" s="90" t="s">
        <v>64</v>
      </c>
      <c r="J67" s="74">
        <f t="shared" si="4"/>
        <v>2.4E-2</v>
      </c>
      <c r="K67" s="89">
        <v>79</v>
      </c>
      <c r="L67" s="90" t="s">
        <v>64</v>
      </c>
      <c r="M67" s="74">
        <f t="shared" si="0"/>
        <v>7.9000000000000008E-3</v>
      </c>
      <c r="N67" s="89">
        <v>58</v>
      </c>
      <c r="O67" s="90" t="s">
        <v>64</v>
      </c>
      <c r="P67" s="74">
        <f t="shared" si="1"/>
        <v>5.8000000000000005E-3</v>
      </c>
    </row>
    <row r="68" spans="2:16">
      <c r="B68" s="89">
        <v>16</v>
      </c>
      <c r="C68" s="90" t="s">
        <v>63</v>
      </c>
      <c r="D68" s="118">
        <f t="shared" si="5"/>
        <v>7.2727272727272734E-4</v>
      </c>
      <c r="E68" s="91">
        <v>0.71650000000000003</v>
      </c>
      <c r="F68" s="92">
        <v>1.81</v>
      </c>
      <c r="G68" s="88">
        <f t="shared" si="3"/>
        <v>2.5265</v>
      </c>
      <c r="H68" s="89">
        <v>255</v>
      </c>
      <c r="I68" s="90" t="s">
        <v>64</v>
      </c>
      <c r="J68" s="74">
        <f t="shared" si="4"/>
        <v>2.5500000000000002E-2</v>
      </c>
      <c r="K68" s="89">
        <v>83</v>
      </c>
      <c r="L68" s="90" t="s">
        <v>64</v>
      </c>
      <c r="M68" s="74">
        <f t="shared" si="0"/>
        <v>8.3000000000000001E-3</v>
      </c>
      <c r="N68" s="89">
        <v>61</v>
      </c>
      <c r="O68" s="90" t="s">
        <v>64</v>
      </c>
      <c r="P68" s="74">
        <f t="shared" si="1"/>
        <v>6.0999999999999995E-3</v>
      </c>
    </row>
    <row r="69" spans="2:16">
      <c r="B69" s="89">
        <v>17</v>
      </c>
      <c r="C69" s="90" t="s">
        <v>63</v>
      </c>
      <c r="D69" s="118">
        <f t="shared" si="5"/>
        <v>7.727272727272728E-4</v>
      </c>
      <c r="E69" s="91">
        <v>0.73850000000000005</v>
      </c>
      <c r="F69" s="92">
        <v>1.79</v>
      </c>
      <c r="G69" s="88">
        <f t="shared" si="3"/>
        <v>2.5285000000000002</v>
      </c>
      <c r="H69" s="89">
        <v>270</v>
      </c>
      <c r="I69" s="90" t="s">
        <v>64</v>
      </c>
      <c r="J69" s="74">
        <f t="shared" si="4"/>
        <v>2.7000000000000003E-2</v>
      </c>
      <c r="K69" s="89">
        <v>87</v>
      </c>
      <c r="L69" s="90" t="s">
        <v>64</v>
      </c>
      <c r="M69" s="74">
        <f t="shared" si="0"/>
        <v>8.6999999999999994E-3</v>
      </c>
      <c r="N69" s="89">
        <v>64</v>
      </c>
      <c r="O69" s="90" t="s">
        <v>64</v>
      </c>
      <c r="P69" s="74">
        <f t="shared" si="1"/>
        <v>6.4000000000000003E-3</v>
      </c>
    </row>
    <row r="70" spans="2:16">
      <c r="B70" s="89">
        <v>18</v>
      </c>
      <c r="C70" s="90" t="s">
        <v>63</v>
      </c>
      <c r="D70" s="118">
        <f t="shared" si="5"/>
        <v>8.1818181818181816E-4</v>
      </c>
      <c r="E70" s="91">
        <v>0.76</v>
      </c>
      <c r="F70" s="92">
        <v>1.77</v>
      </c>
      <c r="G70" s="88">
        <f t="shared" si="3"/>
        <v>2.5300000000000002</v>
      </c>
      <c r="H70" s="89">
        <v>285</v>
      </c>
      <c r="I70" s="90" t="s">
        <v>64</v>
      </c>
      <c r="J70" s="74">
        <f t="shared" si="4"/>
        <v>2.8499999999999998E-2</v>
      </c>
      <c r="K70" s="89">
        <v>91</v>
      </c>
      <c r="L70" s="90" t="s">
        <v>64</v>
      </c>
      <c r="M70" s="74">
        <f t="shared" si="0"/>
        <v>9.1000000000000004E-3</v>
      </c>
      <c r="N70" s="89">
        <v>67</v>
      </c>
      <c r="O70" s="90" t="s">
        <v>64</v>
      </c>
      <c r="P70" s="74">
        <f t="shared" si="1"/>
        <v>6.7000000000000002E-3</v>
      </c>
    </row>
    <row r="71" spans="2:16">
      <c r="B71" s="89">
        <v>20</v>
      </c>
      <c r="C71" s="90" t="s">
        <v>63</v>
      </c>
      <c r="D71" s="118">
        <f t="shared" si="5"/>
        <v>9.0909090909090909E-4</v>
      </c>
      <c r="E71" s="91">
        <v>0.80110000000000003</v>
      </c>
      <c r="F71" s="92">
        <v>1.7310000000000001</v>
      </c>
      <c r="G71" s="88">
        <f t="shared" si="3"/>
        <v>2.5321000000000002</v>
      </c>
      <c r="H71" s="89">
        <v>315</v>
      </c>
      <c r="I71" s="90" t="s">
        <v>64</v>
      </c>
      <c r="J71" s="74">
        <f t="shared" si="4"/>
        <v>3.15E-2</v>
      </c>
      <c r="K71" s="89">
        <v>99</v>
      </c>
      <c r="L71" s="90" t="s">
        <v>64</v>
      </c>
      <c r="M71" s="74">
        <f t="shared" si="0"/>
        <v>9.9000000000000008E-3</v>
      </c>
      <c r="N71" s="89">
        <v>73</v>
      </c>
      <c r="O71" s="90" t="s">
        <v>64</v>
      </c>
      <c r="P71" s="74">
        <f t="shared" si="1"/>
        <v>7.2999999999999992E-3</v>
      </c>
    </row>
    <row r="72" spans="2:16">
      <c r="B72" s="89">
        <v>22.5</v>
      </c>
      <c r="C72" s="90" t="s">
        <v>63</v>
      </c>
      <c r="D72" s="118">
        <f t="shared" si="5"/>
        <v>1.0227272727272726E-3</v>
      </c>
      <c r="E72" s="91">
        <v>0.84970000000000001</v>
      </c>
      <c r="F72" s="92">
        <v>1.6830000000000001</v>
      </c>
      <c r="G72" s="88">
        <f t="shared" si="3"/>
        <v>2.5327000000000002</v>
      </c>
      <c r="H72" s="89">
        <v>352</v>
      </c>
      <c r="I72" s="90" t="s">
        <v>64</v>
      </c>
      <c r="J72" s="74">
        <f t="shared" si="4"/>
        <v>3.5199999999999995E-2</v>
      </c>
      <c r="K72" s="89">
        <v>108</v>
      </c>
      <c r="L72" s="90" t="s">
        <v>64</v>
      </c>
      <c r="M72" s="74">
        <f t="shared" si="0"/>
        <v>1.0800000000000001E-2</v>
      </c>
      <c r="N72" s="89">
        <v>81</v>
      </c>
      <c r="O72" s="90" t="s">
        <v>64</v>
      </c>
      <c r="P72" s="74">
        <f t="shared" si="1"/>
        <v>8.0999999999999996E-3</v>
      </c>
    </row>
    <row r="73" spans="2:16">
      <c r="B73" s="89">
        <v>25</v>
      </c>
      <c r="C73" s="90" t="s">
        <v>63</v>
      </c>
      <c r="D73" s="118">
        <f t="shared" si="5"/>
        <v>1.1363636363636365E-3</v>
      </c>
      <c r="E73" s="91">
        <v>0.89559999999999995</v>
      </c>
      <c r="F73" s="92">
        <v>1.6379999999999999</v>
      </c>
      <c r="G73" s="88">
        <f t="shared" si="3"/>
        <v>2.5335999999999999</v>
      </c>
      <c r="H73" s="89">
        <v>390</v>
      </c>
      <c r="I73" s="90" t="s">
        <v>64</v>
      </c>
      <c r="J73" s="74">
        <f t="shared" si="4"/>
        <v>3.9E-2</v>
      </c>
      <c r="K73" s="89">
        <v>118</v>
      </c>
      <c r="L73" s="90" t="s">
        <v>64</v>
      </c>
      <c r="M73" s="74">
        <f t="shared" si="0"/>
        <v>1.18E-2</v>
      </c>
      <c r="N73" s="89">
        <v>88</v>
      </c>
      <c r="O73" s="90" t="s">
        <v>64</v>
      </c>
      <c r="P73" s="74">
        <f t="shared" si="1"/>
        <v>8.7999999999999988E-3</v>
      </c>
    </row>
    <row r="74" spans="2:16">
      <c r="B74" s="89">
        <v>27.5</v>
      </c>
      <c r="C74" s="90" t="s">
        <v>63</v>
      </c>
      <c r="D74" s="118">
        <f t="shared" si="5"/>
        <v>1.25E-3</v>
      </c>
      <c r="E74" s="91">
        <v>0.93930000000000002</v>
      </c>
      <c r="F74" s="92">
        <v>1.595</v>
      </c>
      <c r="G74" s="88">
        <f t="shared" si="3"/>
        <v>2.5343</v>
      </c>
      <c r="H74" s="89">
        <v>428</v>
      </c>
      <c r="I74" s="90" t="s">
        <v>64</v>
      </c>
      <c r="J74" s="74">
        <f t="shared" si="4"/>
        <v>4.2799999999999998E-2</v>
      </c>
      <c r="K74" s="89">
        <v>127</v>
      </c>
      <c r="L74" s="90" t="s">
        <v>64</v>
      </c>
      <c r="M74" s="74">
        <f t="shared" si="0"/>
        <v>1.2699999999999999E-2</v>
      </c>
      <c r="N74" s="89">
        <v>95</v>
      </c>
      <c r="O74" s="90" t="s">
        <v>64</v>
      </c>
      <c r="P74" s="74">
        <f t="shared" si="1"/>
        <v>9.4999999999999998E-3</v>
      </c>
    </row>
    <row r="75" spans="2:16">
      <c r="B75" s="89">
        <v>30</v>
      </c>
      <c r="C75" s="90" t="s">
        <v>63</v>
      </c>
      <c r="D75" s="118">
        <f t="shared" si="5"/>
        <v>1.3636363636363635E-3</v>
      </c>
      <c r="E75" s="91">
        <v>0.98109999999999997</v>
      </c>
      <c r="F75" s="92">
        <v>1.554</v>
      </c>
      <c r="G75" s="88">
        <f t="shared" si="3"/>
        <v>2.5350999999999999</v>
      </c>
      <c r="H75" s="89">
        <v>466</v>
      </c>
      <c r="I75" s="90" t="s">
        <v>64</v>
      </c>
      <c r="J75" s="74">
        <f t="shared" si="4"/>
        <v>4.6600000000000003E-2</v>
      </c>
      <c r="K75" s="89">
        <v>136</v>
      </c>
      <c r="L75" s="90" t="s">
        <v>64</v>
      </c>
      <c r="M75" s="74">
        <f t="shared" si="0"/>
        <v>1.3600000000000001E-2</v>
      </c>
      <c r="N75" s="89">
        <v>102</v>
      </c>
      <c r="O75" s="90" t="s">
        <v>64</v>
      </c>
      <c r="P75" s="74">
        <f t="shared" si="1"/>
        <v>1.0199999999999999E-2</v>
      </c>
    </row>
    <row r="76" spans="2:16">
      <c r="B76" s="89">
        <v>32.5</v>
      </c>
      <c r="C76" s="90" t="s">
        <v>63</v>
      </c>
      <c r="D76" s="118">
        <f t="shared" si="5"/>
        <v>1.4772727272727272E-3</v>
      </c>
      <c r="E76" s="91">
        <v>1.0209999999999999</v>
      </c>
      <c r="F76" s="92">
        <v>1.516</v>
      </c>
      <c r="G76" s="88">
        <f t="shared" si="3"/>
        <v>2.5369999999999999</v>
      </c>
      <c r="H76" s="89">
        <v>504</v>
      </c>
      <c r="I76" s="90" t="s">
        <v>64</v>
      </c>
      <c r="J76" s="74">
        <f t="shared" si="4"/>
        <v>5.04E-2</v>
      </c>
      <c r="K76" s="89">
        <v>145</v>
      </c>
      <c r="L76" s="90" t="s">
        <v>64</v>
      </c>
      <c r="M76" s="74">
        <f t="shared" si="0"/>
        <v>1.4499999999999999E-2</v>
      </c>
      <c r="N76" s="89">
        <v>109</v>
      </c>
      <c r="O76" s="90" t="s">
        <v>64</v>
      </c>
      <c r="P76" s="74">
        <f t="shared" si="1"/>
        <v>1.09E-2</v>
      </c>
    </row>
    <row r="77" spans="2:16">
      <c r="B77" s="89">
        <v>35</v>
      </c>
      <c r="C77" s="90" t="s">
        <v>63</v>
      </c>
      <c r="D77" s="118">
        <f t="shared" si="5"/>
        <v>1.590909090909091E-3</v>
      </c>
      <c r="E77" s="91">
        <v>1.06</v>
      </c>
      <c r="F77" s="92">
        <v>1.4790000000000001</v>
      </c>
      <c r="G77" s="88">
        <f t="shared" si="3"/>
        <v>2.5390000000000001</v>
      </c>
      <c r="H77" s="89">
        <v>542</v>
      </c>
      <c r="I77" s="90" t="s">
        <v>64</v>
      </c>
      <c r="J77" s="74">
        <f t="shared" si="4"/>
        <v>5.4200000000000005E-2</v>
      </c>
      <c r="K77" s="89">
        <v>153</v>
      </c>
      <c r="L77" s="90" t="s">
        <v>64</v>
      </c>
      <c r="M77" s="74">
        <f t="shared" si="0"/>
        <v>1.5299999999999999E-2</v>
      </c>
      <c r="N77" s="89">
        <v>116</v>
      </c>
      <c r="O77" s="90" t="s">
        <v>64</v>
      </c>
      <c r="P77" s="74">
        <f t="shared" si="1"/>
        <v>1.1600000000000001E-2</v>
      </c>
    </row>
    <row r="78" spans="2:16">
      <c r="B78" s="89">
        <v>37.5</v>
      </c>
      <c r="C78" s="90" t="s">
        <v>63</v>
      </c>
      <c r="D78" s="118">
        <f t="shared" si="5"/>
        <v>1.7045454545454545E-3</v>
      </c>
      <c r="E78" s="91">
        <v>1.097</v>
      </c>
      <c r="F78" s="92">
        <v>1.4450000000000001</v>
      </c>
      <c r="G78" s="88">
        <f t="shared" si="3"/>
        <v>2.5419999999999998</v>
      </c>
      <c r="H78" s="89">
        <v>580</v>
      </c>
      <c r="I78" s="90" t="s">
        <v>64</v>
      </c>
      <c r="J78" s="74">
        <f t="shared" si="4"/>
        <v>5.7999999999999996E-2</v>
      </c>
      <c r="K78" s="89">
        <v>162</v>
      </c>
      <c r="L78" s="90" t="s">
        <v>64</v>
      </c>
      <c r="M78" s="74">
        <f t="shared" si="0"/>
        <v>1.6199999999999999E-2</v>
      </c>
      <c r="N78" s="89">
        <v>123</v>
      </c>
      <c r="O78" s="90" t="s">
        <v>64</v>
      </c>
      <c r="P78" s="74">
        <f t="shared" si="1"/>
        <v>1.23E-2</v>
      </c>
    </row>
    <row r="79" spans="2:16">
      <c r="B79" s="89">
        <v>40</v>
      </c>
      <c r="C79" s="90" t="s">
        <v>63</v>
      </c>
      <c r="D79" s="118">
        <f t="shared" si="5"/>
        <v>1.8181818181818182E-3</v>
      </c>
      <c r="E79" s="91">
        <v>1.133</v>
      </c>
      <c r="F79" s="92">
        <v>1.4119999999999999</v>
      </c>
      <c r="G79" s="88">
        <f t="shared" si="3"/>
        <v>2.5449999999999999</v>
      </c>
      <c r="H79" s="89">
        <v>619</v>
      </c>
      <c r="I79" s="90" t="s">
        <v>64</v>
      </c>
      <c r="J79" s="74">
        <f t="shared" si="4"/>
        <v>6.1899999999999997E-2</v>
      </c>
      <c r="K79" s="89">
        <v>170</v>
      </c>
      <c r="L79" s="90" t="s">
        <v>64</v>
      </c>
      <c r="M79" s="74">
        <f t="shared" si="0"/>
        <v>1.7000000000000001E-2</v>
      </c>
      <c r="N79" s="89">
        <v>130</v>
      </c>
      <c r="O79" s="90" t="s">
        <v>64</v>
      </c>
      <c r="P79" s="74">
        <f t="shared" si="1"/>
        <v>1.3000000000000001E-2</v>
      </c>
    </row>
    <row r="80" spans="2:16">
      <c r="B80" s="89">
        <v>45</v>
      </c>
      <c r="C80" s="90" t="s">
        <v>63</v>
      </c>
      <c r="D80" s="118">
        <f t="shared" si="5"/>
        <v>2.0454545454545452E-3</v>
      </c>
      <c r="E80" s="91">
        <v>1.2010000000000001</v>
      </c>
      <c r="F80" s="92">
        <v>1.351</v>
      </c>
      <c r="G80" s="88">
        <f t="shared" si="3"/>
        <v>2.552</v>
      </c>
      <c r="H80" s="89">
        <v>696</v>
      </c>
      <c r="I80" s="90" t="s">
        <v>64</v>
      </c>
      <c r="J80" s="74">
        <f t="shared" si="4"/>
        <v>6.9599999999999995E-2</v>
      </c>
      <c r="K80" s="89">
        <v>186</v>
      </c>
      <c r="L80" s="90" t="s">
        <v>64</v>
      </c>
      <c r="M80" s="74">
        <f t="shared" si="0"/>
        <v>1.8599999999999998E-2</v>
      </c>
      <c r="N80" s="89">
        <v>144</v>
      </c>
      <c r="O80" s="90" t="s">
        <v>64</v>
      </c>
      <c r="P80" s="74">
        <f t="shared" si="1"/>
        <v>1.44E-2</v>
      </c>
    </row>
    <row r="81" spans="2:16">
      <c r="B81" s="89">
        <v>50</v>
      </c>
      <c r="C81" s="90" t="s">
        <v>63</v>
      </c>
      <c r="D81" s="118">
        <f t="shared" si="5"/>
        <v>2.2727272727272731E-3</v>
      </c>
      <c r="E81" s="91">
        <v>1.256</v>
      </c>
      <c r="F81" s="92">
        <v>1.296</v>
      </c>
      <c r="G81" s="88">
        <f t="shared" si="3"/>
        <v>2.552</v>
      </c>
      <c r="H81" s="89">
        <v>773</v>
      </c>
      <c r="I81" s="90" t="s">
        <v>64</v>
      </c>
      <c r="J81" s="74">
        <f t="shared" si="4"/>
        <v>7.7300000000000008E-2</v>
      </c>
      <c r="K81" s="89">
        <v>202</v>
      </c>
      <c r="L81" s="90" t="s">
        <v>64</v>
      </c>
      <c r="M81" s="74">
        <f t="shared" si="0"/>
        <v>2.0200000000000003E-2</v>
      </c>
      <c r="N81" s="89">
        <v>158</v>
      </c>
      <c r="O81" s="90" t="s">
        <v>64</v>
      </c>
      <c r="P81" s="74">
        <f t="shared" si="1"/>
        <v>1.5800000000000002E-2</v>
      </c>
    </row>
    <row r="82" spans="2:16">
      <c r="B82" s="89">
        <v>55</v>
      </c>
      <c r="C82" s="90" t="s">
        <v>63</v>
      </c>
      <c r="D82" s="118">
        <f t="shared" si="5"/>
        <v>2.5000000000000001E-3</v>
      </c>
      <c r="E82" s="91">
        <v>1.3049999999999999</v>
      </c>
      <c r="F82" s="92">
        <v>1.246</v>
      </c>
      <c r="G82" s="88">
        <f t="shared" si="3"/>
        <v>2.5510000000000002</v>
      </c>
      <c r="H82" s="89">
        <v>851</v>
      </c>
      <c r="I82" s="90" t="s">
        <v>64</v>
      </c>
      <c r="J82" s="74">
        <f t="shared" si="4"/>
        <v>8.5099999999999995E-2</v>
      </c>
      <c r="K82" s="89">
        <v>217</v>
      </c>
      <c r="L82" s="90" t="s">
        <v>64</v>
      </c>
      <c r="M82" s="74">
        <f t="shared" si="0"/>
        <v>2.1700000000000001E-2</v>
      </c>
      <c r="N82" s="89">
        <v>171</v>
      </c>
      <c r="O82" s="90" t="s">
        <v>64</v>
      </c>
      <c r="P82" s="74">
        <f t="shared" si="1"/>
        <v>1.7100000000000001E-2</v>
      </c>
    </row>
    <row r="83" spans="2:16">
      <c r="B83" s="89">
        <v>60</v>
      </c>
      <c r="C83" s="90" t="s">
        <v>63</v>
      </c>
      <c r="D83" s="118">
        <f t="shared" si="5"/>
        <v>2.7272727272727271E-3</v>
      </c>
      <c r="E83" s="91">
        <v>1.35</v>
      </c>
      <c r="F83" s="92">
        <v>1.2</v>
      </c>
      <c r="G83" s="88">
        <f t="shared" si="3"/>
        <v>2.5499999999999998</v>
      </c>
      <c r="H83" s="89">
        <v>929</v>
      </c>
      <c r="I83" s="90" t="s">
        <v>64</v>
      </c>
      <c r="J83" s="74">
        <f t="shared" si="4"/>
        <v>9.290000000000001E-2</v>
      </c>
      <c r="K83" s="89">
        <v>232</v>
      </c>
      <c r="L83" s="90" t="s">
        <v>64</v>
      </c>
      <c r="M83" s="74">
        <f t="shared" si="0"/>
        <v>2.3200000000000002E-2</v>
      </c>
      <c r="N83" s="89">
        <v>184</v>
      </c>
      <c r="O83" s="90" t="s">
        <v>64</v>
      </c>
      <c r="P83" s="74">
        <f t="shared" si="1"/>
        <v>1.84E-2</v>
      </c>
    </row>
    <row r="84" spans="2:16">
      <c r="B84" s="89">
        <v>65</v>
      </c>
      <c r="C84" s="90" t="s">
        <v>63</v>
      </c>
      <c r="D84" s="118">
        <f t="shared" si="5"/>
        <v>2.9545454545454545E-3</v>
      </c>
      <c r="E84" s="91">
        <v>1.3919999999999999</v>
      </c>
      <c r="F84" s="92">
        <v>1.1579999999999999</v>
      </c>
      <c r="G84" s="88">
        <f t="shared" si="3"/>
        <v>2.5499999999999998</v>
      </c>
      <c r="H84" s="89">
        <v>1007</v>
      </c>
      <c r="I84" s="90" t="s">
        <v>64</v>
      </c>
      <c r="J84" s="74">
        <f t="shared" si="4"/>
        <v>0.10069999999999998</v>
      </c>
      <c r="K84" s="89">
        <v>246</v>
      </c>
      <c r="L84" s="90" t="s">
        <v>64</v>
      </c>
      <c r="M84" s="74">
        <f t="shared" ref="M84:M147" si="6">K84/1000/10</f>
        <v>2.46E-2</v>
      </c>
      <c r="N84" s="89">
        <v>197</v>
      </c>
      <c r="O84" s="90" t="s">
        <v>64</v>
      </c>
      <c r="P84" s="74">
        <f t="shared" ref="P84:P147" si="7">N84/1000/10</f>
        <v>1.9700000000000002E-2</v>
      </c>
    </row>
    <row r="85" spans="2:16">
      <c r="B85" s="89">
        <v>70</v>
      </c>
      <c r="C85" s="90" t="s">
        <v>63</v>
      </c>
      <c r="D85" s="118">
        <f t="shared" si="5"/>
        <v>3.1818181818181819E-3</v>
      </c>
      <c r="E85" s="91">
        <v>1.4330000000000001</v>
      </c>
      <c r="F85" s="92">
        <v>1.1200000000000001</v>
      </c>
      <c r="G85" s="88">
        <f t="shared" ref="G85:G148" si="8">E85+F85</f>
        <v>2.5529999999999999</v>
      </c>
      <c r="H85" s="89">
        <v>1086</v>
      </c>
      <c r="I85" s="90" t="s">
        <v>64</v>
      </c>
      <c r="J85" s="74">
        <f t="shared" ref="J85:J114" si="9">H85/1000/10</f>
        <v>0.1086</v>
      </c>
      <c r="K85" s="89">
        <v>260</v>
      </c>
      <c r="L85" s="90" t="s">
        <v>64</v>
      </c>
      <c r="M85" s="74">
        <f t="shared" si="6"/>
        <v>2.6000000000000002E-2</v>
      </c>
      <c r="N85" s="89">
        <v>210</v>
      </c>
      <c r="O85" s="90" t="s">
        <v>64</v>
      </c>
      <c r="P85" s="74">
        <f t="shared" si="7"/>
        <v>2.0999999999999998E-2</v>
      </c>
    </row>
    <row r="86" spans="2:16">
      <c r="B86" s="89">
        <v>80</v>
      </c>
      <c r="C86" s="90" t="s">
        <v>63</v>
      </c>
      <c r="D86" s="118">
        <f t="shared" si="5"/>
        <v>3.6363636363636364E-3</v>
      </c>
      <c r="E86" s="91">
        <v>1.5109999999999999</v>
      </c>
      <c r="F86" s="92">
        <v>1.0509999999999999</v>
      </c>
      <c r="G86" s="88">
        <f t="shared" si="8"/>
        <v>2.5619999999999998</v>
      </c>
      <c r="H86" s="89">
        <v>1243</v>
      </c>
      <c r="I86" s="90" t="s">
        <v>64</v>
      </c>
      <c r="J86" s="74">
        <f t="shared" si="9"/>
        <v>0.12430000000000001</v>
      </c>
      <c r="K86" s="89">
        <v>287</v>
      </c>
      <c r="L86" s="90" t="s">
        <v>64</v>
      </c>
      <c r="M86" s="74">
        <f t="shared" si="6"/>
        <v>2.8699999999999996E-2</v>
      </c>
      <c r="N86" s="89">
        <v>236</v>
      </c>
      <c r="O86" s="90" t="s">
        <v>64</v>
      </c>
      <c r="P86" s="74">
        <f t="shared" si="7"/>
        <v>2.3599999999999999E-2</v>
      </c>
    </row>
    <row r="87" spans="2:16">
      <c r="B87" s="89">
        <v>90</v>
      </c>
      <c r="C87" s="90" t="s">
        <v>63</v>
      </c>
      <c r="D87" s="118">
        <f t="shared" si="5"/>
        <v>4.0909090909090904E-3</v>
      </c>
      <c r="E87" s="91">
        <v>1.587</v>
      </c>
      <c r="F87" s="92">
        <v>0.99139999999999995</v>
      </c>
      <c r="G87" s="88">
        <f t="shared" si="8"/>
        <v>2.5783999999999998</v>
      </c>
      <c r="H87" s="89">
        <v>1401</v>
      </c>
      <c r="I87" s="90" t="s">
        <v>64</v>
      </c>
      <c r="J87" s="74">
        <f t="shared" si="9"/>
        <v>0.1401</v>
      </c>
      <c r="K87" s="89">
        <v>313</v>
      </c>
      <c r="L87" s="90" t="s">
        <v>64</v>
      </c>
      <c r="M87" s="74">
        <f t="shared" si="6"/>
        <v>3.1300000000000001E-2</v>
      </c>
      <c r="N87" s="89">
        <v>261</v>
      </c>
      <c r="O87" s="90" t="s">
        <v>64</v>
      </c>
      <c r="P87" s="74">
        <f t="shared" si="7"/>
        <v>2.6100000000000002E-2</v>
      </c>
    </row>
    <row r="88" spans="2:16">
      <c r="B88" s="89">
        <v>100</v>
      </c>
      <c r="C88" s="90" t="s">
        <v>63</v>
      </c>
      <c r="D88" s="118">
        <f t="shared" si="5"/>
        <v>4.5454545454545461E-3</v>
      </c>
      <c r="E88" s="91">
        <v>1.661</v>
      </c>
      <c r="F88" s="92">
        <v>0.93930000000000002</v>
      </c>
      <c r="G88" s="88">
        <f t="shared" si="8"/>
        <v>2.6002999999999998</v>
      </c>
      <c r="H88" s="89">
        <v>1558</v>
      </c>
      <c r="I88" s="90" t="s">
        <v>64</v>
      </c>
      <c r="J88" s="74">
        <f t="shared" si="9"/>
        <v>0.15579999999999999</v>
      </c>
      <c r="K88" s="89">
        <v>337</v>
      </c>
      <c r="L88" s="90" t="s">
        <v>64</v>
      </c>
      <c r="M88" s="74">
        <f t="shared" si="6"/>
        <v>3.3700000000000001E-2</v>
      </c>
      <c r="N88" s="89">
        <v>286</v>
      </c>
      <c r="O88" s="90" t="s">
        <v>64</v>
      </c>
      <c r="P88" s="74">
        <f t="shared" si="7"/>
        <v>2.8599999999999997E-2</v>
      </c>
    </row>
    <row r="89" spans="2:16">
      <c r="B89" s="89">
        <v>110</v>
      </c>
      <c r="C89" s="90" t="s">
        <v>63</v>
      </c>
      <c r="D89" s="118">
        <f t="shared" si="5"/>
        <v>5.0000000000000001E-3</v>
      </c>
      <c r="E89" s="91">
        <v>1.7330000000000001</v>
      </c>
      <c r="F89" s="92">
        <v>0.89329999999999998</v>
      </c>
      <c r="G89" s="88">
        <f t="shared" si="8"/>
        <v>2.6263000000000001</v>
      </c>
      <c r="H89" s="89">
        <v>1715</v>
      </c>
      <c r="I89" s="90" t="s">
        <v>64</v>
      </c>
      <c r="J89" s="74">
        <f t="shared" si="9"/>
        <v>0.17150000000000001</v>
      </c>
      <c r="K89" s="89">
        <v>360</v>
      </c>
      <c r="L89" s="90" t="s">
        <v>64</v>
      </c>
      <c r="M89" s="74">
        <f t="shared" si="6"/>
        <v>3.5999999999999997E-2</v>
      </c>
      <c r="N89" s="89">
        <v>309</v>
      </c>
      <c r="O89" s="90" t="s">
        <v>64</v>
      </c>
      <c r="P89" s="74">
        <f t="shared" si="7"/>
        <v>3.09E-2</v>
      </c>
    </row>
    <row r="90" spans="2:16">
      <c r="B90" s="89">
        <v>120</v>
      </c>
      <c r="C90" s="90" t="s">
        <v>63</v>
      </c>
      <c r="D90" s="118">
        <f t="shared" si="5"/>
        <v>5.4545454545454541E-3</v>
      </c>
      <c r="E90" s="91">
        <v>1.804</v>
      </c>
      <c r="F90" s="92">
        <v>0.85219999999999996</v>
      </c>
      <c r="G90" s="88">
        <f t="shared" si="8"/>
        <v>2.6562000000000001</v>
      </c>
      <c r="H90" s="89">
        <v>1870</v>
      </c>
      <c r="I90" s="90" t="s">
        <v>64</v>
      </c>
      <c r="J90" s="74">
        <f t="shared" si="9"/>
        <v>0.187</v>
      </c>
      <c r="K90" s="89">
        <v>382</v>
      </c>
      <c r="L90" s="90" t="s">
        <v>64</v>
      </c>
      <c r="M90" s="74">
        <f t="shared" si="6"/>
        <v>3.8199999999999998E-2</v>
      </c>
      <c r="N90" s="89">
        <v>333</v>
      </c>
      <c r="O90" s="90" t="s">
        <v>64</v>
      </c>
      <c r="P90" s="74">
        <f t="shared" si="7"/>
        <v>3.3300000000000003E-2</v>
      </c>
    </row>
    <row r="91" spans="2:16">
      <c r="B91" s="89">
        <v>130</v>
      </c>
      <c r="C91" s="90" t="s">
        <v>63</v>
      </c>
      <c r="D91" s="118">
        <f t="shared" si="5"/>
        <v>5.909090909090909E-3</v>
      </c>
      <c r="E91" s="91">
        <v>1.8740000000000001</v>
      </c>
      <c r="F91" s="92">
        <v>0.81540000000000001</v>
      </c>
      <c r="G91" s="88">
        <f t="shared" si="8"/>
        <v>2.6894</v>
      </c>
      <c r="H91" s="89">
        <v>2024</v>
      </c>
      <c r="I91" s="90" t="s">
        <v>64</v>
      </c>
      <c r="J91" s="74">
        <f t="shared" si="9"/>
        <v>0.2024</v>
      </c>
      <c r="K91" s="89">
        <v>403</v>
      </c>
      <c r="L91" s="90" t="s">
        <v>64</v>
      </c>
      <c r="M91" s="74">
        <f t="shared" si="6"/>
        <v>4.0300000000000002E-2</v>
      </c>
      <c r="N91" s="89">
        <v>355</v>
      </c>
      <c r="O91" s="90" t="s">
        <v>64</v>
      </c>
      <c r="P91" s="74">
        <f t="shared" si="7"/>
        <v>3.5499999999999997E-2</v>
      </c>
    </row>
    <row r="92" spans="2:16">
      <c r="B92" s="89">
        <v>140</v>
      </c>
      <c r="C92" s="90" t="s">
        <v>63</v>
      </c>
      <c r="D92" s="118">
        <f t="shared" si="5"/>
        <v>6.3636363636363638E-3</v>
      </c>
      <c r="E92" s="91">
        <v>1.9430000000000001</v>
      </c>
      <c r="F92" s="92">
        <v>0.78200000000000003</v>
      </c>
      <c r="G92" s="88">
        <f t="shared" si="8"/>
        <v>2.7250000000000001</v>
      </c>
      <c r="H92" s="89">
        <v>2177</v>
      </c>
      <c r="I92" s="90" t="s">
        <v>64</v>
      </c>
      <c r="J92" s="74">
        <f t="shared" si="9"/>
        <v>0.2177</v>
      </c>
      <c r="K92" s="89">
        <v>422</v>
      </c>
      <c r="L92" s="90" t="s">
        <v>64</v>
      </c>
      <c r="M92" s="74">
        <f t="shared" si="6"/>
        <v>4.2200000000000001E-2</v>
      </c>
      <c r="N92" s="89">
        <v>377</v>
      </c>
      <c r="O92" s="90" t="s">
        <v>64</v>
      </c>
      <c r="P92" s="74">
        <f t="shared" si="7"/>
        <v>3.7699999999999997E-2</v>
      </c>
    </row>
    <row r="93" spans="2:16">
      <c r="B93" s="89">
        <v>150</v>
      </c>
      <c r="C93" s="90" t="s">
        <v>63</v>
      </c>
      <c r="D93" s="118">
        <f t="shared" si="5"/>
        <v>6.8181818181818179E-3</v>
      </c>
      <c r="E93" s="91">
        <v>2.0099999999999998</v>
      </c>
      <c r="F93" s="92">
        <v>0.75180000000000002</v>
      </c>
      <c r="G93" s="88">
        <f t="shared" si="8"/>
        <v>2.7618</v>
      </c>
      <c r="H93" s="89">
        <v>2328</v>
      </c>
      <c r="I93" s="90" t="s">
        <v>64</v>
      </c>
      <c r="J93" s="74">
        <f t="shared" si="9"/>
        <v>0.23279999999999998</v>
      </c>
      <c r="K93" s="89">
        <v>441</v>
      </c>
      <c r="L93" s="90" t="s">
        <v>64</v>
      </c>
      <c r="M93" s="74">
        <f t="shared" si="6"/>
        <v>4.41E-2</v>
      </c>
      <c r="N93" s="89">
        <v>399</v>
      </c>
      <c r="O93" s="90" t="s">
        <v>64</v>
      </c>
      <c r="P93" s="74">
        <f t="shared" si="7"/>
        <v>3.9900000000000005E-2</v>
      </c>
    </row>
    <row r="94" spans="2:16">
      <c r="B94" s="89">
        <v>160</v>
      </c>
      <c r="C94" s="90" t="s">
        <v>63</v>
      </c>
      <c r="D94" s="118">
        <f t="shared" si="5"/>
        <v>7.2727272727272727E-3</v>
      </c>
      <c r="E94" s="91">
        <v>2.0760000000000001</v>
      </c>
      <c r="F94" s="92">
        <v>0.72409999999999997</v>
      </c>
      <c r="G94" s="88">
        <f t="shared" si="8"/>
        <v>2.8001</v>
      </c>
      <c r="H94" s="89">
        <v>2477</v>
      </c>
      <c r="I94" s="90" t="s">
        <v>64</v>
      </c>
      <c r="J94" s="74">
        <f t="shared" si="9"/>
        <v>0.24769999999999998</v>
      </c>
      <c r="K94" s="89">
        <v>459</v>
      </c>
      <c r="L94" s="90" t="s">
        <v>64</v>
      </c>
      <c r="M94" s="74">
        <f t="shared" si="6"/>
        <v>4.5900000000000003E-2</v>
      </c>
      <c r="N94" s="89">
        <v>419</v>
      </c>
      <c r="O94" s="90" t="s">
        <v>64</v>
      </c>
      <c r="P94" s="74">
        <f t="shared" si="7"/>
        <v>4.19E-2</v>
      </c>
    </row>
    <row r="95" spans="2:16">
      <c r="B95" s="89">
        <v>170</v>
      </c>
      <c r="C95" s="90" t="s">
        <v>63</v>
      </c>
      <c r="D95" s="118">
        <f t="shared" si="5"/>
        <v>7.7272727272727276E-3</v>
      </c>
      <c r="E95" s="91">
        <v>2.14</v>
      </c>
      <c r="F95" s="92">
        <v>0.69869999999999999</v>
      </c>
      <c r="G95" s="88">
        <f t="shared" si="8"/>
        <v>2.8387000000000002</v>
      </c>
      <c r="H95" s="89">
        <v>2625</v>
      </c>
      <c r="I95" s="90" t="s">
        <v>64</v>
      </c>
      <c r="J95" s="74">
        <f t="shared" si="9"/>
        <v>0.26250000000000001</v>
      </c>
      <c r="K95" s="89">
        <v>475</v>
      </c>
      <c r="L95" s="90" t="s">
        <v>64</v>
      </c>
      <c r="M95" s="74">
        <f t="shared" si="6"/>
        <v>4.7500000000000001E-2</v>
      </c>
      <c r="N95" s="89">
        <v>440</v>
      </c>
      <c r="O95" s="90" t="s">
        <v>64</v>
      </c>
      <c r="P95" s="74">
        <f t="shared" si="7"/>
        <v>4.3999999999999997E-2</v>
      </c>
    </row>
    <row r="96" spans="2:16">
      <c r="B96" s="89">
        <v>180</v>
      </c>
      <c r="C96" s="90" t="s">
        <v>63</v>
      </c>
      <c r="D96" s="118">
        <f t="shared" si="5"/>
        <v>8.1818181818181807E-3</v>
      </c>
      <c r="E96" s="91">
        <v>2.2029999999999998</v>
      </c>
      <c r="F96" s="92">
        <v>0.67530000000000001</v>
      </c>
      <c r="G96" s="88">
        <f t="shared" si="8"/>
        <v>2.8782999999999999</v>
      </c>
      <c r="H96" s="89">
        <v>2770</v>
      </c>
      <c r="I96" s="90" t="s">
        <v>64</v>
      </c>
      <c r="J96" s="74">
        <f t="shared" si="9"/>
        <v>0.27700000000000002</v>
      </c>
      <c r="K96" s="89">
        <v>491</v>
      </c>
      <c r="L96" s="90" t="s">
        <v>64</v>
      </c>
      <c r="M96" s="74">
        <f t="shared" si="6"/>
        <v>4.9099999999999998E-2</v>
      </c>
      <c r="N96" s="89">
        <v>459</v>
      </c>
      <c r="O96" s="90" t="s">
        <v>64</v>
      </c>
      <c r="P96" s="74">
        <f t="shared" si="7"/>
        <v>4.5900000000000003E-2</v>
      </c>
    </row>
    <row r="97" spans="2:16">
      <c r="B97" s="89">
        <v>200</v>
      </c>
      <c r="C97" s="90" t="s">
        <v>63</v>
      </c>
      <c r="D97" s="118">
        <f t="shared" si="5"/>
        <v>9.0909090909090922E-3</v>
      </c>
      <c r="E97" s="91">
        <v>2.323</v>
      </c>
      <c r="F97" s="92">
        <v>0.63349999999999995</v>
      </c>
      <c r="G97" s="88">
        <f t="shared" si="8"/>
        <v>2.9565000000000001</v>
      </c>
      <c r="H97" s="89">
        <v>3057</v>
      </c>
      <c r="I97" s="90" t="s">
        <v>64</v>
      </c>
      <c r="J97" s="74">
        <f t="shared" si="9"/>
        <v>0.30569999999999997</v>
      </c>
      <c r="K97" s="89">
        <v>522</v>
      </c>
      <c r="L97" s="90" t="s">
        <v>64</v>
      </c>
      <c r="M97" s="74">
        <f t="shared" si="6"/>
        <v>5.2200000000000003E-2</v>
      </c>
      <c r="N97" s="89">
        <v>497</v>
      </c>
      <c r="O97" s="90" t="s">
        <v>64</v>
      </c>
      <c r="P97" s="74">
        <f t="shared" si="7"/>
        <v>4.9700000000000001E-2</v>
      </c>
    </row>
    <row r="98" spans="2:16">
      <c r="B98" s="89">
        <v>225</v>
      </c>
      <c r="C98" s="90" t="s">
        <v>63</v>
      </c>
      <c r="D98" s="118">
        <f t="shared" si="5"/>
        <v>1.0227272727272727E-2</v>
      </c>
      <c r="E98" s="91">
        <v>2.4630000000000001</v>
      </c>
      <c r="F98" s="92">
        <v>0.58899999999999997</v>
      </c>
      <c r="G98" s="88">
        <f t="shared" si="8"/>
        <v>3.052</v>
      </c>
      <c r="H98" s="89">
        <v>3407</v>
      </c>
      <c r="I98" s="90" t="s">
        <v>64</v>
      </c>
      <c r="J98" s="74">
        <f t="shared" si="9"/>
        <v>0.3407</v>
      </c>
      <c r="K98" s="89">
        <v>557</v>
      </c>
      <c r="L98" s="90" t="s">
        <v>64</v>
      </c>
      <c r="M98" s="74">
        <f t="shared" si="6"/>
        <v>5.5700000000000006E-2</v>
      </c>
      <c r="N98" s="89">
        <v>541</v>
      </c>
      <c r="O98" s="90" t="s">
        <v>64</v>
      </c>
      <c r="P98" s="74">
        <f t="shared" si="7"/>
        <v>5.4100000000000002E-2</v>
      </c>
    </row>
    <row r="99" spans="2:16">
      <c r="B99" s="89">
        <v>250</v>
      </c>
      <c r="C99" s="90" t="s">
        <v>63</v>
      </c>
      <c r="D99" s="118">
        <f t="shared" si="5"/>
        <v>1.1363636363636364E-2</v>
      </c>
      <c r="E99" s="91">
        <v>2.593</v>
      </c>
      <c r="F99" s="92">
        <v>0.55110000000000003</v>
      </c>
      <c r="G99" s="88">
        <f t="shared" si="8"/>
        <v>3.1440999999999999</v>
      </c>
      <c r="H99" s="89">
        <v>3748</v>
      </c>
      <c r="I99" s="90" t="s">
        <v>64</v>
      </c>
      <c r="J99" s="74">
        <f t="shared" si="9"/>
        <v>0.37480000000000002</v>
      </c>
      <c r="K99" s="89">
        <v>589</v>
      </c>
      <c r="L99" s="90" t="s">
        <v>64</v>
      </c>
      <c r="M99" s="74">
        <f t="shared" si="6"/>
        <v>5.8899999999999994E-2</v>
      </c>
      <c r="N99" s="89">
        <v>582</v>
      </c>
      <c r="O99" s="90" t="s">
        <v>64</v>
      </c>
      <c r="P99" s="74">
        <f t="shared" si="7"/>
        <v>5.8199999999999995E-2</v>
      </c>
    </row>
    <row r="100" spans="2:16">
      <c r="B100" s="89">
        <v>275</v>
      </c>
      <c r="C100" s="90" t="s">
        <v>63</v>
      </c>
      <c r="D100" s="118">
        <f t="shared" si="5"/>
        <v>1.2500000000000001E-2</v>
      </c>
      <c r="E100" s="91">
        <v>2.7149999999999999</v>
      </c>
      <c r="F100" s="92">
        <v>0.51839999999999997</v>
      </c>
      <c r="G100" s="88">
        <f t="shared" si="8"/>
        <v>3.2333999999999996</v>
      </c>
      <c r="H100" s="89">
        <v>4080</v>
      </c>
      <c r="I100" s="90" t="s">
        <v>64</v>
      </c>
      <c r="J100" s="74">
        <f t="shared" si="9"/>
        <v>0.40800000000000003</v>
      </c>
      <c r="K100" s="89">
        <v>617</v>
      </c>
      <c r="L100" s="90" t="s">
        <v>64</v>
      </c>
      <c r="M100" s="74">
        <f t="shared" si="6"/>
        <v>6.1699999999999998E-2</v>
      </c>
      <c r="N100" s="89">
        <v>621</v>
      </c>
      <c r="O100" s="90" t="s">
        <v>64</v>
      </c>
      <c r="P100" s="74">
        <f t="shared" si="7"/>
        <v>6.2100000000000002E-2</v>
      </c>
    </row>
    <row r="101" spans="2:16">
      <c r="B101" s="89">
        <v>300</v>
      </c>
      <c r="C101" s="90" t="s">
        <v>63</v>
      </c>
      <c r="D101" s="118">
        <f t="shared" ref="D101:D113" si="10">B101/1000/$C$5</f>
        <v>1.3636363636363636E-2</v>
      </c>
      <c r="E101" s="91">
        <v>2.83</v>
      </c>
      <c r="F101" s="92">
        <v>0.48980000000000001</v>
      </c>
      <c r="G101" s="88">
        <f t="shared" si="8"/>
        <v>3.3197999999999999</v>
      </c>
      <c r="H101" s="89">
        <v>4404</v>
      </c>
      <c r="I101" s="90" t="s">
        <v>64</v>
      </c>
      <c r="J101" s="74">
        <f t="shared" si="9"/>
        <v>0.44040000000000001</v>
      </c>
      <c r="K101" s="89">
        <v>644</v>
      </c>
      <c r="L101" s="90" t="s">
        <v>64</v>
      </c>
      <c r="M101" s="74">
        <f t="shared" si="6"/>
        <v>6.4399999999999999E-2</v>
      </c>
      <c r="N101" s="89">
        <v>657</v>
      </c>
      <c r="O101" s="90" t="s">
        <v>64</v>
      </c>
      <c r="P101" s="74">
        <f t="shared" si="7"/>
        <v>6.5700000000000008E-2</v>
      </c>
    </row>
    <row r="102" spans="2:16">
      <c r="B102" s="89">
        <v>325</v>
      </c>
      <c r="C102" s="90" t="s">
        <v>63</v>
      </c>
      <c r="D102" s="118">
        <f t="shared" si="10"/>
        <v>1.4772727272727272E-2</v>
      </c>
      <c r="E102" s="91">
        <v>2.94</v>
      </c>
      <c r="F102" s="92">
        <v>0.46460000000000001</v>
      </c>
      <c r="G102" s="88">
        <f t="shared" si="8"/>
        <v>3.4045999999999998</v>
      </c>
      <c r="H102" s="89">
        <v>4720</v>
      </c>
      <c r="I102" s="90" t="s">
        <v>64</v>
      </c>
      <c r="J102" s="74">
        <f t="shared" si="9"/>
        <v>0.47199999999999998</v>
      </c>
      <c r="K102" s="89">
        <v>668</v>
      </c>
      <c r="L102" s="90" t="s">
        <v>64</v>
      </c>
      <c r="M102" s="74">
        <f t="shared" si="6"/>
        <v>6.6799999999999998E-2</v>
      </c>
      <c r="N102" s="89">
        <v>691</v>
      </c>
      <c r="O102" s="90" t="s">
        <v>64</v>
      </c>
      <c r="P102" s="74">
        <f t="shared" si="7"/>
        <v>6.9099999999999995E-2</v>
      </c>
    </row>
    <row r="103" spans="2:16">
      <c r="B103" s="89">
        <v>350</v>
      </c>
      <c r="C103" s="90" t="s">
        <v>63</v>
      </c>
      <c r="D103" s="118">
        <f t="shared" si="10"/>
        <v>1.5909090909090907E-2</v>
      </c>
      <c r="E103" s="91">
        <v>3.0470000000000002</v>
      </c>
      <c r="F103" s="92">
        <v>0.44219999999999998</v>
      </c>
      <c r="G103" s="88">
        <f t="shared" si="8"/>
        <v>3.4892000000000003</v>
      </c>
      <c r="H103" s="89">
        <v>5030</v>
      </c>
      <c r="I103" s="90" t="s">
        <v>64</v>
      </c>
      <c r="J103" s="74">
        <f t="shared" si="9"/>
        <v>0.503</v>
      </c>
      <c r="K103" s="89">
        <v>690</v>
      </c>
      <c r="L103" s="90" t="s">
        <v>64</v>
      </c>
      <c r="M103" s="74">
        <f t="shared" si="6"/>
        <v>6.8999999999999992E-2</v>
      </c>
      <c r="N103" s="89">
        <v>723</v>
      </c>
      <c r="O103" s="90" t="s">
        <v>64</v>
      </c>
      <c r="P103" s="74">
        <f t="shared" si="7"/>
        <v>7.2300000000000003E-2</v>
      </c>
    </row>
    <row r="104" spans="2:16">
      <c r="B104" s="89">
        <v>375</v>
      </c>
      <c r="C104" s="90" t="s">
        <v>63</v>
      </c>
      <c r="D104" s="118">
        <f t="shared" si="10"/>
        <v>1.7045454545454544E-2</v>
      </c>
      <c r="E104" s="91">
        <v>3.1520000000000001</v>
      </c>
      <c r="F104" s="92">
        <v>0.42220000000000002</v>
      </c>
      <c r="G104" s="88">
        <f t="shared" si="8"/>
        <v>3.5742000000000003</v>
      </c>
      <c r="H104" s="89">
        <v>5333</v>
      </c>
      <c r="I104" s="90" t="s">
        <v>64</v>
      </c>
      <c r="J104" s="74">
        <f t="shared" si="9"/>
        <v>0.5333</v>
      </c>
      <c r="K104" s="89">
        <v>711</v>
      </c>
      <c r="L104" s="90" t="s">
        <v>64</v>
      </c>
      <c r="M104" s="74">
        <f t="shared" si="6"/>
        <v>7.1099999999999997E-2</v>
      </c>
      <c r="N104" s="89">
        <v>754</v>
      </c>
      <c r="O104" s="90" t="s">
        <v>64</v>
      </c>
      <c r="P104" s="74">
        <f t="shared" si="7"/>
        <v>7.5399999999999995E-2</v>
      </c>
    </row>
    <row r="105" spans="2:16">
      <c r="B105" s="89">
        <v>400</v>
      </c>
      <c r="C105" s="90" t="s">
        <v>63</v>
      </c>
      <c r="D105" s="118">
        <f t="shared" si="10"/>
        <v>1.8181818181818184E-2</v>
      </c>
      <c r="E105" s="91">
        <v>3.2549999999999999</v>
      </c>
      <c r="F105" s="92">
        <v>0.40410000000000001</v>
      </c>
      <c r="G105" s="88">
        <f t="shared" si="8"/>
        <v>3.6591</v>
      </c>
      <c r="H105" s="89">
        <v>5629</v>
      </c>
      <c r="I105" s="90" t="s">
        <v>64</v>
      </c>
      <c r="J105" s="74">
        <f t="shared" si="9"/>
        <v>0.56289999999999996</v>
      </c>
      <c r="K105" s="89">
        <v>730</v>
      </c>
      <c r="L105" s="90" t="s">
        <v>64</v>
      </c>
      <c r="M105" s="74">
        <f t="shared" si="6"/>
        <v>7.2999999999999995E-2</v>
      </c>
      <c r="N105" s="89">
        <v>783</v>
      </c>
      <c r="O105" s="90" t="s">
        <v>64</v>
      </c>
      <c r="P105" s="74">
        <f t="shared" si="7"/>
        <v>7.8300000000000008E-2</v>
      </c>
    </row>
    <row r="106" spans="2:16">
      <c r="B106" s="89">
        <v>450</v>
      </c>
      <c r="C106" s="90" t="s">
        <v>63</v>
      </c>
      <c r="D106" s="118">
        <f t="shared" si="10"/>
        <v>2.0454545454545454E-2</v>
      </c>
      <c r="E106" s="91">
        <v>3.46</v>
      </c>
      <c r="F106" s="92">
        <v>0.37269999999999998</v>
      </c>
      <c r="G106" s="88">
        <f t="shared" si="8"/>
        <v>3.8327</v>
      </c>
      <c r="H106" s="89">
        <v>6203</v>
      </c>
      <c r="I106" s="90" t="s">
        <v>64</v>
      </c>
      <c r="J106" s="74">
        <f t="shared" si="9"/>
        <v>0.62030000000000007</v>
      </c>
      <c r="K106" s="89">
        <v>767</v>
      </c>
      <c r="L106" s="90" t="s">
        <v>64</v>
      </c>
      <c r="M106" s="74">
        <f t="shared" si="6"/>
        <v>7.6700000000000004E-2</v>
      </c>
      <c r="N106" s="89">
        <v>836</v>
      </c>
      <c r="O106" s="90" t="s">
        <v>64</v>
      </c>
      <c r="P106" s="74">
        <f t="shared" si="7"/>
        <v>8.3599999999999994E-2</v>
      </c>
    </row>
    <row r="107" spans="2:16">
      <c r="B107" s="89">
        <v>500</v>
      </c>
      <c r="C107" s="90" t="s">
        <v>63</v>
      </c>
      <c r="D107" s="74">
        <f t="shared" si="10"/>
        <v>2.2727272727272728E-2</v>
      </c>
      <c r="E107" s="91">
        <v>3.6640000000000001</v>
      </c>
      <c r="F107" s="92">
        <v>0.3463</v>
      </c>
      <c r="G107" s="88">
        <f t="shared" si="8"/>
        <v>4.0103</v>
      </c>
      <c r="H107" s="89">
        <v>6752</v>
      </c>
      <c r="I107" s="90" t="s">
        <v>64</v>
      </c>
      <c r="J107" s="74">
        <f t="shared" si="9"/>
        <v>0.67520000000000002</v>
      </c>
      <c r="K107" s="89">
        <v>799</v>
      </c>
      <c r="L107" s="90" t="s">
        <v>64</v>
      </c>
      <c r="M107" s="74">
        <f t="shared" si="6"/>
        <v>7.9899999999999999E-2</v>
      </c>
      <c r="N107" s="89">
        <v>885</v>
      </c>
      <c r="O107" s="90" t="s">
        <v>64</v>
      </c>
      <c r="P107" s="74">
        <f t="shared" si="7"/>
        <v>8.8499999999999995E-2</v>
      </c>
    </row>
    <row r="108" spans="2:16">
      <c r="B108" s="89">
        <v>550</v>
      </c>
      <c r="C108" s="90" t="s">
        <v>63</v>
      </c>
      <c r="D108" s="74">
        <f t="shared" si="10"/>
        <v>2.5000000000000001E-2</v>
      </c>
      <c r="E108" s="91">
        <v>3.8660000000000001</v>
      </c>
      <c r="F108" s="92">
        <v>0.32379999999999998</v>
      </c>
      <c r="G108" s="88">
        <f t="shared" si="8"/>
        <v>4.1898</v>
      </c>
      <c r="H108" s="89">
        <v>7279</v>
      </c>
      <c r="I108" s="90" t="s">
        <v>64</v>
      </c>
      <c r="J108" s="74">
        <f t="shared" si="9"/>
        <v>0.72789999999999999</v>
      </c>
      <c r="K108" s="89">
        <v>827</v>
      </c>
      <c r="L108" s="90" t="s">
        <v>64</v>
      </c>
      <c r="M108" s="74">
        <f t="shared" si="6"/>
        <v>8.2699999999999996E-2</v>
      </c>
      <c r="N108" s="89">
        <v>929</v>
      </c>
      <c r="O108" s="90" t="s">
        <v>64</v>
      </c>
      <c r="P108" s="74">
        <f t="shared" si="7"/>
        <v>9.290000000000001E-2</v>
      </c>
    </row>
    <row r="109" spans="2:16">
      <c r="B109" s="89">
        <v>600</v>
      </c>
      <c r="C109" s="90" t="s">
        <v>63</v>
      </c>
      <c r="D109" s="74">
        <f t="shared" si="10"/>
        <v>2.7272727272727271E-2</v>
      </c>
      <c r="E109" s="91">
        <v>4.0670000000000002</v>
      </c>
      <c r="F109" s="92">
        <v>0.3044</v>
      </c>
      <c r="G109" s="88">
        <f t="shared" si="8"/>
        <v>4.3714000000000004</v>
      </c>
      <c r="H109" s="89">
        <v>7784</v>
      </c>
      <c r="I109" s="90" t="s">
        <v>64</v>
      </c>
      <c r="J109" s="74">
        <f t="shared" si="9"/>
        <v>0.77839999999999998</v>
      </c>
      <c r="K109" s="89">
        <v>852</v>
      </c>
      <c r="L109" s="90" t="s">
        <v>64</v>
      </c>
      <c r="M109" s="74">
        <f t="shared" si="6"/>
        <v>8.5199999999999998E-2</v>
      </c>
      <c r="N109" s="89">
        <v>970</v>
      </c>
      <c r="O109" s="90" t="s">
        <v>64</v>
      </c>
      <c r="P109" s="74">
        <f t="shared" si="7"/>
        <v>9.7000000000000003E-2</v>
      </c>
    </row>
    <row r="110" spans="2:16">
      <c r="B110" s="89">
        <v>650</v>
      </c>
      <c r="C110" s="90" t="s">
        <v>63</v>
      </c>
      <c r="D110" s="74">
        <f t="shared" si="10"/>
        <v>2.9545454545454545E-2</v>
      </c>
      <c r="E110" s="91">
        <v>4.2649999999999997</v>
      </c>
      <c r="F110" s="92">
        <v>0.28739999999999999</v>
      </c>
      <c r="G110" s="88">
        <f t="shared" si="8"/>
        <v>4.5523999999999996</v>
      </c>
      <c r="H110" s="89">
        <v>8271</v>
      </c>
      <c r="I110" s="90" t="s">
        <v>64</v>
      </c>
      <c r="J110" s="76">
        <f t="shared" si="9"/>
        <v>0.82710000000000006</v>
      </c>
      <c r="K110" s="89">
        <v>875</v>
      </c>
      <c r="L110" s="90" t="s">
        <v>64</v>
      </c>
      <c r="M110" s="74">
        <f t="shared" si="6"/>
        <v>8.7499999999999994E-2</v>
      </c>
      <c r="N110" s="89">
        <v>1007</v>
      </c>
      <c r="O110" s="90" t="s">
        <v>64</v>
      </c>
      <c r="P110" s="74">
        <f t="shared" si="7"/>
        <v>0.10069999999999998</v>
      </c>
    </row>
    <row r="111" spans="2:16">
      <c r="B111" s="89">
        <v>700</v>
      </c>
      <c r="C111" s="90" t="s">
        <v>63</v>
      </c>
      <c r="D111" s="74">
        <f t="shared" si="10"/>
        <v>3.1818181818181815E-2</v>
      </c>
      <c r="E111" s="91">
        <v>4.46</v>
      </c>
      <c r="F111" s="92">
        <v>0.27239999999999998</v>
      </c>
      <c r="G111" s="88">
        <f t="shared" si="8"/>
        <v>4.7324000000000002</v>
      </c>
      <c r="H111" s="89">
        <v>8738</v>
      </c>
      <c r="I111" s="90" t="s">
        <v>64</v>
      </c>
      <c r="J111" s="76">
        <f t="shared" si="9"/>
        <v>0.87379999999999991</v>
      </c>
      <c r="K111" s="89">
        <v>895</v>
      </c>
      <c r="L111" s="90" t="s">
        <v>64</v>
      </c>
      <c r="M111" s="74">
        <f t="shared" si="6"/>
        <v>8.9499999999999996E-2</v>
      </c>
      <c r="N111" s="89">
        <v>1041</v>
      </c>
      <c r="O111" s="90" t="s">
        <v>64</v>
      </c>
      <c r="P111" s="74">
        <f t="shared" si="7"/>
        <v>0.1041</v>
      </c>
    </row>
    <row r="112" spans="2:16">
      <c r="B112" s="89">
        <v>800</v>
      </c>
      <c r="C112" s="90" t="s">
        <v>63</v>
      </c>
      <c r="D112" s="74">
        <f t="shared" si="10"/>
        <v>3.6363636363636369E-2</v>
      </c>
      <c r="E112" s="91">
        <v>4.843</v>
      </c>
      <c r="F112" s="92">
        <v>0.24709999999999999</v>
      </c>
      <c r="G112" s="88">
        <f t="shared" si="8"/>
        <v>5.0900999999999996</v>
      </c>
      <c r="H112" s="89">
        <v>9625</v>
      </c>
      <c r="I112" s="90" t="s">
        <v>64</v>
      </c>
      <c r="J112" s="76">
        <f t="shared" si="9"/>
        <v>0.96250000000000002</v>
      </c>
      <c r="K112" s="89">
        <v>933</v>
      </c>
      <c r="L112" s="90" t="s">
        <v>64</v>
      </c>
      <c r="M112" s="74">
        <f t="shared" si="6"/>
        <v>9.3300000000000008E-2</v>
      </c>
      <c r="N112" s="89">
        <v>1102</v>
      </c>
      <c r="O112" s="90" t="s">
        <v>64</v>
      </c>
      <c r="P112" s="74">
        <f t="shared" si="7"/>
        <v>0.11020000000000001</v>
      </c>
    </row>
    <row r="113" spans="1:16">
      <c r="B113" s="89">
        <v>900</v>
      </c>
      <c r="C113" s="90" t="s">
        <v>63</v>
      </c>
      <c r="D113" s="74">
        <f t="shared" si="10"/>
        <v>4.0909090909090909E-2</v>
      </c>
      <c r="E113" s="91">
        <v>5.2149999999999999</v>
      </c>
      <c r="F113" s="92">
        <v>0.2266</v>
      </c>
      <c r="G113" s="88">
        <f t="shared" si="8"/>
        <v>5.4416000000000002</v>
      </c>
      <c r="H113" s="89">
        <v>1.05</v>
      </c>
      <c r="I113" s="93" t="s">
        <v>66</v>
      </c>
      <c r="J113" s="76">
        <f t="shared" ref="J113:J173" si="11">H113</f>
        <v>1.05</v>
      </c>
      <c r="K113" s="89">
        <v>965</v>
      </c>
      <c r="L113" s="90" t="s">
        <v>64</v>
      </c>
      <c r="M113" s="74">
        <f t="shared" si="6"/>
        <v>9.6500000000000002E-2</v>
      </c>
      <c r="N113" s="89">
        <v>1154</v>
      </c>
      <c r="O113" s="90" t="s">
        <v>64</v>
      </c>
      <c r="P113" s="74">
        <f t="shared" si="7"/>
        <v>0.11539999999999999</v>
      </c>
    </row>
    <row r="114" spans="1:16">
      <c r="B114" s="89">
        <v>1</v>
      </c>
      <c r="C114" s="93" t="s">
        <v>65</v>
      </c>
      <c r="D114" s="74">
        <f t="shared" ref="D114:D177" si="12">B114/$C$5</f>
        <v>4.5454545454545456E-2</v>
      </c>
      <c r="E114" s="91">
        <v>5.5750000000000002</v>
      </c>
      <c r="F114" s="92">
        <v>0.20949999999999999</v>
      </c>
      <c r="G114" s="88">
        <f t="shared" si="8"/>
        <v>5.7845000000000004</v>
      </c>
      <c r="H114" s="89">
        <v>1.1200000000000001</v>
      </c>
      <c r="I114" s="90" t="s">
        <v>66</v>
      </c>
      <c r="J114" s="76">
        <f t="shared" si="11"/>
        <v>1.1200000000000001</v>
      </c>
      <c r="K114" s="89">
        <v>992</v>
      </c>
      <c r="L114" s="90" t="s">
        <v>64</v>
      </c>
      <c r="M114" s="74">
        <f t="shared" si="6"/>
        <v>9.9199999999999997E-2</v>
      </c>
      <c r="N114" s="89">
        <v>1200</v>
      </c>
      <c r="O114" s="90" t="s">
        <v>64</v>
      </c>
      <c r="P114" s="74">
        <f t="shared" si="7"/>
        <v>0.12</v>
      </c>
    </row>
    <row r="115" spans="1:16">
      <c r="B115" s="89">
        <v>1.1000000000000001</v>
      </c>
      <c r="C115" s="90" t="s">
        <v>65</v>
      </c>
      <c r="D115" s="74">
        <f t="shared" si="12"/>
        <v>0.05</v>
      </c>
      <c r="E115" s="91">
        <v>5.9240000000000004</v>
      </c>
      <c r="F115" s="92">
        <v>0.19500000000000001</v>
      </c>
      <c r="G115" s="88">
        <f t="shared" si="8"/>
        <v>6.1190000000000007</v>
      </c>
      <c r="H115" s="89">
        <v>1.2</v>
      </c>
      <c r="I115" s="90" t="s">
        <v>66</v>
      </c>
      <c r="J115" s="76">
        <f t="shared" si="11"/>
        <v>1.2</v>
      </c>
      <c r="K115" s="89">
        <v>1015</v>
      </c>
      <c r="L115" s="90" t="s">
        <v>64</v>
      </c>
      <c r="M115" s="74">
        <f t="shared" si="6"/>
        <v>0.10149999999999999</v>
      </c>
      <c r="N115" s="89">
        <v>1240</v>
      </c>
      <c r="O115" s="90" t="s">
        <v>64</v>
      </c>
      <c r="P115" s="74">
        <f t="shared" si="7"/>
        <v>0.124</v>
      </c>
    </row>
    <row r="116" spans="1:16">
      <c r="B116" s="89">
        <v>1.2</v>
      </c>
      <c r="C116" s="90" t="s">
        <v>65</v>
      </c>
      <c r="D116" s="74">
        <f t="shared" si="12"/>
        <v>5.4545454545454543E-2</v>
      </c>
      <c r="E116" s="91">
        <v>6.2619999999999996</v>
      </c>
      <c r="F116" s="92">
        <v>0.18260000000000001</v>
      </c>
      <c r="G116" s="88">
        <f t="shared" si="8"/>
        <v>6.4445999999999994</v>
      </c>
      <c r="H116" s="89">
        <v>1.27</v>
      </c>
      <c r="I116" s="90" t="s">
        <v>66</v>
      </c>
      <c r="J116" s="76">
        <f t="shared" si="11"/>
        <v>1.27</v>
      </c>
      <c r="K116" s="89">
        <v>1035</v>
      </c>
      <c r="L116" s="90" t="s">
        <v>64</v>
      </c>
      <c r="M116" s="74">
        <f t="shared" si="6"/>
        <v>0.10349999999999999</v>
      </c>
      <c r="N116" s="89">
        <v>1276</v>
      </c>
      <c r="O116" s="90" t="s">
        <v>64</v>
      </c>
      <c r="P116" s="74">
        <f t="shared" si="7"/>
        <v>0.12759999999999999</v>
      </c>
    </row>
    <row r="117" spans="1:16">
      <c r="B117" s="89">
        <v>1.3</v>
      </c>
      <c r="C117" s="90" t="s">
        <v>65</v>
      </c>
      <c r="D117" s="74">
        <f t="shared" si="12"/>
        <v>5.909090909090909E-2</v>
      </c>
      <c r="E117" s="91">
        <v>6.59</v>
      </c>
      <c r="F117" s="92">
        <v>0.17180000000000001</v>
      </c>
      <c r="G117" s="88">
        <f t="shared" si="8"/>
        <v>6.7618</v>
      </c>
      <c r="H117" s="89">
        <v>1.33</v>
      </c>
      <c r="I117" s="90" t="s">
        <v>66</v>
      </c>
      <c r="J117" s="76">
        <f t="shared" si="11"/>
        <v>1.33</v>
      </c>
      <c r="K117" s="89">
        <v>1053</v>
      </c>
      <c r="L117" s="90" t="s">
        <v>64</v>
      </c>
      <c r="M117" s="74">
        <f t="shared" si="6"/>
        <v>0.10529999999999999</v>
      </c>
      <c r="N117" s="89">
        <v>1308</v>
      </c>
      <c r="O117" s="90" t="s">
        <v>64</v>
      </c>
      <c r="P117" s="74">
        <f t="shared" si="7"/>
        <v>0.1308</v>
      </c>
    </row>
    <row r="118" spans="1:16">
      <c r="B118" s="89">
        <v>1.4</v>
      </c>
      <c r="C118" s="90" t="s">
        <v>65</v>
      </c>
      <c r="D118" s="74">
        <f t="shared" si="12"/>
        <v>6.363636363636363E-2</v>
      </c>
      <c r="E118" s="91">
        <v>6.907</v>
      </c>
      <c r="F118" s="92">
        <v>0.1623</v>
      </c>
      <c r="G118" s="88">
        <f t="shared" si="8"/>
        <v>7.0693000000000001</v>
      </c>
      <c r="H118" s="89">
        <v>1.4</v>
      </c>
      <c r="I118" s="90" t="s">
        <v>66</v>
      </c>
      <c r="J118" s="76">
        <f t="shared" si="11"/>
        <v>1.4</v>
      </c>
      <c r="K118" s="89">
        <v>1069</v>
      </c>
      <c r="L118" s="90" t="s">
        <v>64</v>
      </c>
      <c r="M118" s="74">
        <f t="shared" si="6"/>
        <v>0.1069</v>
      </c>
      <c r="N118" s="89">
        <v>1338</v>
      </c>
      <c r="O118" s="90" t="s">
        <v>64</v>
      </c>
      <c r="P118" s="74">
        <f t="shared" si="7"/>
        <v>0.1338</v>
      </c>
    </row>
    <row r="119" spans="1:16">
      <c r="B119" s="89">
        <v>1.5</v>
      </c>
      <c r="C119" s="90" t="s">
        <v>65</v>
      </c>
      <c r="D119" s="74">
        <f t="shared" si="12"/>
        <v>6.8181818181818177E-2</v>
      </c>
      <c r="E119" s="91">
        <v>7.2149999999999999</v>
      </c>
      <c r="F119" s="92">
        <v>0.15390000000000001</v>
      </c>
      <c r="G119" s="88">
        <f t="shared" si="8"/>
        <v>7.3689</v>
      </c>
      <c r="H119" s="89">
        <v>1.46</v>
      </c>
      <c r="I119" s="90" t="s">
        <v>66</v>
      </c>
      <c r="J119" s="76">
        <f t="shared" si="11"/>
        <v>1.46</v>
      </c>
      <c r="K119" s="89">
        <v>1082</v>
      </c>
      <c r="L119" s="90" t="s">
        <v>64</v>
      </c>
      <c r="M119" s="74">
        <f t="shared" si="6"/>
        <v>0.1082</v>
      </c>
      <c r="N119" s="89">
        <v>1364</v>
      </c>
      <c r="O119" s="90" t="s">
        <v>64</v>
      </c>
      <c r="P119" s="74">
        <f t="shared" si="7"/>
        <v>0.13640000000000002</v>
      </c>
    </row>
    <row r="120" spans="1:16">
      <c r="B120" s="89">
        <v>1.6</v>
      </c>
      <c r="C120" s="90" t="s">
        <v>65</v>
      </c>
      <c r="D120" s="74">
        <f t="shared" si="12"/>
        <v>7.2727272727272738E-2</v>
      </c>
      <c r="E120" s="91">
        <v>7.5129999999999999</v>
      </c>
      <c r="F120" s="92">
        <v>0.1464</v>
      </c>
      <c r="G120" s="88">
        <f t="shared" si="8"/>
        <v>7.6593999999999998</v>
      </c>
      <c r="H120" s="89">
        <v>1.52</v>
      </c>
      <c r="I120" s="90" t="s">
        <v>66</v>
      </c>
      <c r="J120" s="76">
        <f t="shared" si="11"/>
        <v>1.52</v>
      </c>
      <c r="K120" s="89">
        <v>1095</v>
      </c>
      <c r="L120" s="90" t="s">
        <v>64</v>
      </c>
      <c r="M120" s="74">
        <f t="shared" si="6"/>
        <v>0.1095</v>
      </c>
      <c r="N120" s="89">
        <v>1388</v>
      </c>
      <c r="O120" s="90" t="s">
        <v>64</v>
      </c>
      <c r="P120" s="74">
        <f t="shared" si="7"/>
        <v>0.13879999999999998</v>
      </c>
    </row>
    <row r="121" spans="1:16">
      <c r="B121" s="89">
        <v>1.7</v>
      </c>
      <c r="C121" s="90" t="s">
        <v>65</v>
      </c>
      <c r="D121" s="74">
        <f t="shared" si="12"/>
        <v>7.7272727272727271E-2</v>
      </c>
      <c r="E121" s="91">
        <v>7.8019999999999996</v>
      </c>
      <c r="F121" s="92">
        <v>0.13969999999999999</v>
      </c>
      <c r="G121" s="88">
        <f t="shared" si="8"/>
        <v>7.9417</v>
      </c>
      <c r="H121" s="89">
        <v>1.57</v>
      </c>
      <c r="I121" s="90" t="s">
        <v>66</v>
      </c>
      <c r="J121" s="76">
        <f t="shared" si="11"/>
        <v>1.57</v>
      </c>
      <c r="K121" s="89">
        <v>1106</v>
      </c>
      <c r="L121" s="90" t="s">
        <v>64</v>
      </c>
      <c r="M121" s="74">
        <f t="shared" si="6"/>
        <v>0.1106</v>
      </c>
      <c r="N121" s="89">
        <v>1410</v>
      </c>
      <c r="O121" s="90" t="s">
        <v>64</v>
      </c>
      <c r="P121" s="74">
        <f t="shared" si="7"/>
        <v>0.14099999999999999</v>
      </c>
    </row>
    <row r="122" spans="1:16">
      <c r="B122" s="89">
        <v>1.8</v>
      </c>
      <c r="C122" s="90" t="s">
        <v>65</v>
      </c>
      <c r="D122" s="74">
        <f t="shared" si="12"/>
        <v>8.1818181818181818E-2</v>
      </c>
      <c r="E122" s="91">
        <v>8.0820000000000007</v>
      </c>
      <c r="F122" s="92">
        <v>0.1336</v>
      </c>
      <c r="G122" s="88">
        <f t="shared" si="8"/>
        <v>8.2156000000000002</v>
      </c>
      <c r="H122" s="89">
        <v>1.63</v>
      </c>
      <c r="I122" s="90" t="s">
        <v>66</v>
      </c>
      <c r="J122" s="76">
        <f t="shared" si="11"/>
        <v>1.63</v>
      </c>
      <c r="K122" s="89">
        <v>1117</v>
      </c>
      <c r="L122" s="90" t="s">
        <v>64</v>
      </c>
      <c r="M122" s="74">
        <f t="shared" si="6"/>
        <v>0.11169999999999999</v>
      </c>
      <c r="N122" s="89">
        <v>1431</v>
      </c>
      <c r="O122" s="90" t="s">
        <v>64</v>
      </c>
      <c r="P122" s="74">
        <f t="shared" si="7"/>
        <v>0.1431</v>
      </c>
    </row>
    <row r="123" spans="1:16">
      <c r="B123" s="89">
        <v>2</v>
      </c>
      <c r="C123" s="90" t="s">
        <v>65</v>
      </c>
      <c r="D123" s="74">
        <f t="shared" si="12"/>
        <v>9.0909090909090912E-2</v>
      </c>
      <c r="E123" s="91">
        <v>8.6140000000000008</v>
      </c>
      <c r="F123" s="92">
        <v>0.1231</v>
      </c>
      <c r="G123" s="88">
        <f t="shared" si="8"/>
        <v>8.7371000000000016</v>
      </c>
      <c r="H123" s="89">
        <v>1.73</v>
      </c>
      <c r="I123" s="90" t="s">
        <v>66</v>
      </c>
      <c r="J123" s="76">
        <f t="shared" si="11"/>
        <v>1.73</v>
      </c>
      <c r="K123" s="89">
        <v>1140</v>
      </c>
      <c r="L123" s="90" t="s">
        <v>64</v>
      </c>
      <c r="M123" s="74">
        <f t="shared" si="6"/>
        <v>0.11399999999999999</v>
      </c>
      <c r="N123" s="89">
        <v>1468</v>
      </c>
      <c r="O123" s="90" t="s">
        <v>64</v>
      </c>
      <c r="P123" s="74">
        <f t="shared" si="7"/>
        <v>0.14679999999999999</v>
      </c>
    </row>
    <row r="124" spans="1:16">
      <c r="B124" s="89">
        <v>2.25</v>
      </c>
      <c r="C124" s="90" t="s">
        <v>65</v>
      </c>
      <c r="D124" s="74">
        <f t="shared" si="12"/>
        <v>0.10227272727272728</v>
      </c>
      <c r="E124" s="91">
        <v>9.2309999999999999</v>
      </c>
      <c r="F124" s="92">
        <v>0.11219999999999999</v>
      </c>
      <c r="G124" s="88">
        <f t="shared" si="8"/>
        <v>9.3431999999999995</v>
      </c>
      <c r="H124" s="89">
        <v>1.85</v>
      </c>
      <c r="I124" s="90" t="s">
        <v>66</v>
      </c>
      <c r="J124" s="76">
        <f t="shared" si="11"/>
        <v>1.85</v>
      </c>
      <c r="K124" s="89">
        <v>1166</v>
      </c>
      <c r="L124" s="90" t="s">
        <v>64</v>
      </c>
      <c r="M124" s="74">
        <f t="shared" si="6"/>
        <v>0.1166</v>
      </c>
      <c r="N124" s="89">
        <v>1507</v>
      </c>
      <c r="O124" s="90" t="s">
        <v>64</v>
      </c>
      <c r="P124" s="74">
        <f t="shared" si="7"/>
        <v>0.1507</v>
      </c>
    </row>
    <row r="125" spans="1:16">
      <c r="B125" s="77">
        <v>2.5</v>
      </c>
      <c r="C125" s="79" t="s">
        <v>65</v>
      </c>
      <c r="D125" s="74">
        <f t="shared" si="12"/>
        <v>0.11363636363636363</v>
      </c>
      <c r="E125" s="91">
        <v>9.7970000000000006</v>
      </c>
      <c r="F125" s="92">
        <v>0.1032</v>
      </c>
      <c r="G125" s="88">
        <f t="shared" si="8"/>
        <v>9.9001999999999999</v>
      </c>
      <c r="H125" s="89">
        <v>1.97</v>
      </c>
      <c r="I125" s="90" t="s">
        <v>66</v>
      </c>
      <c r="J125" s="76">
        <f t="shared" si="11"/>
        <v>1.97</v>
      </c>
      <c r="K125" s="89">
        <v>1189</v>
      </c>
      <c r="L125" s="90" t="s">
        <v>64</v>
      </c>
      <c r="M125" s="74">
        <f t="shared" si="6"/>
        <v>0.11890000000000001</v>
      </c>
      <c r="N125" s="89">
        <v>1541</v>
      </c>
      <c r="O125" s="90" t="s">
        <v>64</v>
      </c>
      <c r="P125" s="74">
        <f t="shared" si="7"/>
        <v>0.15409999999999999</v>
      </c>
    </row>
    <row r="126" spans="1:16">
      <c r="B126" s="77">
        <v>2.75</v>
      </c>
      <c r="C126" s="79" t="s">
        <v>65</v>
      </c>
      <c r="D126" s="74">
        <f t="shared" si="12"/>
        <v>0.125</v>
      </c>
      <c r="E126" s="91">
        <v>10.32</v>
      </c>
      <c r="F126" s="92">
        <v>9.5659999999999995E-2</v>
      </c>
      <c r="G126" s="88">
        <f t="shared" si="8"/>
        <v>10.415660000000001</v>
      </c>
      <c r="H126" s="77">
        <v>2.08</v>
      </c>
      <c r="I126" s="79" t="s">
        <v>66</v>
      </c>
      <c r="J126" s="76">
        <f t="shared" si="11"/>
        <v>2.08</v>
      </c>
      <c r="K126" s="77">
        <v>1208</v>
      </c>
      <c r="L126" s="79" t="s">
        <v>64</v>
      </c>
      <c r="M126" s="74">
        <f t="shared" si="6"/>
        <v>0.12079999999999999</v>
      </c>
      <c r="N126" s="77">
        <v>1570</v>
      </c>
      <c r="O126" s="79" t="s">
        <v>64</v>
      </c>
      <c r="P126" s="74">
        <f t="shared" si="7"/>
        <v>0.157</v>
      </c>
    </row>
    <row r="127" spans="1:16">
      <c r="B127" s="77">
        <v>3</v>
      </c>
      <c r="C127" s="79" t="s">
        <v>65</v>
      </c>
      <c r="D127" s="74">
        <f t="shared" si="12"/>
        <v>0.13636363636363635</v>
      </c>
      <c r="E127" s="91">
        <v>10.79</v>
      </c>
      <c r="F127" s="92">
        <v>8.9230000000000004E-2</v>
      </c>
      <c r="G127" s="88">
        <f t="shared" si="8"/>
        <v>10.87923</v>
      </c>
      <c r="H127" s="77">
        <v>2.1800000000000002</v>
      </c>
      <c r="I127" s="79" t="s">
        <v>66</v>
      </c>
      <c r="J127" s="76">
        <f t="shared" si="11"/>
        <v>2.1800000000000002</v>
      </c>
      <c r="K127" s="77">
        <v>1226</v>
      </c>
      <c r="L127" s="79" t="s">
        <v>64</v>
      </c>
      <c r="M127" s="74">
        <f t="shared" si="6"/>
        <v>0.1226</v>
      </c>
      <c r="N127" s="77">
        <v>1596</v>
      </c>
      <c r="O127" s="79" t="s">
        <v>64</v>
      </c>
      <c r="P127" s="74">
        <f t="shared" si="7"/>
        <v>0.15960000000000002</v>
      </c>
    </row>
    <row r="128" spans="1:16">
      <c r="A128" s="94"/>
      <c r="B128" s="89">
        <v>3.25</v>
      </c>
      <c r="C128" s="90" t="s">
        <v>65</v>
      </c>
      <c r="D128" s="74">
        <f t="shared" si="12"/>
        <v>0.14772727272727273</v>
      </c>
      <c r="E128" s="91">
        <v>11.22</v>
      </c>
      <c r="F128" s="92">
        <v>8.3669999999999994E-2</v>
      </c>
      <c r="G128" s="88">
        <f t="shared" si="8"/>
        <v>11.30367</v>
      </c>
      <c r="H128" s="89">
        <v>2.2799999999999998</v>
      </c>
      <c r="I128" s="90" t="s">
        <v>66</v>
      </c>
      <c r="J128" s="76">
        <f t="shared" si="11"/>
        <v>2.2799999999999998</v>
      </c>
      <c r="K128" s="77">
        <v>1241</v>
      </c>
      <c r="L128" s="79" t="s">
        <v>64</v>
      </c>
      <c r="M128" s="74">
        <f t="shared" si="6"/>
        <v>0.12410000000000002</v>
      </c>
      <c r="N128" s="77">
        <v>1620</v>
      </c>
      <c r="O128" s="79" t="s">
        <v>64</v>
      </c>
      <c r="P128" s="74">
        <f t="shared" si="7"/>
        <v>0.16200000000000001</v>
      </c>
    </row>
    <row r="129" spans="1:16">
      <c r="A129" s="94"/>
      <c r="B129" s="89">
        <v>3.5</v>
      </c>
      <c r="C129" s="90" t="s">
        <v>65</v>
      </c>
      <c r="D129" s="74">
        <f t="shared" si="12"/>
        <v>0.15909090909090909</v>
      </c>
      <c r="E129" s="91">
        <v>11.62</v>
      </c>
      <c r="F129" s="92">
        <v>7.8820000000000001E-2</v>
      </c>
      <c r="G129" s="88">
        <f t="shared" si="8"/>
        <v>11.69882</v>
      </c>
      <c r="H129" s="89">
        <v>2.38</v>
      </c>
      <c r="I129" s="90" t="s">
        <v>66</v>
      </c>
      <c r="J129" s="76">
        <f t="shared" si="11"/>
        <v>2.38</v>
      </c>
      <c r="K129" s="77">
        <v>1255</v>
      </c>
      <c r="L129" s="79" t="s">
        <v>64</v>
      </c>
      <c r="M129" s="74">
        <f t="shared" si="6"/>
        <v>0.1255</v>
      </c>
      <c r="N129" s="77">
        <v>1641</v>
      </c>
      <c r="O129" s="79" t="s">
        <v>64</v>
      </c>
      <c r="P129" s="74">
        <f t="shared" si="7"/>
        <v>0.1641</v>
      </c>
    </row>
    <row r="130" spans="1:16">
      <c r="A130" s="94"/>
      <c r="B130" s="89">
        <v>3.75</v>
      </c>
      <c r="C130" s="90" t="s">
        <v>65</v>
      </c>
      <c r="D130" s="74">
        <f t="shared" si="12"/>
        <v>0.17045454545454544</v>
      </c>
      <c r="E130" s="91">
        <v>11.98</v>
      </c>
      <c r="F130" s="92">
        <v>7.4539999999999995E-2</v>
      </c>
      <c r="G130" s="88">
        <f t="shared" si="8"/>
        <v>12.054540000000001</v>
      </c>
      <c r="H130" s="89">
        <v>2.4700000000000002</v>
      </c>
      <c r="I130" s="90" t="s">
        <v>66</v>
      </c>
      <c r="J130" s="76">
        <f t="shared" si="11"/>
        <v>2.4700000000000002</v>
      </c>
      <c r="K130" s="77">
        <v>1268</v>
      </c>
      <c r="L130" s="79" t="s">
        <v>64</v>
      </c>
      <c r="M130" s="74">
        <f t="shared" si="6"/>
        <v>0.1268</v>
      </c>
      <c r="N130" s="77">
        <v>1660</v>
      </c>
      <c r="O130" s="79" t="s">
        <v>64</v>
      </c>
      <c r="P130" s="74">
        <f t="shared" si="7"/>
        <v>0.16599999999999998</v>
      </c>
    </row>
    <row r="131" spans="1:16">
      <c r="A131" s="94"/>
      <c r="B131" s="89">
        <v>4</v>
      </c>
      <c r="C131" s="90" t="s">
        <v>65</v>
      </c>
      <c r="D131" s="74">
        <f t="shared" si="12"/>
        <v>0.18181818181818182</v>
      </c>
      <c r="E131" s="91">
        <v>12.31</v>
      </c>
      <c r="F131" s="92">
        <v>7.0739999999999997E-2</v>
      </c>
      <c r="G131" s="88">
        <f t="shared" si="8"/>
        <v>12.380740000000001</v>
      </c>
      <c r="H131" s="89">
        <v>2.56</v>
      </c>
      <c r="I131" s="90" t="s">
        <v>66</v>
      </c>
      <c r="J131" s="76">
        <f t="shared" si="11"/>
        <v>2.56</v>
      </c>
      <c r="K131" s="77">
        <v>1279</v>
      </c>
      <c r="L131" s="79" t="s">
        <v>64</v>
      </c>
      <c r="M131" s="74">
        <f t="shared" si="6"/>
        <v>0.12789999999999999</v>
      </c>
      <c r="N131" s="77">
        <v>1677</v>
      </c>
      <c r="O131" s="79" t="s">
        <v>64</v>
      </c>
      <c r="P131" s="74">
        <f t="shared" si="7"/>
        <v>0.16770000000000002</v>
      </c>
    </row>
    <row r="132" spans="1:16">
      <c r="A132" s="94"/>
      <c r="B132" s="89">
        <v>4.5</v>
      </c>
      <c r="C132" s="90" t="s">
        <v>65</v>
      </c>
      <c r="D132" s="74">
        <f t="shared" si="12"/>
        <v>0.20454545454545456</v>
      </c>
      <c r="E132" s="91">
        <v>12.88</v>
      </c>
      <c r="F132" s="92">
        <v>6.4269999999999994E-2</v>
      </c>
      <c r="G132" s="88">
        <f t="shared" si="8"/>
        <v>12.944270000000001</v>
      </c>
      <c r="H132" s="89">
        <v>2.73</v>
      </c>
      <c r="I132" s="90" t="s">
        <v>66</v>
      </c>
      <c r="J132" s="76">
        <f t="shared" si="11"/>
        <v>2.73</v>
      </c>
      <c r="K132" s="77">
        <v>1312</v>
      </c>
      <c r="L132" s="79" t="s">
        <v>64</v>
      </c>
      <c r="M132" s="74">
        <f t="shared" si="6"/>
        <v>0.13120000000000001</v>
      </c>
      <c r="N132" s="77">
        <v>1709</v>
      </c>
      <c r="O132" s="79" t="s">
        <v>64</v>
      </c>
      <c r="P132" s="74">
        <f t="shared" si="7"/>
        <v>0.1709</v>
      </c>
    </row>
    <row r="133" spans="1:16">
      <c r="A133" s="94"/>
      <c r="B133" s="89">
        <v>5</v>
      </c>
      <c r="C133" s="90" t="s">
        <v>65</v>
      </c>
      <c r="D133" s="74">
        <f t="shared" si="12"/>
        <v>0.22727272727272727</v>
      </c>
      <c r="E133" s="91">
        <v>13.35</v>
      </c>
      <c r="F133" s="92">
        <v>5.8959999999999999E-2</v>
      </c>
      <c r="G133" s="88">
        <f t="shared" si="8"/>
        <v>13.40896</v>
      </c>
      <c r="H133" s="89">
        <v>2.9</v>
      </c>
      <c r="I133" s="90" t="s">
        <v>66</v>
      </c>
      <c r="J133" s="76">
        <f t="shared" si="11"/>
        <v>2.9</v>
      </c>
      <c r="K133" s="77">
        <v>1341</v>
      </c>
      <c r="L133" s="79" t="s">
        <v>64</v>
      </c>
      <c r="M133" s="74">
        <f t="shared" si="6"/>
        <v>0.1341</v>
      </c>
      <c r="N133" s="77">
        <v>1737</v>
      </c>
      <c r="O133" s="79" t="s">
        <v>64</v>
      </c>
      <c r="P133" s="74">
        <f t="shared" si="7"/>
        <v>0.17370000000000002</v>
      </c>
    </row>
    <row r="134" spans="1:16">
      <c r="A134" s="94"/>
      <c r="B134" s="89">
        <v>5.5</v>
      </c>
      <c r="C134" s="90" t="s">
        <v>65</v>
      </c>
      <c r="D134" s="74">
        <f t="shared" si="12"/>
        <v>0.25</v>
      </c>
      <c r="E134" s="91">
        <v>13.73</v>
      </c>
      <c r="F134" s="92">
        <v>5.4519999999999999E-2</v>
      </c>
      <c r="G134" s="88">
        <f t="shared" si="8"/>
        <v>13.784520000000001</v>
      </c>
      <c r="H134" s="89">
        <v>3.06</v>
      </c>
      <c r="I134" s="90" t="s">
        <v>66</v>
      </c>
      <c r="J134" s="76">
        <f t="shared" si="11"/>
        <v>3.06</v>
      </c>
      <c r="K134" s="77">
        <v>1368</v>
      </c>
      <c r="L134" s="79" t="s">
        <v>64</v>
      </c>
      <c r="M134" s="74">
        <f t="shared" si="6"/>
        <v>0.1368</v>
      </c>
      <c r="N134" s="77">
        <v>1761</v>
      </c>
      <c r="O134" s="79" t="s">
        <v>64</v>
      </c>
      <c r="P134" s="74">
        <f t="shared" si="7"/>
        <v>0.17609999999999998</v>
      </c>
    </row>
    <row r="135" spans="1:16">
      <c r="A135" s="94"/>
      <c r="B135" s="89">
        <v>6</v>
      </c>
      <c r="C135" s="90" t="s">
        <v>65</v>
      </c>
      <c r="D135" s="74">
        <f t="shared" si="12"/>
        <v>0.27272727272727271</v>
      </c>
      <c r="E135" s="91">
        <v>14.05</v>
      </c>
      <c r="F135" s="92">
        <v>5.0750000000000003E-2</v>
      </c>
      <c r="G135" s="88">
        <f t="shared" si="8"/>
        <v>14.100750000000001</v>
      </c>
      <c r="H135" s="89">
        <v>3.22</v>
      </c>
      <c r="I135" s="90" t="s">
        <v>66</v>
      </c>
      <c r="J135" s="76">
        <f t="shared" si="11"/>
        <v>3.22</v>
      </c>
      <c r="K135" s="77">
        <v>1392</v>
      </c>
      <c r="L135" s="79" t="s">
        <v>64</v>
      </c>
      <c r="M135" s="74">
        <f t="shared" si="6"/>
        <v>0.13919999999999999</v>
      </c>
      <c r="N135" s="77">
        <v>1784</v>
      </c>
      <c r="O135" s="79" t="s">
        <v>64</v>
      </c>
      <c r="P135" s="74">
        <f t="shared" si="7"/>
        <v>0.1784</v>
      </c>
    </row>
    <row r="136" spans="1:16">
      <c r="A136" s="94"/>
      <c r="B136" s="89">
        <v>6.5</v>
      </c>
      <c r="C136" s="90" t="s">
        <v>65</v>
      </c>
      <c r="D136" s="74">
        <f t="shared" si="12"/>
        <v>0.29545454545454547</v>
      </c>
      <c r="E136" s="91">
        <v>14.3</v>
      </c>
      <c r="F136" s="92">
        <v>4.7500000000000001E-2</v>
      </c>
      <c r="G136" s="88">
        <f t="shared" si="8"/>
        <v>14.3475</v>
      </c>
      <c r="H136" s="89">
        <v>3.38</v>
      </c>
      <c r="I136" s="90" t="s">
        <v>66</v>
      </c>
      <c r="J136" s="76">
        <f t="shared" si="11"/>
        <v>3.38</v>
      </c>
      <c r="K136" s="77">
        <v>1415</v>
      </c>
      <c r="L136" s="79" t="s">
        <v>64</v>
      </c>
      <c r="M136" s="74">
        <f t="shared" si="6"/>
        <v>0.14150000000000001</v>
      </c>
      <c r="N136" s="77">
        <v>1804</v>
      </c>
      <c r="O136" s="79" t="s">
        <v>64</v>
      </c>
      <c r="P136" s="74">
        <f t="shared" si="7"/>
        <v>0.1804</v>
      </c>
    </row>
    <row r="137" spans="1:16">
      <c r="A137" s="94"/>
      <c r="B137" s="89">
        <v>7</v>
      </c>
      <c r="C137" s="90" t="s">
        <v>65</v>
      </c>
      <c r="D137" s="74">
        <f t="shared" si="12"/>
        <v>0.31818181818181818</v>
      </c>
      <c r="E137" s="91">
        <v>14.51</v>
      </c>
      <c r="F137" s="92">
        <v>4.4670000000000001E-2</v>
      </c>
      <c r="G137" s="88">
        <f t="shared" si="8"/>
        <v>14.55467</v>
      </c>
      <c r="H137" s="89">
        <v>3.53</v>
      </c>
      <c r="I137" s="90" t="s">
        <v>66</v>
      </c>
      <c r="J137" s="76">
        <f t="shared" si="11"/>
        <v>3.53</v>
      </c>
      <c r="K137" s="77">
        <v>1437</v>
      </c>
      <c r="L137" s="79" t="s">
        <v>64</v>
      </c>
      <c r="M137" s="74">
        <f t="shared" si="6"/>
        <v>0.14369999999999999</v>
      </c>
      <c r="N137" s="77">
        <v>1823</v>
      </c>
      <c r="O137" s="79" t="s">
        <v>64</v>
      </c>
      <c r="P137" s="74">
        <f t="shared" si="7"/>
        <v>0.18229999999999999</v>
      </c>
    </row>
    <row r="138" spans="1:16">
      <c r="A138" s="94"/>
      <c r="B138" s="89">
        <v>8</v>
      </c>
      <c r="C138" s="90" t="s">
        <v>65</v>
      </c>
      <c r="D138" s="74">
        <f t="shared" si="12"/>
        <v>0.36363636363636365</v>
      </c>
      <c r="E138" s="91">
        <v>14.8</v>
      </c>
      <c r="F138" s="92">
        <v>3.9969999999999999E-2</v>
      </c>
      <c r="G138" s="88">
        <f t="shared" si="8"/>
        <v>14.839970000000001</v>
      </c>
      <c r="H138" s="89">
        <v>3.83</v>
      </c>
      <c r="I138" s="90" t="s">
        <v>66</v>
      </c>
      <c r="J138" s="76">
        <f t="shared" si="11"/>
        <v>3.83</v>
      </c>
      <c r="K138" s="77">
        <v>1507</v>
      </c>
      <c r="L138" s="79" t="s">
        <v>64</v>
      </c>
      <c r="M138" s="74">
        <f t="shared" si="6"/>
        <v>0.1507</v>
      </c>
      <c r="N138" s="77">
        <v>1858</v>
      </c>
      <c r="O138" s="79" t="s">
        <v>64</v>
      </c>
      <c r="P138" s="74">
        <f t="shared" si="7"/>
        <v>0.18580000000000002</v>
      </c>
    </row>
    <row r="139" spans="1:16">
      <c r="A139" s="94"/>
      <c r="B139" s="89">
        <v>9</v>
      </c>
      <c r="C139" s="90" t="s">
        <v>65</v>
      </c>
      <c r="D139" s="74">
        <f t="shared" si="12"/>
        <v>0.40909090909090912</v>
      </c>
      <c r="E139" s="91">
        <v>14.96</v>
      </c>
      <c r="F139" s="92">
        <v>3.6220000000000002E-2</v>
      </c>
      <c r="G139" s="88">
        <f t="shared" si="8"/>
        <v>14.996220000000001</v>
      </c>
      <c r="H139" s="89">
        <v>4.13</v>
      </c>
      <c r="I139" s="90" t="s">
        <v>66</v>
      </c>
      <c r="J139" s="76">
        <f t="shared" si="11"/>
        <v>4.13</v>
      </c>
      <c r="K139" s="77">
        <v>1572</v>
      </c>
      <c r="L139" s="79" t="s">
        <v>64</v>
      </c>
      <c r="M139" s="74">
        <f t="shared" si="6"/>
        <v>0.15720000000000001</v>
      </c>
      <c r="N139" s="77">
        <v>1889</v>
      </c>
      <c r="O139" s="79" t="s">
        <v>64</v>
      </c>
      <c r="P139" s="74">
        <f t="shared" si="7"/>
        <v>0.18890000000000001</v>
      </c>
    </row>
    <row r="140" spans="1:16">
      <c r="A140" s="94"/>
      <c r="B140" s="89">
        <v>10</v>
      </c>
      <c r="C140" s="95" t="s">
        <v>65</v>
      </c>
      <c r="D140" s="74">
        <f t="shared" si="12"/>
        <v>0.45454545454545453</v>
      </c>
      <c r="E140" s="91">
        <v>15.04</v>
      </c>
      <c r="F140" s="92">
        <v>3.3160000000000002E-2</v>
      </c>
      <c r="G140" s="88">
        <f t="shared" si="8"/>
        <v>15.07316</v>
      </c>
      <c r="H140" s="89">
        <v>4.43</v>
      </c>
      <c r="I140" s="90" t="s">
        <v>66</v>
      </c>
      <c r="J140" s="76">
        <f t="shared" si="11"/>
        <v>4.43</v>
      </c>
      <c r="K140" s="77">
        <v>1633</v>
      </c>
      <c r="L140" s="79" t="s">
        <v>64</v>
      </c>
      <c r="M140" s="74">
        <f t="shared" si="6"/>
        <v>0.1633</v>
      </c>
      <c r="N140" s="77">
        <v>1918</v>
      </c>
      <c r="O140" s="79" t="s">
        <v>64</v>
      </c>
      <c r="P140" s="74">
        <f t="shared" si="7"/>
        <v>0.1918</v>
      </c>
    </row>
    <row r="141" spans="1:16">
      <c r="B141" s="89">
        <v>11</v>
      </c>
      <c r="C141" s="79" t="s">
        <v>65</v>
      </c>
      <c r="D141" s="74">
        <f t="shared" si="12"/>
        <v>0.5</v>
      </c>
      <c r="E141" s="91">
        <v>15.06</v>
      </c>
      <c r="F141" s="92">
        <v>3.0609999999999998E-2</v>
      </c>
      <c r="G141" s="88">
        <f t="shared" si="8"/>
        <v>15.09061</v>
      </c>
      <c r="H141" s="77">
        <v>4.72</v>
      </c>
      <c r="I141" s="79" t="s">
        <v>66</v>
      </c>
      <c r="J141" s="76">
        <f t="shared" si="11"/>
        <v>4.72</v>
      </c>
      <c r="K141" s="77">
        <v>1692</v>
      </c>
      <c r="L141" s="79" t="s">
        <v>64</v>
      </c>
      <c r="M141" s="74">
        <f t="shared" si="6"/>
        <v>0.16919999999999999</v>
      </c>
      <c r="N141" s="77">
        <v>1944</v>
      </c>
      <c r="O141" s="79" t="s">
        <v>64</v>
      </c>
      <c r="P141" s="74">
        <f t="shared" si="7"/>
        <v>0.19439999999999999</v>
      </c>
    </row>
    <row r="142" spans="1:16">
      <c r="B142" s="89">
        <v>12</v>
      </c>
      <c r="C142" s="79" t="s">
        <v>65</v>
      </c>
      <c r="D142" s="74">
        <f t="shared" si="12"/>
        <v>0.54545454545454541</v>
      </c>
      <c r="E142" s="91">
        <v>15.03</v>
      </c>
      <c r="F142" s="92">
        <v>2.844E-2</v>
      </c>
      <c r="G142" s="88">
        <f t="shared" si="8"/>
        <v>15.058439999999999</v>
      </c>
      <c r="H142" s="77">
        <v>5.01</v>
      </c>
      <c r="I142" s="79" t="s">
        <v>66</v>
      </c>
      <c r="J142" s="76">
        <f t="shared" si="11"/>
        <v>5.01</v>
      </c>
      <c r="K142" s="77">
        <v>1748</v>
      </c>
      <c r="L142" s="79" t="s">
        <v>64</v>
      </c>
      <c r="M142" s="74">
        <f t="shared" si="6"/>
        <v>0.17480000000000001</v>
      </c>
      <c r="N142" s="77">
        <v>1969</v>
      </c>
      <c r="O142" s="79" t="s">
        <v>64</v>
      </c>
      <c r="P142" s="74">
        <f t="shared" si="7"/>
        <v>0.19690000000000002</v>
      </c>
    </row>
    <row r="143" spans="1:16">
      <c r="B143" s="89">
        <v>13</v>
      </c>
      <c r="C143" s="79" t="s">
        <v>65</v>
      </c>
      <c r="D143" s="74">
        <f t="shared" si="12"/>
        <v>0.59090909090909094</v>
      </c>
      <c r="E143" s="91">
        <v>14.97</v>
      </c>
      <c r="F143" s="92">
        <v>2.6579999999999999E-2</v>
      </c>
      <c r="G143" s="88">
        <f t="shared" si="8"/>
        <v>14.99658</v>
      </c>
      <c r="H143" s="77">
        <v>5.31</v>
      </c>
      <c r="I143" s="79" t="s">
        <v>66</v>
      </c>
      <c r="J143" s="76">
        <f t="shared" si="11"/>
        <v>5.31</v>
      </c>
      <c r="K143" s="77">
        <v>1802</v>
      </c>
      <c r="L143" s="79" t="s">
        <v>64</v>
      </c>
      <c r="M143" s="74">
        <f t="shared" si="6"/>
        <v>0.1802</v>
      </c>
      <c r="N143" s="77">
        <v>1993</v>
      </c>
      <c r="O143" s="79" t="s">
        <v>64</v>
      </c>
      <c r="P143" s="74">
        <f t="shared" si="7"/>
        <v>0.1993</v>
      </c>
    </row>
    <row r="144" spans="1:16">
      <c r="B144" s="89">
        <v>14</v>
      </c>
      <c r="C144" s="79" t="s">
        <v>65</v>
      </c>
      <c r="D144" s="74">
        <f t="shared" si="12"/>
        <v>0.63636363636363635</v>
      </c>
      <c r="E144" s="91">
        <v>14.88</v>
      </c>
      <c r="F144" s="92">
        <v>2.496E-2</v>
      </c>
      <c r="G144" s="88">
        <f t="shared" si="8"/>
        <v>14.904960000000001</v>
      </c>
      <c r="H144" s="77">
        <v>5.61</v>
      </c>
      <c r="I144" s="79" t="s">
        <v>66</v>
      </c>
      <c r="J144" s="76">
        <f t="shared" si="11"/>
        <v>5.61</v>
      </c>
      <c r="K144" s="77">
        <v>1856</v>
      </c>
      <c r="L144" s="79" t="s">
        <v>64</v>
      </c>
      <c r="M144" s="74">
        <f t="shared" si="6"/>
        <v>0.18560000000000001</v>
      </c>
      <c r="N144" s="77">
        <v>2016</v>
      </c>
      <c r="O144" s="79" t="s">
        <v>64</v>
      </c>
      <c r="P144" s="74">
        <f t="shared" si="7"/>
        <v>0.2016</v>
      </c>
    </row>
    <row r="145" spans="2:16">
      <c r="B145" s="89">
        <v>15</v>
      </c>
      <c r="C145" s="79" t="s">
        <v>65</v>
      </c>
      <c r="D145" s="74">
        <f t="shared" si="12"/>
        <v>0.68181818181818177</v>
      </c>
      <c r="E145" s="91">
        <v>14.78</v>
      </c>
      <c r="F145" s="92">
        <v>2.3539999999999998E-2</v>
      </c>
      <c r="G145" s="88">
        <f t="shared" si="8"/>
        <v>14.80354</v>
      </c>
      <c r="H145" s="77">
        <v>5.91</v>
      </c>
      <c r="I145" s="79" t="s">
        <v>66</v>
      </c>
      <c r="J145" s="76">
        <f t="shared" si="11"/>
        <v>5.91</v>
      </c>
      <c r="K145" s="77">
        <v>1908</v>
      </c>
      <c r="L145" s="79" t="s">
        <v>64</v>
      </c>
      <c r="M145" s="74">
        <f t="shared" si="6"/>
        <v>0.1908</v>
      </c>
      <c r="N145" s="77">
        <v>2039</v>
      </c>
      <c r="O145" s="79" t="s">
        <v>64</v>
      </c>
      <c r="P145" s="74">
        <f t="shared" si="7"/>
        <v>0.20390000000000003</v>
      </c>
    </row>
    <row r="146" spans="2:16">
      <c r="B146" s="89">
        <v>16</v>
      </c>
      <c r="C146" s="79" t="s">
        <v>65</v>
      </c>
      <c r="D146" s="74">
        <f t="shared" si="12"/>
        <v>0.72727272727272729</v>
      </c>
      <c r="E146" s="91">
        <v>14.66</v>
      </c>
      <c r="F146" s="92">
        <v>2.2280000000000001E-2</v>
      </c>
      <c r="G146" s="88">
        <f t="shared" si="8"/>
        <v>14.68228</v>
      </c>
      <c r="H146" s="77">
        <v>6.21</v>
      </c>
      <c r="I146" s="79" t="s">
        <v>66</v>
      </c>
      <c r="J146" s="76">
        <f t="shared" si="11"/>
        <v>6.21</v>
      </c>
      <c r="K146" s="77">
        <v>1960</v>
      </c>
      <c r="L146" s="79" t="s">
        <v>64</v>
      </c>
      <c r="M146" s="74">
        <f t="shared" si="6"/>
        <v>0.19600000000000001</v>
      </c>
      <c r="N146" s="77">
        <v>2060</v>
      </c>
      <c r="O146" s="79" t="s">
        <v>64</v>
      </c>
      <c r="P146" s="74">
        <f t="shared" si="7"/>
        <v>0.20600000000000002</v>
      </c>
    </row>
    <row r="147" spans="2:16">
      <c r="B147" s="89">
        <v>17</v>
      </c>
      <c r="C147" s="79" t="s">
        <v>65</v>
      </c>
      <c r="D147" s="74">
        <f t="shared" si="12"/>
        <v>0.77272727272727271</v>
      </c>
      <c r="E147" s="91">
        <v>14.54</v>
      </c>
      <c r="F147" s="92">
        <v>2.1160000000000002E-2</v>
      </c>
      <c r="G147" s="88">
        <f t="shared" si="8"/>
        <v>14.561159999999999</v>
      </c>
      <c r="H147" s="77">
        <v>6.51</v>
      </c>
      <c r="I147" s="79" t="s">
        <v>66</v>
      </c>
      <c r="J147" s="76">
        <f t="shared" si="11"/>
        <v>6.51</v>
      </c>
      <c r="K147" s="77">
        <v>2011</v>
      </c>
      <c r="L147" s="79" t="s">
        <v>64</v>
      </c>
      <c r="M147" s="74">
        <f t="shared" si="6"/>
        <v>0.2011</v>
      </c>
      <c r="N147" s="77">
        <v>2082</v>
      </c>
      <c r="O147" s="79" t="s">
        <v>64</v>
      </c>
      <c r="P147" s="74">
        <f t="shared" si="7"/>
        <v>0.2082</v>
      </c>
    </row>
    <row r="148" spans="2:16">
      <c r="B148" s="89">
        <v>18</v>
      </c>
      <c r="C148" s="79" t="s">
        <v>65</v>
      </c>
      <c r="D148" s="74">
        <f t="shared" si="12"/>
        <v>0.81818181818181823</v>
      </c>
      <c r="E148" s="91">
        <v>14.41</v>
      </c>
      <c r="F148" s="92">
        <v>2.0150000000000001E-2</v>
      </c>
      <c r="G148" s="88">
        <f t="shared" si="8"/>
        <v>14.430149999999999</v>
      </c>
      <c r="H148" s="77">
        <v>6.82</v>
      </c>
      <c r="I148" s="79" t="s">
        <v>66</v>
      </c>
      <c r="J148" s="76">
        <f t="shared" si="11"/>
        <v>6.82</v>
      </c>
      <c r="K148" s="77">
        <v>2061</v>
      </c>
      <c r="L148" s="79" t="s">
        <v>64</v>
      </c>
      <c r="M148" s="74">
        <f t="shared" ref="M148:M163" si="13">K148/1000/10</f>
        <v>0.20610000000000001</v>
      </c>
      <c r="N148" s="77">
        <v>2103</v>
      </c>
      <c r="O148" s="79" t="s">
        <v>64</v>
      </c>
      <c r="P148" s="74">
        <f t="shared" ref="P148:P176" si="14">N148/1000/10</f>
        <v>0.21030000000000001</v>
      </c>
    </row>
    <row r="149" spans="2:16">
      <c r="B149" s="89">
        <v>20</v>
      </c>
      <c r="C149" s="79" t="s">
        <v>65</v>
      </c>
      <c r="D149" s="74">
        <f t="shared" si="12"/>
        <v>0.90909090909090906</v>
      </c>
      <c r="E149" s="91">
        <v>14.13</v>
      </c>
      <c r="F149" s="92">
        <v>1.8419999999999999E-2</v>
      </c>
      <c r="G149" s="88">
        <f t="shared" ref="G149:G212" si="15">E149+F149</f>
        <v>14.148420000000002</v>
      </c>
      <c r="H149" s="77">
        <v>7.44</v>
      </c>
      <c r="I149" s="79" t="s">
        <v>66</v>
      </c>
      <c r="J149" s="76">
        <f t="shared" si="11"/>
        <v>7.44</v>
      </c>
      <c r="K149" s="77">
        <v>2248</v>
      </c>
      <c r="L149" s="79" t="s">
        <v>64</v>
      </c>
      <c r="M149" s="74">
        <f t="shared" si="13"/>
        <v>0.22480000000000003</v>
      </c>
      <c r="N149" s="77">
        <v>2144</v>
      </c>
      <c r="O149" s="79" t="s">
        <v>64</v>
      </c>
      <c r="P149" s="74">
        <f t="shared" si="14"/>
        <v>0.21440000000000001</v>
      </c>
    </row>
    <row r="150" spans="2:16">
      <c r="B150" s="89">
        <v>22.5</v>
      </c>
      <c r="C150" s="79" t="s">
        <v>65</v>
      </c>
      <c r="D150" s="74">
        <f t="shared" si="12"/>
        <v>1.0227272727272727</v>
      </c>
      <c r="E150" s="91">
        <v>13.78</v>
      </c>
      <c r="F150" s="92">
        <v>1.6650000000000002E-2</v>
      </c>
      <c r="G150" s="88">
        <f t="shared" si="15"/>
        <v>13.79665</v>
      </c>
      <c r="H150" s="77">
        <v>8.23</v>
      </c>
      <c r="I150" s="79" t="s">
        <v>66</v>
      </c>
      <c r="J150" s="76">
        <f t="shared" si="11"/>
        <v>8.23</v>
      </c>
      <c r="K150" s="77">
        <v>2522</v>
      </c>
      <c r="L150" s="79" t="s">
        <v>64</v>
      </c>
      <c r="M150" s="74">
        <f t="shared" si="13"/>
        <v>0.25219999999999998</v>
      </c>
      <c r="N150" s="77">
        <v>2194</v>
      </c>
      <c r="O150" s="79" t="s">
        <v>64</v>
      </c>
      <c r="P150" s="74">
        <f t="shared" si="14"/>
        <v>0.21939999999999998</v>
      </c>
    </row>
    <row r="151" spans="2:16">
      <c r="B151" s="89">
        <v>25</v>
      </c>
      <c r="C151" s="79" t="s">
        <v>65</v>
      </c>
      <c r="D151" s="74">
        <f t="shared" si="12"/>
        <v>1.1363636363636365</v>
      </c>
      <c r="E151" s="91">
        <v>13.43</v>
      </c>
      <c r="F151" s="92">
        <v>1.52E-2</v>
      </c>
      <c r="G151" s="88">
        <f t="shared" si="15"/>
        <v>13.4452</v>
      </c>
      <c r="H151" s="77">
        <v>9.0500000000000007</v>
      </c>
      <c r="I151" s="79" t="s">
        <v>66</v>
      </c>
      <c r="J151" s="76">
        <f t="shared" si="11"/>
        <v>9.0500000000000007</v>
      </c>
      <c r="K151" s="77">
        <v>2781</v>
      </c>
      <c r="L151" s="79" t="s">
        <v>64</v>
      </c>
      <c r="M151" s="74">
        <f t="shared" si="13"/>
        <v>0.27810000000000001</v>
      </c>
      <c r="N151" s="77">
        <v>2243</v>
      </c>
      <c r="O151" s="79" t="s">
        <v>64</v>
      </c>
      <c r="P151" s="74">
        <f t="shared" si="14"/>
        <v>0.2243</v>
      </c>
    </row>
    <row r="152" spans="2:16">
      <c r="B152" s="89">
        <v>27.5</v>
      </c>
      <c r="C152" s="79" t="s">
        <v>65</v>
      </c>
      <c r="D152" s="74">
        <f t="shared" si="12"/>
        <v>1.25</v>
      </c>
      <c r="E152" s="91">
        <v>13.09</v>
      </c>
      <c r="F152" s="92">
        <v>1.401E-2</v>
      </c>
      <c r="G152" s="88">
        <f t="shared" si="15"/>
        <v>13.104010000000001</v>
      </c>
      <c r="H152" s="77">
        <v>9.8800000000000008</v>
      </c>
      <c r="I152" s="79" t="s">
        <v>66</v>
      </c>
      <c r="J152" s="76">
        <f t="shared" si="11"/>
        <v>9.8800000000000008</v>
      </c>
      <c r="K152" s="77">
        <v>3030</v>
      </c>
      <c r="L152" s="79" t="s">
        <v>64</v>
      </c>
      <c r="M152" s="74">
        <f t="shared" si="13"/>
        <v>0.30299999999999999</v>
      </c>
      <c r="N152" s="77">
        <v>2293</v>
      </c>
      <c r="O152" s="79" t="s">
        <v>64</v>
      </c>
      <c r="P152" s="74">
        <f t="shared" si="14"/>
        <v>0.2293</v>
      </c>
    </row>
    <row r="153" spans="2:16">
      <c r="B153" s="89">
        <v>30</v>
      </c>
      <c r="C153" s="79" t="s">
        <v>65</v>
      </c>
      <c r="D153" s="74">
        <f t="shared" si="12"/>
        <v>1.3636363636363635</v>
      </c>
      <c r="E153" s="91">
        <v>12.76</v>
      </c>
      <c r="F153" s="92">
        <v>1.299E-2</v>
      </c>
      <c r="G153" s="88">
        <f t="shared" si="15"/>
        <v>12.77299</v>
      </c>
      <c r="H153" s="77">
        <v>10.74</v>
      </c>
      <c r="I153" s="79" t="s">
        <v>66</v>
      </c>
      <c r="J153" s="76">
        <f t="shared" si="11"/>
        <v>10.74</v>
      </c>
      <c r="K153" s="77">
        <v>3271</v>
      </c>
      <c r="L153" s="79" t="s">
        <v>64</v>
      </c>
      <c r="M153" s="74">
        <f t="shared" si="13"/>
        <v>0.3271</v>
      </c>
      <c r="N153" s="77">
        <v>2343</v>
      </c>
      <c r="O153" s="79" t="s">
        <v>64</v>
      </c>
      <c r="P153" s="74">
        <f t="shared" si="14"/>
        <v>0.23430000000000001</v>
      </c>
    </row>
    <row r="154" spans="2:16">
      <c r="B154" s="89">
        <v>32.5</v>
      </c>
      <c r="C154" s="79" t="s">
        <v>65</v>
      </c>
      <c r="D154" s="74">
        <f t="shared" si="12"/>
        <v>1.4772727272727273</v>
      </c>
      <c r="E154" s="91">
        <v>12.45</v>
      </c>
      <c r="F154" s="92">
        <v>1.2120000000000001E-2</v>
      </c>
      <c r="G154" s="88">
        <f t="shared" si="15"/>
        <v>12.462119999999999</v>
      </c>
      <c r="H154" s="77">
        <v>11.62</v>
      </c>
      <c r="I154" s="79" t="s">
        <v>66</v>
      </c>
      <c r="J154" s="76">
        <f t="shared" si="11"/>
        <v>11.62</v>
      </c>
      <c r="K154" s="77">
        <v>3507</v>
      </c>
      <c r="L154" s="79" t="s">
        <v>64</v>
      </c>
      <c r="M154" s="74">
        <f t="shared" si="13"/>
        <v>0.35070000000000001</v>
      </c>
      <c r="N154" s="77">
        <v>2393</v>
      </c>
      <c r="O154" s="79" t="s">
        <v>64</v>
      </c>
      <c r="P154" s="74">
        <f t="shared" si="14"/>
        <v>0.23929999999999998</v>
      </c>
    </row>
    <row r="155" spans="2:16">
      <c r="B155" s="89">
        <v>35</v>
      </c>
      <c r="C155" s="79" t="s">
        <v>65</v>
      </c>
      <c r="D155" s="74">
        <f t="shared" si="12"/>
        <v>1.5909090909090908</v>
      </c>
      <c r="E155" s="91">
        <v>12.14</v>
      </c>
      <c r="F155" s="92">
        <v>1.137E-2</v>
      </c>
      <c r="G155" s="88">
        <f t="shared" si="15"/>
        <v>12.15137</v>
      </c>
      <c r="H155" s="77">
        <v>12.52</v>
      </c>
      <c r="I155" s="79" t="s">
        <v>66</v>
      </c>
      <c r="J155" s="76">
        <f t="shared" si="11"/>
        <v>12.52</v>
      </c>
      <c r="K155" s="77">
        <v>3738</v>
      </c>
      <c r="L155" s="79" t="s">
        <v>64</v>
      </c>
      <c r="M155" s="74">
        <f t="shared" si="13"/>
        <v>0.37380000000000002</v>
      </c>
      <c r="N155" s="77">
        <v>2443</v>
      </c>
      <c r="O155" s="79" t="s">
        <v>64</v>
      </c>
      <c r="P155" s="74">
        <f t="shared" si="14"/>
        <v>0.24430000000000002</v>
      </c>
    </row>
    <row r="156" spans="2:16">
      <c r="B156" s="89">
        <v>37.5</v>
      </c>
      <c r="C156" s="79" t="s">
        <v>65</v>
      </c>
      <c r="D156" s="74">
        <f t="shared" si="12"/>
        <v>1.7045454545454546</v>
      </c>
      <c r="E156" s="91">
        <v>11.85</v>
      </c>
      <c r="F156" s="92">
        <v>1.0710000000000001E-2</v>
      </c>
      <c r="G156" s="88">
        <f t="shared" si="15"/>
        <v>11.860709999999999</v>
      </c>
      <c r="H156" s="77">
        <v>13.44</v>
      </c>
      <c r="I156" s="79" t="s">
        <v>66</v>
      </c>
      <c r="J156" s="76">
        <f t="shared" si="11"/>
        <v>13.44</v>
      </c>
      <c r="K156" s="77">
        <v>3967</v>
      </c>
      <c r="L156" s="79" t="s">
        <v>64</v>
      </c>
      <c r="M156" s="74">
        <f t="shared" si="13"/>
        <v>0.3967</v>
      </c>
      <c r="N156" s="77">
        <v>2495</v>
      </c>
      <c r="O156" s="79" t="s">
        <v>64</v>
      </c>
      <c r="P156" s="74">
        <f t="shared" si="14"/>
        <v>0.2495</v>
      </c>
    </row>
    <row r="157" spans="2:16">
      <c r="B157" s="89">
        <v>40</v>
      </c>
      <c r="C157" s="79" t="s">
        <v>65</v>
      </c>
      <c r="D157" s="74">
        <f t="shared" si="12"/>
        <v>1.8181818181818181</v>
      </c>
      <c r="E157" s="91">
        <v>11.58</v>
      </c>
      <c r="F157" s="92">
        <v>1.0120000000000001E-2</v>
      </c>
      <c r="G157" s="88">
        <f t="shared" si="15"/>
        <v>11.590120000000001</v>
      </c>
      <c r="H157" s="77">
        <v>14.39</v>
      </c>
      <c r="I157" s="79" t="s">
        <v>66</v>
      </c>
      <c r="J157" s="76">
        <f t="shared" si="11"/>
        <v>14.39</v>
      </c>
      <c r="K157" s="77">
        <v>4194</v>
      </c>
      <c r="L157" s="79" t="s">
        <v>64</v>
      </c>
      <c r="M157" s="74">
        <f t="shared" si="13"/>
        <v>0.4194</v>
      </c>
      <c r="N157" s="77">
        <v>2547</v>
      </c>
      <c r="O157" s="79" t="s">
        <v>64</v>
      </c>
      <c r="P157" s="74">
        <f t="shared" si="14"/>
        <v>0.25470000000000004</v>
      </c>
    </row>
    <row r="158" spans="2:16">
      <c r="B158" s="89">
        <v>45</v>
      </c>
      <c r="C158" s="79" t="s">
        <v>65</v>
      </c>
      <c r="D158" s="74">
        <f t="shared" si="12"/>
        <v>2.0454545454545454</v>
      </c>
      <c r="E158" s="91">
        <v>11.09</v>
      </c>
      <c r="F158" s="92">
        <v>9.136E-3</v>
      </c>
      <c r="G158" s="88">
        <f t="shared" si="15"/>
        <v>11.099136</v>
      </c>
      <c r="H158" s="77">
        <v>16.350000000000001</v>
      </c>
      <c r="I158" s="79" t="s">
        <v>66</v>
      </c>
      <c r="J158" s="76">
        <f t="shared" si="11"/>
        <v>16.350000000000001</v>
      </c>
      <c r="K158" s="77">
        <v>5037</v>
      </c>
      <c r="L158" s="79" t="s">
        <v>64</v>
      </c>
      <c r="M158" s="74">
        <f t="shared" si="13"/>
        <v>0.50370000000000004</v>
      </c>
      <c r="N158" s="77">
        <v>2654</v>
      </c>
      <c r="O158" s="79" t="s">
        <v>64</v>
      </c>
      <c r="P158" s="74">
        <f t="shared" si="14"/>
        <v>0.26539999999999997</v>
      </c>
    </row>
    <row r="159" spans="2:16">
      <c r="B159" s="89">
        <v>50</v>
      </c>
      <c r="C159" s="79" t="s">
        <v>65</v>
      </c>
      <c r="D159" s="74">
        <f t="shared" si="12"/>
        <v>2.2727272727272729</v>
      </c>
      <c r="E159" s="91">
        <v>10.68</v>
      </c>
      <c r="F159" s="92">
        <v>8.3339999999999994E-3</v>
      </c>
      <c r="G159" s="88">
        <f t="shared" si="15"/>
        <v>10.688333999999999</v>
      </c>
      <c r="H159" s="77">
        <v>18.39</v>
      </c>
      <c r="I159" s="79" t="s">
        <v>66</v>
      </c>
      <c r="J159" s="76">
        <f t="shared" si="11"/>
        <v>18.39</v>
      </c>
      <c r="K159" s="77">
        <v>5815</v>
      </c>
      <c r="L159" s="79" t="s">
        <v>64</v>
      </c>
      <c r="M159" s="74">
        <f t="shared" si="13"/>
        <v>0.58150000000000002</v>
      </c>
      <c r="N159" s="77">
        <v>2765</v>
      </c>
      <c r="O159" s="79" t="s">
        <v>64</v>
      </c>
      <c r="P159" s="74">
        <f t="shared" si="14"/>
        <v>0.27650000000000002</v>
      </c>
    </row>
    <row r="160" spans="2:16">
      <c r="B160" s="89">
        <v>55</v>
      </c>
      <c r="C160" s="79" t="s">
        <v>65</v>
      </c>
      <c r="D160" s="74">
        <f t="shared" si="12"/>
        <v>2.5</v>
      </c>
      <c r="E160" s="91">
        <v>10.220000000000001</v>
      </c>
      <c r="F160" s="92">
        <v>7.6670000000000002E-3</v>
      </c>
      <c r="G160" s="88">
        <f t="shared" si="15"/>
        <v>10.227667</v>
      </c>
      <c r="H160" s="77">
        <v>20.51</v>
      </c>
      <c r="I160" s="79" t="s">
        <v>66</v>
      </c>
      <c r="J160" s="76">
        <f t="shared" si="11"/>
        <v>20.51</v>
      </c>
      <c r="K160" s="77">
        <v>6556</v>
      </c>
      <c r="L160" s="79" t="s">
        <v>64</v>
      </c>
      <c r="M160" s="74">
        <f t="shared" si="13"/>
        <v>0.65559999999999996</v>
      </c>
      <c r="N160" s="77">
        <v>2880</v>
      </c>
      <c r="O160" s="79" t="s">
        <v>64</v>
      </c>
      <c r="P160" s="74">
        <f t="shared" si="14"/>
        <v>0.28799999999999998</v>
      </c>
    </row>
    <row r="161" spans="2:16">
      <c r="B161" s="89">
        <v>60</v>
      </c>
      <c r="C161" s="79" t="s">
        <v>65</v>
      </c>
      <c r="D161" s="74">
        <f t="shared" si="12"/>
        <v>2.7272727272727271</v>
      </c>
      <c r="E161" s="91">
        <v>9.8420000000000005</v>
      </c>
      <c r="F161" s="92">
        <v>7.1050000000000002E-3</v>
      </c>
      <c r="G161" s="88">
        <f t="shared" si="15"/>
        <v>9.8491049999999998</v>
      </c>
      <c r="H161" s="77">
        <v>22.72</v>
      </c>
      <c r="I161" s="79" t="s">
        <v>66</v>
      </c>
      <c r="J161" s="76">
        <f t="shared" si="11"/>
        <v>22.72</v>
      </c>
      <c r="K161" s="77">
        <v>7274</v>
      </c>
      <c r="L161" s="79" t="s">
        <v>64</v>
      </c>
      <c r="M161" s="74">
        <f t="shared" si="13"/>
        <v>0.72740000000000005</v>
      </c>
      <c r="N161" s="77">
        <v>3000</v>
      </c>
      <c r="O161" s="79" t="s">
        <v>64</v>
      </c>
      <c r="P161" s="74">
        <f t="shared" si="14"/>
        <v>0.3</v>
      </c>
    </row>
    <row r="162" spans="2:16">
      <c r="B162" s="89">
        <v>65</v>
      </c>
      <c r="C162" s="79" t="s">
        <v>65</v>
      </c>
      <c r="D162" s="74">
        <f t="shared" si="12"/>
        <v>2.9545454545454546</v>
      </c>
      <c r="E162" s="91">
        <v>9.49</v>
      </c>
      <c r="F162" s="92">
        <v>6.6230000000000004E-3</v>
      </c>
      <c r="G162" s="88">
        <f t="shared" si="15"/>
        <v>9.4966229999999996</v>
      </c>
      <c r="H162" s="77">
        <v>25.01</v>
      </c>
      <c r="I162" s="79" t="s">
        <v>66</v>
      </c>
      <c r="J162" s="76">
        <f t="shared" si="11"/>
        <v>25.01</v>
      </c>
      <c r="K162" s="77">
        <v>7976</v>
      </c>
      <c r="L162" s="79" t="s">
        <v>64</v>
      </c>
      <c r="M162" s="74">
        <f t="shared" si="13"/>
        <v>0.79759999999999998</v>
      </c>
      <c r="N162" s="77">
        <v>3124</v>
      </c>
      <c r="O162" s="79" t="s">
        <v>64</v>
      </c>
      <c r="P162" s="74">
        <f t="shared" si="14"/>
        <v>0.31240000000000001</v>
      </c>
    </row>
    <row r="163" spans="2:16">
      <c r="B163" s="89">
        <v>70</v>
      </c>
      <c r="C163" s="79" t="s">
        <v>65</v>
      </c>
      <c r="D163" s="74">
        <f t="shared" si="12"/>
        <v>3.1818181818181817</v>
      </c>
      <c r="E163" s="91">
        <v>9.1620000000000008</v>
      </c>
      <c r="F163" s="92">
        <v>6.2059999999999997E-3</v>
      </c>
      <c r="G163" s="88">
        <f t="shared" si="15"/>
        <v>9.1682060000000014</v>
      </c>
      <c r="H163" s="77">
        <v>27.39</v>
      </c>
      <c r="I163" s="79" t="s">
        <v>66</v>
      </c>
      <c r="J163" s="76">
        <f t="shared" si="11"/>
        <v>27.39</v>
      </c>
      <c r="K163" s="77">
        <v>8667</v>
      </c>
      <c r="L163" s="79" t="s">
        <v>64</v>
      </c>
      <c r="M163" s="74">
        <f t="shared" si="13"/>
        <v>0.86670000000000003</v>
      </c>
      <c r="N163" s="77">
        <v>3253</v>
      </c>
      <c r="O163" s="79" t="s">
        <v>64</v>
      </c>
      <c r="P163" s="74">
        <f t="shared" si="14"/>
        <v>0.32530000000000003</v>
      </c>
    </row>
    <row r="164" spans="2:16">
      <c r="B164" s="89">
        <v>80</v>
      </c>
      <c r="C164" s="79" t="s">
        <v>65</v>
      </c>
      <c r="D164" s="74">
        <f t="shared" si="12"/>
        <v>3.6363636363636362</v>
      </c>
      <c r="E164" s="91">
        <v>8.5709999999999997</v>
      </c>
      <c r="F164" s="92">
        <v>5.5180000000000003E-3</v>
      </c>
      <c r="G164" s="88">
        <f t="shared" si="15"/>
        <v>8.5765180000000001</v>
      </c>
      <c r="H164" s="77">
        <v>32.4</v>
      </c>
      <c r="I164" s="79" t="s">
        <v>66</v>
      </c>
      <c r="J164" s="76">
        <f t="shared" si="11"/>
        <v>32.4</v>
      </c>
      <c r="K164" s="77">
        <v>1.1200000000000001</v>
      </c>
      <c r="L164" s="78" t="s">
        <v>66</v>
      </c>
      <c r="M164" s="76">
        <f t="shared" ref="M164:M210" si="16">K164</f>
        <v>1.1200000000000001</v>
      </c>
      <c r="N164" s="77">
        <v>3524</v>
      </c>
      <c r="O164" s="79" t="s">
        <v>64</v>
      </c>
      <c r="P164" s="74">
        <f t="shared" si="14"/>
        <v>0.35239999999999999</v>
      </c>
    </row>
    <row r="165" spans="2:16">
      <c r="B165" s="89">
        <v>90</v>
      </c>
      <c r="C165" s="79" t="s">
        <v>65</v>
      </c>
      <c r="D165" s="74">
        <f t="shared" si="12"/>
        <v>4.0909090909090908</v>
      </c>
      <c r="E165" s="91">
        <v>8.0510000000000002</v>
      </c>
      <c r="F165" s="92">
        <v>4.9740000000000001E-3</v>
      </c>
      <c r="G165" s="88">
        <f t="shared" si="15"/>
        <v>8.0559740000000009</v>
      </c>
      <c r="H165" s="77">
        <v>37.74</v>
      </c>
      <c r="I165" s="79" t="s">
        <v>66</v>
      </c>
      <c r="J165" s="76">
        <f t="shared" si="11"/>
        <v>37.74</v>
      </c>
      <c r="K165" s="77">
        <v>1.35</v>
      </c>
      <c r="L165" s="79" t="s">
        <v>66</v>
      </c>
      <c r="M165" s="76">
        <f t="shared" si="16"/>
        <v>1.35</v>
      </c>
      <c r="N165" s="77">
        <v>3814</v>
      </c>
      <c r="O165" s="79" t="s">
        <v>64</v>
      </c>
      <c r="P165" s="74">
        <f t="shared" si="14"/>
        <v>0.38140000000000002</v>
      </c>
    </row>
    <row r="166" spans="2:16">
      <c r="B166" s="89">
        <v>100</v>
      </c>
      <c r="C166" s="79" t="s">
        <v>65</v>
      </c>
      <c r="D166" s="74">
        <f t="shared" si="12"/>
        <v>4.5454545454545459</v>
      </c>
      <c r="E166" s="91">
        <v>7.5910000000000002</v>
      </c>
      <c r="F166" s="92">
        <v>4.5319999999999996E-3</v>
      </c>
      <c r="G166" s="88">
        <f t="shared" si="15"/>
        <v>7.5955320000000004</v>
      </c>
      <c r="H166" s="77">
        <v>43.42</v>
      </c>
      <c r="I166" s="79" t="s">
        <v>66</v>
      </c>
      <c r="J166" s="76">
        <f t="shared" si="11"/>
        <v>43.42</v>
      </c>
      <c r="K166" s="77">
        <v>1.58</v>
      </c>
      <c r="L166" s="79" t="s">
        <v>66</v>
      </c>
      <c r="M166" s="76">
        <f t="shared" si="16"/>
        <v>1.58</v>
      </c>
      <c r="N166" s="77">
        <v>4123</v>
      </c>
      <c r="O166" s="79" t="s">
        <v>64</v>
      </c>
      <c r="P166" s="74">
        <f t="shared" si="14"/>
        <v>0.4123</v>
      </c>
    </row>
    <row r="167" spans="2:16">
      <c r="B167" s="89">
        <v>110</v>
      </c>
      <c r="C167" s="79" t="s">
        <v>65</v>
      </c>
      <c r="D167" s="74">
        <f t="shared" si="12"/>
        <v>5</v>
      </c>
      <c r="E167" s="91">
        <v>7.181</v>
      </c>
      <c r="F167" s="92">
        <v>4.1650000000000003E-3</v>
      </c>
      <c r="G167" s="88">
        <f t="shared" si="15"/>
        <v>7.1851650000000005</v>
      </c>
      <c r="H167" s="77">
        <v>49.43</v>
      </c>
      <c r="I167" s="79" t="s">
        <v>66</v>
      </c>
      <c r="J167" s="76">
        <f t="shared" si="11"/>
        <v>49.43</v>
      </c>
      <c r="K167" s="77">
        <v>1.79</v>
      </c>
      <c r="L167" s="79" t="s">
        <v>66</v>
      </c>
      <c r="M167" s="76">
        <f t="shared" si="16"/>
        <v>1.79</v>
      </c>
      <c r="N167" s="77">
        <v>4451</v>
      </c>
      <c r="O167" s="79" t="s">
        <v>64</v>
      </c>
      <c r="P167" s="74">
        <f t="shared" si="14"/>
        <v>0.44509999999999994</v>
      </c>
    </row>
    <row r="168" spans="2:16">
      <c r="B168" s="89">
        <v>120</v>
      </c>
      <c r="C168" s="79" t="s">
        <v>65</v>
      </c>
      <c r="D168" s="74">
        <f t="shared" si="12"/>
        <v>5.4545454545454541</v>
      </c>
      <c r="E168" s="91">
        <v>6.8129999999999997</v>
      </c>
      <c r="F168" s="92">
        <v>3.8560000000000001E-3</v>
      </c>
      <c r="G168" s="88">
        <f t="shared" si="15"/>
        <v>6.8168559999999996</v>
      </c>
      <c r="H168" s="77">
        <v>55.77</v>
      </c>
      <c r="I168" s="79" t="s">
        <v>66</v>
      </c>
      <c r="J168" s="76">
        <f t="shared" si="11"/>
        <v>55.77</v>
      </c>
      <c r="K168" s="77">
        <v>2.0099999999999998</v>
      </c>
      <c r="L168" s="79" t="s">
        <v>66</v>
      </c>
      <c r="M168" s="76">
        <f t="shared" si="16"/>
        <v>2.0099999999999998</v>
      </c>
      <c r="N168" s="77">
        <v>4798</v>
      </c>
      <c r="O168" s="79" t="s">
        <v>64</v>
      </c>
      <c r="P168" s="74">
        <f t="shared" si="14"/>
        <v>0.4798</v>
      </c>
    </row>
    <row r="169" spans="2:16">
      <c r="B169" s="89">
        <v>130</v>
      </c>
      <c r="C169" s="79" t="s">
        <v>65</v>
      </c>
      <c r="D169" s="74">
        <f t="shared" si="12"/>
        <v>5.9090909090909092</v>
      </c>
      <c r="E169" s="91">
        <v>6.4820000000000002</v>
      </c>
      <c r="F169" s="92">
        <v>3.5920000000000001E-3</v>
      </c>
      <c r="G169" s="88">
        <f t="shared" si="15"/>
        <v>6.4855920000000005</v>
      </c>
      <c r="H169" s="77">
        <v>62.45</v>
      </c>
      <c r="I169" s="79" t="s">
        <v>66</v>
      </c>
      <c r="J169" s="76">
        <f t="shared" si="11"/>
        <v>62.45</v>
      </c>
      <c r="K169" s="77">
        <v>2.2200000000000002</v>
      </c>
      <c r="L169" s="79" t="s">
        <v>66</v>
      </c>
      <c r="M169" s="76">
        <f t="shared" si="16"/>
        <v>2.2200000000000002</v>
      </c>
      <c r="N169" s="77">
        <v>5163</v>
      </c>
      <c r="O169" s="79" t="s">
        <v>64</v>
      </c>
      <c r="P169" s="74">
        <f t="shared" si="14"/>
        <v>0.51629999999999998</v>
      </c>
    </row>
    <row r="170" spans="2:16">
      <c r="B170" s="89">
        <v>140</v>
      </c>
      <c r="C170" s="79" t="s">
        <v>65</v>
      </c>
      <c r="D170" s="74">
        <f t="shared" si="12"/>
        <v>6.3636363636363633</v>
      </c>
      <c r="E170" s="91">
        <v>6.1829999999999998</v>
      </c>
      <c r="F170" s="92">
        <v>3.3630000000000001E-3</v>
      </c>
      <c r="G170" s="88">
        <f t="shared" si="15"/>
        <v>6.1863630000000001</v>
      </c>
      <c r="H170" s="77">
        <v>69.459999999999994</v>
      </c>
      <c r="I170" s="79" t="s">
        <v>66</v>
      </c>
      <c r="J170" s="76">
        <f t="shared" si="11"/>
        <v>69.459999999999994</v>
      </c>
      <c r="K170" s="77">
        <v>2.4300000000000002</v>
      </c>
      <c r="L170" s="79" t="s">
        <v>66</v>
      </c>
      <c r="M170" s="76">
        <f t="shared" si="16"/>
        <v>2.4300000000000002</v>
      </c>
      <c r="N170" s="77">
        <v>5546</v>
      </c>
      <c r="O170" s="79" t="s">
        <v>64</v>
      </c>
      <c r="P170" s="74">
        <f t="shared" si="14"/>
        <v>0.55459999999999998</v>
      </c>
    </row>
    <row r="171" spans="2:16">
      <c r="B171" s="89">
        <v>150</v>
      </c>
      <c r="C171" s="79" t="s">
        <v>65</v>
      </c>
      <c r="D171" s="74">
        <f t="shared" si="12"/>
        <v>6.8181818181818183</v>
      </c>
      <c r="E171" s="91">
        <v>5.9119999999999999</v>
      </c>
      <c r="F171" s="92">
        <v>3.163E-3</v>
      </c>
      <c r="G171" s="88">
        <f t="shared" si="15"/>
        <v>5.9151629999999997</v>
      </c>
      <c r="H171" s="77">
        <v>76.8</v>
      </c>
      <c r="I171" s="79" t="s">
        <v>66</v>
      </c>
      <c r="J171" s="76">
        <f t="shared" si="11"/>
        <v>76.8</v>
      </c>
      <c r="K171" s="77">
        <v>2.65</v>
      </c>
      <c r="L171" s="79" t="s">
        <v>66</v>
      </c>
      <c r="M171" s="76">
        <f t="shared" si="16"/>
        <v>2.65</v>
      </c>
      <c r="N171" s="77">
        <v>5947</v>
      </c>
      <c r="O171" s="79" t="s">
        <v>64</v>
      </c>
      <c r="P171" s="74">
        <f t="shared" si="14"/>
        <v>0.59470000000000001</v>
      </c>
    </row>
    <row r="172" spans="2:16">
      <c r="B172" s="89">
        <v>160</v>
      </c>
      <c r="C172" s="79" t="s">
        <v>65</v>
      </c>
      <c r="D172" s="74">
        <f t="shared" si="12"/>
        <v>7.2727272727272725</v>
      </c>
      <c r="E172" s="91">
        <v>5.665</v>
      </c>
      <c r="F172" s="92">
        <v>2.9870000000000001E-3</v>
      </c>
      <c r="G172" s="88">
        <f t="shared" si="15"/>
        <v>5.6679870000000001</v>
      </c>
      <c r="H172" s="77">
        <v>84.46</v>
      </c>
      <c r="I172" s="79" t="s">
        <v>66</v>
      </c>
      <c r="J172" s="76">
        <f t="shared" si="11"/>
        <v>84.46</v>
      </c>
      <c r="K172" s="77">
        <v>2.86</v>
      </c>
      <c r="L172" s="79" t="s">
        <v>66</v>
      </c>
      <c r="M172" s="76">
        <f t="shared" si="16"/>
        <v>2.86</v>
      </c>
      <c r="N172" s="77">
        <v>6366</v>
      </c>
      <c r="O172" s="79" t="s">
        <v>64</v>
      </c>
      <c r="P172" s="74">
        <f t="shared" si="14"/>
        <v>0.63659999999999994</v>
      </c>
    </row>
    <row r="173" spans="2:16">
      <c r="B173" s="89">
        <v>170</v>
      </c>
      <c r="C173" s="79" t="s">
        <v>65</v>
      </c>
      <c r="D173" s="74">
        <f t="shared" si="12"/>
        <v>7.7272727272727275</v>
      </c>
      <c r="E173" s="91">
        <v>5.44</v>
      </c>
      <c r="F173" s="92">
        <v>2.8300000000000001E-3</v>
      </c>
      <c r="G173" s="88">
        <f t="shared" si="15"/>
        <v>5.4428300000000007</v>
      </c>
      <c r="H173" s="77">
        <v>92.46</v>
      </c>
      <c r="I173" s="79" t="s">
        <v>66</v>
      </c>
      <c r="J173" s="76">
        <f t="shared" si="11"/>
        <v>92.46</v>
      </c>
      <c r="K173" s="77">
        <v>3.08</v>
      </c>
      <c r="L173" s="79" t="s">
        <v>66</v>
      </c>
      <c r="M173" s="76">
        <f t="shared" si="16"/>
        <v>3.08</v>
      </c>
      <c r="N173" s="77">
        <v>6803</v>
      </c>
      <c r="O173" s="79" t="s">
        <v>64</v>
      </c>
      <c r="P173" s="74">
        <f t="shared" si="14"/>
        <v>0.68030000000000002</v>
      </c>
    </row>
    <row r="174" spans="2:16">
      <c r="B174" s="89">
        <v>180</v>
      </c>
      <c r="C174" s="79" t="s">
        <v>65</v>
      </c>
      <c r="D174" s="74">
        <f t="shared" si="12"/>
        <v>8.1818181818181817</v>
      </c>
      <c r="E174" s="91">
        <v>5.234</v>
      </c>
      <c r="F174" s="92">
        <v>2.689E-3</v>
      </c>
      <c r="G174" s="88">
        <f t="shared" si="15"/>
        <v>5.2366890000000001</v>
      </c>
      <c r="H174" s="77">
        <v>100.77</v>
      </c>
      <c r="I174" s="79" t="s">
        <v>66</v>
      </c>
      <c r="J174" s="76">
        <f t="shared" ref="J174:J189" si="17">H174</f>
        <v>100.77</v>
      </c>
      <c r="K174" s="77">
        <v>3.3</v>
      </c>
      <c r="L174" s="79" t="s">
        <v>66</v>
      </c>
      <c r="M174" s="76">
        <f t="shared" si="16"/>
        <v>3.3</v>
      </c>
      <c r="N174" s="77">
        <v>7256</v>
      </c>
      <c r="O174" s="79" t="s">
        <v>64</v>
      </c>
      <c r="P174" s="74">
        <f t="shared" si="14"/>
        <v>0.72560000000000002</v>
      </c>
    </row>
    <row r="175" spans="2:16">
      <c r="B175" s="89">
        <v>200</v>
      </c>
      <c r="C175" s="79" t="s">
        <v>65</v>
      </c>
      <c r="D175" s="74">
        <f t="shared" si="12"/>
        <v>9.0909090909090917</v>
      </c>
      <c r="E175" s="91">
        <v>4.87</v>
      </c>
      <c r="F175" s="92">
        <v>2.4480000000000001E-3</v>
      </c>
      <c r="G175" s="88">
        <f t="shared" si="15"/>
        <v>4.8724480000000003</v>
      </c>
      <c r="H175" s="77">
        <v>118.35</v>
      </c>
      <c r="I175" s="79" t="s">
        <v>66</v>
      </c>
      <c r="J175" s="76">
        <f t="shared" si="17"/>
        <v>118.35</v>
      </c>
      <c r="K175" s="77">
        <v>4.1399999999999997</v>
      </c>
      <c r="L175" s="79" t="s">
        <v>66</v>
      </c>
      <c r="M175" s="76">
        <f t="shared" si="16"/>
        <v>4.1399999999999997</v>
      </c>
      <c r="N175" s="77">
        <v>8214</v>
      </c>
      <c r="O175" s="79" t="s">
        <v>64</v>
      </c>
      <c r="P175" s="76">
        <f t="shared" si="14"/>
        <v>0.82140000000000002</v>
      </c>
    </row>
    <row r="176" spans="2:16">
      <c r="B176" s="89">
        <v>225</v>
      </c>
      <c r="C176" s="79" t="s">
        <v>65</v>
      </c>
      <c r="D176" s="74">
        <f t="shared" si="12"/>
        <v>10.227272727272727</v>
      </c>
      <c r="E176" s="91">
        <v>4.49</v>
      </c>
      <c r="F176" s="92">
        <v>2.2030000000000001E-3</v>
      </c>
      <c r="G176" s="88">
        <f t="shared" si="15"/>
        <v>4.4922029999999999</v>
      </c>
      <c r="H176" s="77">
        <v>142.08000000000001</v>
      </c>
      <c r="I176" s="79" t="s">
        <v>66</v>
      </c>
      <c r="J176" s="76">
        <f t="shared" si="17"/>
        <v>142.08000000000001</v>
      </c>
      <c r="K176" s="77">
        <v>5.33</v>
      </c>
      <c r="L176" s="79" t="s">
        <v>66</v>
      </c>
      <c r="M176" s="76">
        <f t="shared" si="16"/>
        <v>5.33</v>
      </c>
      <c r="N176" s="77">
        <v>9504</v>
      </c>
      <c r="O176" s="79" t="s">
        <v>64</v>
      </c>
      <c r="P176" s="76">
        <f t="shared" si="14"/>
        <v>0.95039999999999991</v>
      </c>
    </row>
    <row r="177" spans="1:16">
      <c r="A177" s="4"/>
      <c r="B177" s="89">
        <v>250</v>
      </c>
      <c r="C177" s="79" t="s">
        <v>65</v>
      </c>
      <c r="D177" s="74">
        <f t="shared" si="12"/>
        <v>11.363636363636363</v>
      </c>
      <c r="E177" s="91">
        <v>4.1740000000000004</v>
      </c>
      <c r="F177" s="92">
        <v>2.0049999999999998E-3</v>
      </c>
      <c r="G177" s="88">
        <f t="shared" si="15"/>
        <v>4.176005</v>
      </c>
      <c r="H177" s="77">
        <v>167.71</v>
      </c>
      <c r="I177" s="79" t="s">
        <v>66</v>
      </c>
      <c r="J177" s="76">
        <f t="shared" si="17"/>
        <v>167.71</v>
      </c>
      <c r="K177" s="77">
        <v>6.45</v>
      </c>
      <c r="L177" s="79" t="s">
        <v>66</v>
      </c>
      <c r="M177" s="76">
        <f t="shared" si="16"/>
        <v>6.45</v>
      </c>
      <c r="N177" s="77">
        <v>1.0900000000000001</v>
      </c>
      <c r="O177" s="78" t="s">
        <v>66</v>
      </c>
      <c r="P177" s="76">
        <f t="shared" ref="P177:P179" si="18">N177</f>
        <v>1.0900000000000001</v>
      </c>
    </row>
    <row r="178" spans="1:16">
      <c r="B178" s="77">
        <v>275</v>
      </c>
      <c r="C178" s="79" t="s">
        <v>65</v>
      </c>
      <c r="D178" s="74">
        <f t="shared" ref="D178:D191" si="19">B178/$C$5</f>
        <v>12.5</v>
      </c>
      <c r="E178" s="91">
        <v>3.9079999999999999</v>
      </c>
      <c r="F178" s="92">
        <v>1.841E-3</v>
      </c>
      <c r="G178" s="88">
        <f t="shared" si="15"/>
        <v>3.9098410000000001</v>
      </c>
      <c r="H178" s="77">
        <v>195.18</v>
      </c>
      <c r="I178" s="79" t="s">
        <v>66</v>
      </c>
      <c r="J178" s="76">
        <f t="shared" si="17"/>
        <v>195.18</v>
      </c>
      <c r="K178" s="77">
        <v>7.54</v>
      </c>
      <c r="L178" s="79" t="s">
        <v>66</v>
      </c>
      <c r="M178" s="76">
        <f t="shared" si="16"/>
        <v>7.54</v>
      </c>
      <c r="N178" s="77">
        <v>1.24</v>
      </c>
      <c r="O178" s="79" t="s">
        <v>66</v>
      </c>
      <c r="P178" s="76">
        <f t="shared" si="18"/>
        <v>1.24</v>
      </c>
    </row>
    <row r="179" spans="1:16">
      <c r="B179" s="89">
        <v>300</v>
      </c>
      <c r="C179" s="90" t="s">
        <v>65</v>
      </c>
      <c r="D179" s="74">
        <f t="shared" si="19"/>
        <v>13.636363636363637</v>
      </c>
      <c r="E179" s="91">
        <v>3.681</v>
      </c>
      <c r="F179" s="92">
        <v>1.7030000000000001E-3</v>
      </c>
      <c r="G179" s="88">
        <f t="shared" si="15"/>
        <v>3.6827030000000001</v>
      </c>
      <c r="H179" s="77">
        <v>224.43</v>
      </c>
      <c r="I179" s="79" t="s">
        <v>66</v>
      </c>
      <c r="J179" s="76">
        <f t="shared" si="17"/>
        <v>224.43</v>
      </c>
      <c r="K179" s="77">
        <v>8.6</v>
      </c>
      <c r="L179" s="79" t="s">
        <v>66</v>
      </c>
      <c r="M179" s="76">
        <f t="shared" si="16"/>
        <v>8.6</v>
      </c>
      <c r="N179" s="77">
        <v>1.39</v>
      </c>
      <c r="O179" s="79" t="s">
        <v>66</v>
      </c>
      <c r="P179" s="76">
        <f t="shared" si="18"/>
        <v>1.39</v>
      </c>
    </row>
    <row r="180" spans="1:16">
      <c r="B180" s="89">
        <v>325</v>
      </c>
      <c r="C180" s="90" t="s">
        <v>65</v>
      </c>
      <c r="D180" s="74">
        <f t="shared" si="19"/>
        <v>14.772727272727273</v>
      </c>
      <c r="E180" s="91">
        <v>3.4849999999999999</v>
      </c>
      <c r="F180" s="92">
        <v>1.585E-3</v>
      </c>
      <c r="G180" s="88">
        <f t="shared" si="15"/>
        <v>3.4865849999999998</v>
      </c>
      <c r="H180" s="77">
        <v>255.41</v>
      </c>
      <c r="I180" s="79" t="s">
        <v>66</v>
      </c>
      <c r="J180" s="76">
        <f t="shared" si="17"/>
        <v>255.41</v>
      </c>
      <c r="K180" s="77">
        <v>9.66</v>
      </c>
      <c r="L180" s="79" t="s">
        <v>66</v>
      </c>
      <c r="M180" s="76">
        <f t="shared" si="16"/>
        <v>9.66</v>
      </c>
      <c r="N180" s="77">
        <v>1.56</v>
      </c>
      <c r="O180" s="79" t="s">
        <v>66</v>
      </c>
      <c r="P180" s="76">
        <f t="shared" ref="P180:P227" si="20">N180</f>
        <v>1.56</v>
      </c>
    </row>
    <row r="181" spans="1:16">
      <c r="B181" s="89">
        <v>350</v>
      </c>
      <c r="C181" s="90" t="s">
        <v>65</v>
      </c>
      <c r="D181" s="74">
        <f t="shared" si="19"/>
        <v>15.909090909090908</v>
      </c>
      <c r="E181" s="91">
        <v>3.3140000000000001</v>
      </c>
      <c r="F181" s="92">
        <v>1.4829999999999999E-3</v>
      </c>
      <c r="G181" s="88">
        <f t="shared" si="15"/>
        <v>3.315483</v>
      </c>
      <c r="H181" s="77">
        <v>288.06</v>
      </c>
      <c r="I181" s="79" t="s">
        <v>66</v>
      </c>
      <c r="J181" s="76">
        <f t="shared" si="17"/>
        <v>288.06</v>
      </c>
      <c r="K181" s="77">
        <v>10.71</v>
      </c>
      <c r="L181" s="79" t="s">
        <v>66</v>
      </c>
      <c r="M181" s="76">
        <f t="shared" si="16"/>
        <v>10.71</v>
      </c>
      <c r="N181" s="77">
        <v>1.73</v>
      </c>
      <c r="O181" s="79" t="s">
        <v>66</v>
      </c>
      <c r="P181" s="76">
        <f t="shared" si="20"/>
        <v>1.73</v>
      </c>
    </row>
    <row r="182" spans="1:16">
      <c r="B182" s="89">
        <v>375</v>
      </c>
      <c r="C182" s="90" t="s">
        <v>65</v>
      </c>
      <c r="D182" s="74">
        <f t="shared" si="19"/>
        <v>17.045454545454547</v>
      </c>
      <c r="E182" s="91">
        <v>3.1619999999999999</v>
      </c>
      <c r="F182" s="92">
        <v>1.3929999999999999E-3</v>
      </c>
      <c r="G182" s="88">
        <f t="shared" si="15"/>
        <v>3.1633930000000001</v>
      </c>
      <c r="H182" s="77">
        <v>322.33</v>
      </c>
      <c r="I182" s="79" t="s">
        <v>66</v>
      </c>
      <c r="J182" s="76">
        <f t="shared" si="17"/>
        <v>322.33</v>
      </c>
      <c r="K182" s="77">
        <v>11.77</v>
      </c>
      <c r="L182" s="79" t="s">
        <v>66</v>
      </c>
      <c r="M182" s="76">
        <f t="shared" si="16"/>
        <v>11.77</v>
      </c>
      <c r="N182" s="77">
        <v>1.91</v>
      </c>
      <c r="O182" s="79" t="s">
        <v>66</v>
      </c>
      <c r="P182" s="76">
        <f t="shared" si="20"/>
        <v>1.91</v>
      </c>
    </row>
    <row r="183" spans="1:16">
      <c r="B183" s="89">
        <v>400</v>
      </c>
      <c r="C183" s="90" t="s">
        <v>65</v>
      </c>
      <c r="D183" s="74">
        <f t="shared" si="19"/>
        <v>18.181818181818183</v>
      </c>
      <c r="E183" s="91">
        <v>3.0259999999999998</v>
      </c>
      <c r="F183" s="92">
        <v>1.315E-3</v>
      </c>
      <c r="G183" s="88">
        <f t="shared" si="15"/>
        <v>3.0273149999999998</v>
      </c>
      <c r="H183" s="77">
        <v>358.2</v>
      </c>
      <c r="I183" s="79" t="s">
        <v>66</v>
      </c>
      <c r="J183" s="76">
        <f t="shared" si="17"/>
        <v>358.2</v>
      </c>
      <c r="K183" s="77">
        <v>12.82</v>
      </c>
      <c r="L183" s="79" t="s">
        <v>66</v>
      </c>
      <c r="M183" s="76">
        <f t="shared" si="16"/>
        <v>12.82</v>
      </c>
      <c r="N183" s="77">
        <v>2.1</v>
      </c>
      <c r="O183" s="79" t="s">
        <v>66</v>
      </c>
      <c r="P183" s="76">
        <f t="shared" si="20"/>
        <v>2.1</v>
      </c>
    </row>
    <row r="184" spans="1:16">
      <c r="B184" s="89">
        <v>450</v>
      </c>
      <c r="C184" s="90" t="s">
        <v>65</v>
      </c>
      <c r="D184" s="74">
        <f t="shared" si="19"/>
        <v>20.454545454545453</v>
      </c>
      <c r="E184" s="91">
        <v>2.7909999999999999</v>
      </c>
      <c r="F184" s="92">
        <v>1.1820000000000001E-3</v>
      </c>
      <c r="G184" s="88">
        <f t="shared" si="15"/>
        <v>2.7921819999999999</v>
      </c>
      <c r="H184" s="77">
        <v>434.56</v>
      </c>
      <c r="I184" s="79" t="s">
        <v>66</v>
      </c>
      <c r="J184" s="76">
        <f t="shared" si="17"/>
        <v>434.56</v>
      </c>
      <c r="K184" s="77">
        <v>16.78</v>
      </c>
      <c r="L184" s="79" t="s">
        <v>66</v>
      </c>
      <c r="M184" s="76">
        <f t="shared" si="16"/>
        <v>16.78</v>
      </c>
      <c r="N184" s="77">
        <v>2.5</v>
      </c>
      <c r="O184" s="79" t="s">
        <v>66</v>
      </c>
      <c r="P184" s="76">
        <f t="shared" si="20"/>
        <v>2.5</v>
      </c>
    </row>
    <row r="185" spans="1:16">
      <c r="B185" s="89">
        <v>500</v>
      </c>
      <c r="C185" s="90" t="s">
        <v>65</v>
      </c>
      <c r="D185" s="74">
        <f t="shared" si="19"/>
        <v>22.727272727272727</v>
      </c>
      <c r="E185" s="91">
        <v>2.5910000000000002</v>
      </c>
      <c r="F185" s="92">
        <v>1.075E-3</v>
      </c>
      <c r="G185" s="88">
        <f t="shared" si="15"/>
        <v>2.5920750000000004</v>
      </c>
      <c r="H185" s="77">
        <v>517.07000000000005</v>
      </c>
      <c r="I185" s="79" t="s">
        <v>66</v>
      </c>
      <c r="J185" s="76">
        <f t="shared" si="17"/>
        <v>517.07000000000005</v>
      </c>
      <c r="K185" s="77">
        <v>20.45</v>
      </c>
      <c r="L185" s="79" t="s">
        <v>66</v>
      </c>
      <c r="M185" s="76">
        <f t="shared" si="16"/>
        <v>20.45</v>
      </c>
      <c r="N185" s="77">
        <v>2.93</v>
      </c>
      <c r="O185" s="79" t="s">
        <v>66</v>
      </c>
      <c r="P185" s="76">
        <f t="shared" si="20"/>
        <v>2.93</v>
      </c>
    </row>
    <row r="186" spans="1:16">
      <c r="B186" s="89">
        <v>550</v>
      </c>
      <c r="C186" s="90" t="s">
        <v>65</v>
      </c>
      <c r="D186" s="74">
        <f t="shared" si="19"/>
        <v>25</v>
      </c>
      <c r="E186" s="91">
        <v>2.415</v>
      </c>
      <c r="F186" s="92">
        <v>9.8660000000000002E-4</v>
      </c>
      <c r="G186" s="88">
        <f t="shared" si="15"/>
        <v>2.4159866000000001</v>
      </c>
      <c r="H186" s="77">
        <v>605.78</v>
      </c>
      <c r="I186" s="79" t="s">
        <v>66</v>
      </c>
      <c r="J186" s="76">
        <f t="shared" si="17"/>
        <v>605.78</v>
      </c>
      <c r="K186" s="77">
        <v>24.01</v>
      </c>
      <c r="L186" s="79" t="s">
        <v>66</v>
      </c>
      <c r="M186" s="76">
        <f t="shared" si="16"/>
        <v>24.01</v>
      </c>
      <c r="N186" s="77">
        <v>3.38</v>
      </c>
      <c r="O186" s="79" t="s">
        <v>66</v>
      </c>
      <c r="P186" s="76">
        <f t="shared" si="20"/>
        <v>3.38</v>
      </c>
    </row>
    <row r="187" spans="1:16">
      <c r="B187" s="89">
        <v>600</v>
      </c>
      <c r="C187" s="90" t="s">
        <v>65</v>
      </c>
      <c r="D187" s="74">
        <f t="shared" si="19"/>
        <v>27.272727272727273</v>
      </c>
      <c r="E187" s="91">
        <v>2.2549999999999999</v>
      </c>
      <c r="F187" s="92">
        <v>9.1200000000000005E-4</v>
      </c>
      <c r="G187" s="88">
        <f t="shared" si="15"/>
        <v>2.2559119999999999</v>
      </c>
      <c r="H187" s="77">
        <v>700.89</v>
      </c>
      <c r="I187" s="79" t="s">
        <v>66</v>
      </c>
      <c r="J187" s="76">
        <f t="shared" si="17"/>
        <v>700.89</v>
      </c>
      <c r="K187" s="77">
        <v>27.53</v>
      </c>
      <c r="L187" s="79" t="s">
        <v>66</v>
      </c>
      <c r="M187" s="76">
        <f t="shared" si="16"/>
        <v>27.53</v>
      </c>
      <c r="N187" s="77">
        <v>3.86</v>
      </c>
      <c r="O187" s="79" t="s">
        <v>66</v>
      </c>
      <c r="P187" s="76">
        <f t="shared" si="20"/>
        <v>3.86</v>
      </c>
    </row>
    <row r="188" spans="1:16">
      <c r="B188" s="89">
        <v>650</v>
      </c>
      <c r="C188" s="90" t="s">
        <v>65</v>
      </c>
      <c r="D188" s="74">
        <f t="shared" si="19"/>
        <v>29.545454545454547</v>
      </c>
      <c r="E188" s="91">
        <v>2.105</v>
      </c>
      <c r="F188" s="92">
        <v>8.4829999999999997E-4</v>
      </c>
      <c r="G188" s="88">
        <f t="shared" si="15"/>
        <v>2.1058482999999999</v>
      </c>
      <c r="H188" s="77">
        <v>802.77</v>
      </c>
      <c r="I188" s="79" t="s">
        <v>66</v>
      </c>
      <c r="J188" s="76">
        <f t="shared" si="17"/>
        <v>802.77</v>
      </c>
      <c r="K188" s="77">
        <v>31.09</v>
      </c>
      <c r="L188" s="79" t="s">
        <v>66</v>
      </c>
      <c r="M188" s="76">
        <f t="shared" si="16"/>
        <v>31.09</v>
      </c>
      <c r="N188" s="77">
        <v>4.38</v>
      </c>
      <c r="O188" s="79" t="s">
        <v>66</v>
      </c>
      <c r="P188" s="76">
        <f t="shared" si="20"/>
        <v>4.38</v>
      </c>
    </row>
    <row r="189" spans="1:16">
      <c r="B189" s="89">
        <v>700</v>
      </c>
      <c r="C189" s="90" t="s">
        <v>65</v>
      </c>
      <c r="D189" s="74">
        <f t="shared" si="19"/>
        <v>31.818181818181817</v>
      </c>
      <c r="E189" s="91">
        <v>1.9790000000000001</v>
      </c>
      <c r="F189" s="92">
        <v>7.9319999999999998E-4</v>
      </c>
      <c r="G189" s="88">
        <f t="shared" si="15"/>
        <v>1.9797932</v>
      </c>
      <c r="H189" s="77">
        <v>911.5</v>
      </c>
      <c r="I189" s="79" t="s">
        <v>66</v>
      </c>
      <c r="J189" s="76">
        <f t="shared" si="17"/>
        <v>911.5</v>
      </c>
      <c r="K189" s="77">
        <v>34.700000000000003</v>
      </c>
      <c r="L189" s="79" t="s">
        <v>66</v>
      </c>
      <c r="M189" s="76">
        <f t="shared" si="16"/>
        <v>34.700000000000003</v>
      </c>
      <c r="N189" s="77">
        <v>4.92</v>
      </c>
      <c r="O189" s="79" t="s">
        <v>66</v>
      </c>
      <c r="P189" s="76">
        <f t="shared" si="20"/>
        <v>4.92</v>
      </c>
    </row>
    <row r="190" spans="1:16">
      <c r="B190" s="89">
        <v>800</v>
      </c>
      <c r="C190" s="90" t="s">
        <v>65</v>
      </c>
      <c r="D190" s="74">
        <f t="shared" si="19"/>
        <v>36.363636363636367</v>
      </c>
      <c r="E190" s="91">
        <v>1.778</v>
      </c>
      <c r="F190" s="92">
        <v>7.0279999999999995E-4</v>
      </c>
      <c r="G190" s="88">
        <f t="shared" si="15"/>
        <v>1.7787028</v>
      </c>
      <c r="H190" s="77">
        <v>1.1499999999999999</v>
      </c>
      <c r="I190" s="78" t="s">
        <v>12</v>
      </c>
      <c r="J190" s="76">
        <f t="shared" ref="J189:J191" si="21">H190*1000</f>
        <v>1150</v>
      </c>
      <c r="K190" s="77">
        <v>48.25</v>
      </c>
      <c r="L190" s="79" t="s">
        <v>66</v>
      </c>
      <c r="M190" s="76">
        <f t="shared" si="16"/>
        <v>48.25</v>
      </c>
      <c r="N190" s="77">
        <v>6.1</v>
      </c>
      <c r="O190" s="79" t="s">
        <v>66</v>
      </c>
      <c r="P190" s="76">
        <f t="shared" si="20"/>
        <v>6.1</v>
      </c>
    </row>
    <row r="191" spans="1:16">
      <c r="B191" s="89">
        <v>900</v>
      </c>
      <c r="C191" s="90" t="s">
        <v>65</v>
      </c>
      <c r="D191" s="74">
        <f t="shared" si="19"/>
        <v>40.909090909090907</v>
      </c>
      <c r="E191" s="91">
        <v>1.617</v>
      </c>
      <c r="F191" s="92">
        <v>6.3159999999999996E-4</v>
      </c>
      <c r="G191" s="88">
        <f t="shared" si="15"/>
        <v>1.6176315999999999</v>
      </c>
      <c r="H191" s="77">
        <v>1.41</v>
      </c>
      <c r="I191" s="79" t="s">
        <v>12</v>
      </c>
      <c r="J191" s="76">
        <f t="shared" si="21"/>
        <v>1410</v>
      </c>
      <c r="K191" s="77">
        <v>60.86</v>
      </c>
      <c r="L191" s="79" t="s">
        <v>66</v>
      </c>
      <c r="M191" s="76">
        <f t="shared" si="16"/>
        <v>60.86</v>
      </c>
      <c r="N191" s="77">
        <v>7.4</v>
      </c>
      <c r="O191" s="79" t="s">
        <v>66</v>
      </c>
      <c r="P191" s="76">
        <f t="shared" si="20"/>
        <v>7.4</v>
      </c>
    </row>
    <row r="192" spans="1:16">
      <c r="B192" s="89">
        <v>1</v>
      </c>
      <c r="C192" s="93" t="s">
        <v>67</v>
      </c>
      <c r="D192" s="74">
        <f t="shared" ref="D192:D228" si="22">B192*1000/$C$5</f>
        <v>45.454545454545453</v>
      </c>
      <c r="E192" s="91">
        <v>1.486</v>
      </c>
      <c r="F192" s="92">
        <v>5.7390000000000002E-4</v>
      </c>
      <c r="G192" s="88">
        <f t="shared" si="15"/>
        <v>1.4865739</v>
      </c>
      <c r="H192" s="77">
        <v>1.7</v>
      </c>
      <c r="I192" s="79" t="s">
        <v>12</v>
      </c>
      <c r="J192" s="80">
        <f t="shared" ref="J192:J228" si="23">H192*1000</f>
        <v>1700</v>
      </c>
      <c r="K192" s="77">
        <v>73.150000000000006</v>
      </c>
      <c r="L192" s="79" t="s">
        <v>66</v>
      </c>
      <c r="M192" s="76">
        <f t="shared" si="16"/>
        <v>73.150000000000006</v>
      </c>
      <c r="N192" s="77">
        <v>8.81</v>
      </c>
      <c r="O192" s="79" t="s">
        <v>66</v>
      </c>
      <c r="P192" s="76">
        <f t="shared" si="20"/>
        <v>8.81</v>
      </c>
    </row>
    <row r="193" spans="2:16">
      <c r="B193" s="89">
        <v>1.1000000000000001</v>
      </c>
      <c r="C193" s="90" t="s">
        <v>67</v>
      </c>
      <c r="D193" s="74">
        <f t="shared" si="22"/>
        <v>50</v>
      </c>
      <c r="E193" s="91">
        <v>1.377</v>
      </c>
      <c r="F193" s="92">
        <v>5.2630000000000005E-4</v>
      </c>
      <c r="G193" s="88">
        <f t="shared" si="15"/>
        <v>1.3775263</v>
      </c>
      <c r="H193" s="77">
        <v>2.0099999999999998</v>
      </c>
      <c r="I193" s="79" t="s">
        <v>12</v>
      </c>
      <c r="J193" s="80">
        <f t="shared" si="23"/>
        <v>2009.9999999999998</v>
      </c>
      <c r="K193" s="77">
        <v>85.34</v>
      </c>
      <c r="L193" s="79" t="s">
        <v>66</v>
      </c>
      <c r="M193" s="76">
        <f t="shared" si="16"/>
        <v>85.34</v>
      </c>
      <c r="N193" s="77">
        <v>10.34</v>
      </c>
      <c r="O193" s="79" t="s">
        <v>66</v>
      </c>
      <c r="P193" s="76">
        <f t="shared" si="20"/>
        <v>10.34</v>
      </c>
    </row>
    <row r="194" spans="2:16">
      <c r="B194" s="89">
        <v>1.2</v>
      </c>
      <c r="C194" s="90" t="s">
        <v>67</v>
      </c>
      <c r="D194" s="74">
        <f t="shared" si="22"/>
        <v>54.545454545454547</v>
      </c>
      <c r="E194" s="91">
        <v>1.2849999999999999</v>
      </c>
      <c r="F194" s="92">
        <v>4.862E-4</v>
      </c>
      <c r="G194" s="88">
        <f t="shared" si="15"/>
        <v>1.2854862</v>
      </c>
      <c r="H194" s="77">
        <v>2.34</v>
      </c>
      <c r="I194" s="79" t="s">
        <v>12</v>
      </c>
      <c r="J194" s="80">
        <f t="shared" si="23"/>
        <v>2340</v>
      </c>
      <c r="K194" s="77">
        <v>97.57</v>
      </c>
      <c r="L194" s="79" t="s">
        <v>66</v>
      </c>
      <c r="M194" s="76">
        <f t="shared" si="16"/>
        <v>97.57</v>
      </c>
      <c r="N194" s="77">
        <v>11.97</v>
      </c>
      <c r="O194" s="79" t="s">
        <v>66</v>
      </c>
      <c r="P194" s="76">
        <f t="shared" si="20"/>
        <v>11.97</v>
      </c>
    </row>
    <row r="195" spans="2:16">
      <c r="B195" s="89">
        <v>1.3</v>
      </c>
      <c r="C195" s="90" t="s">
        <v>67</v>
      </c>
      <c r="D195" s="74">
        <f t="shared" si="22"/>
        <v>59.090909090909093</v>
      </c>
      <c r="E195" s="91">
        <v>1.206</v>
      </c>
      <c r="F195" s="92">
        <v>4.5199999999999998E-4</v>
      </c>
      <c r="G195" s="88">
        <f t="shared" si="15"/>
        <v>1.2064519999999999</v>
      </c>
      <c r="H195" s="77">
        <v>2.7</v>
      </c>
      <c r="I195" s="79" t="s">
        <v>12</v>
      </c>
      <c r="J195" s="80">
        <f t="shared" si="23"/>
        <v>2700</v>
      </c>
      <c r="K195" s="77">
        <v>109.87</v>
      </c>
      <c r="L195" s="79" t="s">
        <v>66</v>
      </c>
      <c r="M195" s="76">
        <f t="shared" si="16"/>
        <v>109.87</v>
      </c>
      <c r="N195" s="77">
        <v>13.7</v>
      </c>
      <c r="O195" s="79" t="s">
        <v>66</v>
      </c>
      <c r="P195" s="76">
        <f t="shared" si="20"/>
        <v>13.7</v>
      </c>
    </row>
    <row r="196" spans="2:16">
      <c r="B196" s="89">
        <v>1.4</v>
      </c>
      <c r="C196" s="90" t="s">
        <v>67</v>
      </c>
      <c r="D196" s="74">
        <f t="shared" si="22"/>
        <v>63.636363636363633</v>
      </c>
      <c r="E196" s="91">
        <v>1.1379999999999999</v>
      </c>
      <c r="F196" s="92">
        <v>4.2250000000000002E-4</v>
      </c>
      <c r="G196" s="88">
        <f t="shared" si="15"/>
        <v>1.1384224999999999</v>
      </c>
      <c r="H196" s="77">
        <v>3.08</v>
      </c>
      <c r="I196" s="79" t="s">
        <v>12</v>
      </c>
      <c r="J196" s="80">
        <f t="shared" si="23"/>
        <v>3080</v>
      </c>
      <c r="K196" s="77">
        <v>122.3</v>
      </c>
      <c r="L196" s="79" t="s">
        <v>66</v>
      </c>
      <c r="M196" s="76">
        <f t="shared" si="16"/>
        <v>122.3</v>
      </c>
      <c r="N196" s="77">
        <v>15.54</v>
      </c>
      <c r="O196" s="79" t="s">
        <v>66</v>
      </c>
      <c r="P196" s="76">
        <f t="shared" si="20"/>
        <v>15.54</v>
      </c>
    </row>
    <row r="197" spans="2:16">
      <c r="B197" s="89">
        <v>1.5</v>
      </c>
      <c r="C197" s="90" t="s">
        <v>67</v>
      </c>
      <c r="D197" s="74">
        <f t="shared" si="22"/>
        <v>68.181818181818187</v>
      </c>
      <c r="E197" s="91">
        <v>1.0780000000000001</v>
      </c>
      <c r="F197" s="92">
        <v>3.968E-4</v>
      </c>
      <c r="G197" s="88">
        <f t="shared" si="15"/>
        <v>1.0783968000000002</v>
      </c>
      <c r="H197" s="77">
        <v>3.48</v>
      </c>
      <c r="I197" s="79" t="s">
        <v>12</v>
      </c>
      <c r="J197" s="80">
        <f t="shared" si="23"/>
        <v>3480</v>
      </c>
      <c r="K197" s="77">
        <v>134.85</v>
      </c>
      <c r="L197" s="79" t="s">
        <v>66</v>
      </c>
      <c r="M197" s="76">
        <f t="shared" si="16"/>
        <v>134.85</v>
      </c>
      <c r="N197" s="77">
        <v>17.47</v>
      </c>
      <c r="O197" s="79" t="s">
        <v>66</v>
      </c>
      <c r="P197" s="76">
        <f t="shared" si="20"/>
        <v>17.47</v>
      </c>
    </row>
    <row r="198" spans="2:16">
      <c r="B198" s="89">
        <v>1.6</v>
      </c>
      <c r="C198" s="90" t="s">
        <v>67</v>
      </c>
      <c r="D198" s="74">
        <f t="shared" si="22"/>
        <v>72.727272727272734</v>
      </c>
      <c r="E198" s="91">
        <v>1.0249999999999999</v>
      </c>
      <c r="F198" s="92">
        <v>3.7409999999999999E-4</v>
      </c>
      <c r="G198" s="88">
        <f t="shared" si="15"/>
        <v>1.0253740999999998</v>
      </c>
      <c r="H198" s="77">
        <v>3.9</v>
      </c>
      <c r="I198" s="79" t="s">
        <v>12</v>
      </c>
      <c r="J198" s="80">
        <f t="shared" si="23"/>
        <v>3900</v>
      </c>
      <c r="K198" s="77">
        <v>147.54</v>
      </c>
      <c r="L198" s="79" t="s">
        <v>66</v>
      </c>
      <c r="M198" s="76">
        <f t="shared" si="16"/>
        <v>147.54</v>
      </c>
      <c r="N198" s="77">
        <v>19.5</v>
      </c>
      <c r="O198" s="79" t="s">
        <v>66</v>
      </c>
      <c r="P198" s="76">
        <f t="shared" si="20"/>
        <v>19.5</v>
      </c>
    </row>
    <row r="199" spans="2:16">
      <c r="B199" s="89">
        <v>1.7</v>
      </c>
      <c r="C199" s="90" t="s">
        <v>67</v>
      </c>
      <c r="D199" s="74">
        <f t="shared" si="22"/>
        <v>77.272727272727266</v>
      </c>
      <c r="E199" s="91">
        <v>0.9778</v>
      </c>
      <c r="F199" s="92">
        <v>3.5389999999999998E-4</v>
      </c>
      <c r="G199" s="88">
        <f t="shared" si="15"/>
        <v>0.97815390000000002</v>
      </c>
      <c r="H199" s="77">
        <v>4.34</v>
      </c>
      <c r="I199" s="79" t="s">
        <v>12</v>
      </c>
      <c r="J199" s="80">
        <f t="shared" si="23"/>
        <v>4340</v>
      </c>
      <c r="K199" s="77">
        <v>160.37</v>
      </c>
      <c r="L199" s="79" t="s">
        <v>66</v>
      </c>
      <c r="M199" s="76">
        <f t="shared" si="16"/>
        <v>160.37</v>
      </c>
      <c r="N199" s="77">
        <v>21.63</v>
      </c>
      <c r="O199" s="79" t="s">
        <v>66</v>
      </c>
      <c r="P199" s="76">
        <f t="shared" si="20"/>
        <v>21.63</v>
      </c>
    </row>
    <row r="200" spans="2:16">
      <c r="B200" s="89">
        <v>1.8</v>
      </c>
      <c r="C200" s="90" t="s">
        <v>67</v>
      </c>
      <c r="D200" s="74">
        <f t="shared" si="22"/>
        <v>81.818181818181813</v>
      </c>
      <c r="E200" s="91">
        <v>0.93569999999999998</v>
      </c>
      <c r="F200" s="92">
        <v>3.3589999999999998E-4</v>
      </c>
      <c r="G200" s="88">
        <f t="shared" si="15"/>
        <v>0.93603589999999992</v>
      </c>
      <c r="H200" s="77">
        <v>4.8099999999999996</v>
      </c>
      <c r="I200" s="79" t="s">
        <v>12</v>
      </c>
      <c r="J200" s="80">
        <f t="shared" si="23"/>
        <v>4810</v>
      </c>
      <c r="K200" s="77">
        <v>173.34</v>
      </c>
      <c r="L200" s="79" t="s">
        <v>66</v>
      </c>
      <c r="M200" s="76">
        <f t="shared" si="16"/>
        <v>173.34</v>
      </c>
      <c r="N200" s="77">
        <v>23.85</v>
      </c>
      <c r="O200" s="79" t="s">
        <v>66</v>
      </c>
      <c r="P200" s="76">
        <f t="shared" si="20"/>
        <v>23.85</v>
      </c>
    </row>
    <row r="201" spans="2:16">
      <c r="B201" s="89">
        <v>2</v>
      </c>
      <c r="C201" s="90" t="s">
        <v>67</v>
      </c>
      <c r="D201" s="74">
        <f t="shared" si="22"/>
        <v>90.909090909090907</v>
      </c>
      <c r="E201" s="91">
        <v>0.86339999999999995</v>
      </c>
      <c r="F201" s="92">
        <v>3.0509999999999999E-4</v>
      </c>
      <c r="G201" s="88">
        <f t="shared" si="15"/>
        <v>0.86370509999999989</v>
      </c>
      <c r="H201" s="77">
        <v>5.79</v>
      </c>
      <c r="I201" s="79" t="s">
        <v>12</v>
      </c>
      <c r="J201" s="80">
        <f t="shared" si="23"/>
        <v>5790</v>
      </c>
      <c r="K201" s="77">
        <v>222.76</v>
      </c>
      <c r="L201" s="79" t="s">
        <v>66</v>
      </c>
      <c r="M201" s="76">
        <f t="shared" si="16"/>
        <v>222.76</v>
      </c>
      <c r="N201" s="77">
        <v>28.55</v>
      </c>
      <c r="O201" s="79" t="s">
        <v>66</v>
      </c>
      <c r="P201" s="76">
        <f t="shared" si="20"/>
        <v>28.55</v>
      </c>
    </row>
    <row r="202" spans="2:16">
      <c r="B202" s="89">
        <v>2.25</v>
      </c>
      <c r="C202" s="90" t="s">
        <v>67</v>
      </c>
      <c r="D202" s="74">
        <f t="shared" si="22"/>
        <v>102.27272727272727</v>
      </c>
      <c r="E202" s="91">
        <v>0.79</v>
      </c>
      <c r="F202" s="92">
        <v>2.7389999999999999E-4</v>
      </c>
      <c r="G202" s="88">
        <f t="shared" si="15"/>
        <v>0.79027390000000008</v>
      </c>
      <c r="H202" s="77">
        <v>7.14</v>
      </c>
      <c r="I202" s="79" t="s">
        <v>12</v>
      </c>
      <c r="J202" s="80">
        <f t="shared" si="23"/>
        <v>7140</v>
      </c>
      <c r="K202" s="77">
        <v>292.98</v>
      </c>
      <c r="L202" s="79" t="s">
        <v>66</v>
      </c>
      <c r="M202" s="76">
        <f t="shared" si="16"/>
        <v>292.98</v>
      </c>
      <c r="N202" s="77">
        <v>34.909999999999997</v>
      </c>
      <c r="O202" s="79" t="s">
        <v>66</v>
      </c>
      <c r="P202" s="76">
        <f t="shared" si="20"/>
        <v>34.909999999999997</v>
      </c>
    </row>
    <row r="203" spans="2:16">
      <c r="B203" s="89">
        <v>2.5</v>
      </c>
      <c r="C203" s="90" t="s">
        <v>67</v>
      </c>
      <c r="D203" s="74">
        <f t="shared" si="22"/>
        <v>113.63636363636364</v>
      </c>
      <c r="E203" s="91">
        <v>0.73060000000000003</v>
      </c>
      <c r="F203" s="92">
        <v>2.4869999999999997E-4</v>
      </c>
      <c r="G203" s="88">
        <f t="shared" si="15"/>
        <v>0.73084870000000002</v>
      </c>
      <c r="H203" s="77">
        <v>8.6</v>
      </c>
      <c r="I203" s="79" t="s">
        <v>12</v>
      </c>
      <c r="J203" s="80">
        <f t="shared" si="23"/>
        <v>8600</v>
      </c>
      <c r="K203" s="77">
        <v>358.66</v>
      </c>
      <c r="L203" s="79" t="s">
        <v>66</v>
      </c>
      <c r="M203" s="76">
        <f t="shared" si="16"/>
        <v>358.66</v>
      </c>
      <c r="N203" s="77">
        <v>41.77</v>
      </c>
      <c r="O203" s="79" t="s">
        <v>66</v>
      </c>
      <c r="P203" s="76">
        <f t="shared" si="20"/>
        <v>41.77</v>
      </c>
    </row>
    <row r="204" spans="2:16">
      <c r="B204" s="89">
        <v>2.75</v>
      </c>
      <c r="C204" s="90" t="s">
        <v>67</v>
      </c>
      <c r="D204" s="74">
        <f t="shared" si="22"/>
        <v>125</v>
      </c>
      <c r="E204" s="91">
        <v>0.68149999999999999</v>
      </c>
      <c r="F204" s="92">
        <v>2.2790000000000001E-4</v>
      </c>
      <c r="G204" s="88">
        <f t="shared" si="15"/>
        <v>0.68172789999999994</v>
      </c>
      <c r="H204" s="77">
        <v>10.17</v>
      </c>
      <c r="I204" s="79" t="s">
        <v>12</v>
      </c>
      <c r="J204" s="80">
        <f t="shared" si="23"/>
        <v>10170</v>
      </c>
      <c r="K204" s="77">
        <v>422.21</v>
      </c>
      <c r="L204" s="79" t="s">
        <v>66</v>
      </c>
      <c r="M204" s="76">
        <f t="shared" si="16"/>
        <v>422.21</v>
      </c>
      <c r="N204" s="77">
        <v>49.11</v>
      </c>
      <c r="O204" s="79" t="s">
        <v>66</v>
      </c>
      <c r="P204" s="76">
        <f t="shared" si="20"/>
        <v>49.11</v>
      </c>
    </row>
    <row r="205" spans="2:16">
      <c r="B205" s="89">
        <v>3</v>
      </c>
      <c r="C205" s="90" t="s">
        <v>67</v>
      </c>
      <c r="D205" s="74">
        <f t="shared" si="22"/>
        <v>136.36363636363637</v>
      </c>
      <c r="E205" s="91">
        <v>0.6401</v>
      </c>
      <c r="F205" s="92">
        <v>2.1049999999999999E-4</v>
      </c>
      <c r="G205" s="88">
        <f t="shared" si="15"/>
        <v>0.6403105</v>
      </c>
      <c r="H205" s="77">
        <v>11.85</v>
      </c>
      <c r="I205" s="79" t="s">
        <v>12</v>
      </c>
      <c r="J205" s="80">
        <f t="shared" si="23"/>
        <v>11850</v>
      </c>
      <c r="K205" s="77">
        <v>484.66</v>
      </c>
      <c r="L205" s="79" t="s">
        <v>66</v>
      </c>
      <c r="M205" s="76">
        <f t="shared" si="16"/>
        <v>484.66</v>
      </c>
      <c r="N205" s="77">
        <v>56.89</v>
      </c>
      <c r="O205" s="79" t="s">
        <v>66</v>
      </c>
      <c r="P205" s="76">
        <f t="shared" si="20"/>
        <v>56.89</v>
      </c>
    </row>
    <row r="206" spans="2:16">
      <c r="B206" s="89">
        <v>3.25</v>
      </c>
      <c r="C206" s="90" t="s">
        <v>67</v>
      </c>
      <c r="D206" s="74">
        <f t="shared" si="22"/>
        <v>147.72727272727272</v>
      </c>
      <c r="E206" s="91">
        <v>0.60489999999999999</v>
      </c>
      <c r="F206" s="92">
        <v>1.9560000000000001E-4</v>
      </c>
      <c r="G206" s="88">
        <f t="shared" si="15"/>
        <v>0.60509559999999996</v>
      </c>
      <c r="H206" s="77">
        <v>13.63</v>
      </c>
      <c r="I206" s="79" t="s">
        <v>12</v>
      </c>
      <c r="J206" s="80">
        <f t="shared" si="23"/>
        <v>13630</v>
      </c>
      <c r="K206" s="77">
        <v>546.54999999999995</v>
      </c>
      <c r="L206" s="79" t="s">
        <v>66</v>
      </c>
      <c r="M206" s="76">
        <f t="shared" si="16"/>
        <v>546.54999999999995</v>
      </c>
      <c r="N206" s="77">
        <v>65.099999999999994</v>
      </c>
      <c r="O206" s="79" t="s">
        <v>66</v>
      </c>
      <c r="P206" s="76">
        <f t="shared" si="20"/>
        <v>65.099999999999994</v>
      </c>
    </row>
    <row r="207" spans="2:16">
      <c r="B207" s="89">
        <v>3.5</v>
      </c>
      <c r="C207" s="90" t="s">
        <v>67</v>
      </c>
      <c r="D207" s="74">
        <f t="shared" si="22"/>
        <v>159.09090909090909</v>
      </c>
      <c r="E207" s="91">
        <v>0.57450000000000001</v>
      </c>
      <c r="F207" s="92">
        <v>1.827E-4</v>
      </c>
      <c r="G207" s="88">
        <f t="shared" si="15"/>
        <v>0.57468269999999999</v>
      </c>
      <c r="H207" s="77">
        <v>15.52</v>
      </c>
      <c r="I207" s="79" t="s">
        <v>12</v>
      </c>
      <c r="J207" s="80">
        <f t="shared" si="23"/>
        <v>15520</v>
      </c>
      <c r="K207" s="77">
        <v>608.13</v>
      </c>
      <c r="L207" s="79" t="s">
        <v>66</v>
      </c>
      <c r="M207" s="76">
        <f t="shared" si="16"/>
        <v>608.13</v>
      </c>
      <c r="N207" s="77">
        <v>73.709999999999994</v>
      </c>
      <c r="O207" s="79" t="s">
        <v>66</v>
      </c>
      <c r="P207" s="76">
        <f t="shared" si="20"/>
        <v>73.709999999999994</v>
      </c>
    </row>
    <row r="208" spans="2:16">
      <c r="B208" s="89">
        <v>3.75</v>
      </c>
      <c r="C208" s="90" t="s">
        <v>67</v>
      </c>
      <c r="D208" s="74">
        <f t="shared" si="22"/>
        <v>170.45454545454547</v>
      </c>
      <c r="E208" s="91">
        <v>0.54790000000000005</v>
      </c>
      <c r="F208" s="92">
        <v>1.7149999999999999E-4</v>
      </c>
      <c r="G208" s="88">
        <f t="shared" si="15"/>
        <v>0.54807150000000004</v>
      </c>
      <c r="H208" s="77">
        <v>17.5</v>
      </c>
      <c r="I208" s="79" t="s">
        <v>12</v>
      </c>
      <c r="J208" s="80">
        <f t="shared" si="23"/>
        <v>17500</v>
      </c>
      <c r="K208" s="77">
        <v>669.58</v>
      </c>
      <c r="L208" s="79" t="s">
        <v>66</v>
      </c>
      <c r="M208" s="76">
        <f t="shared" si="16"/>
        <v>669.58</v>
      </c>
      <c r="N208" s="77">
        <v>82.7</v>
      </c>
      <c r="O208" s="79" t="s">
        <v>66</v>
      </c>
      <c r="P208" s="76">
        <f t="shared" si="20"/>
        <v>82.7</v>
      </c>
    </row>
    <row r="209" spans="2:16">
      <c r="B209" s="89">
        <v>4</v>
      </c>
      <c r="C209" s="90" t="s">
        <v>67</v>
      </c>
      <c r="D209" s="74">
        <f t="shared" si="22"/>
        <v>181.81818181818181</v>
      </c>
      <c r="E209" s="91">
        <v>0.52459999999999996</v>
      </c>
      <c r="F209" s="92">
        <v>1.616E-4</v>
      </c>
      <c r="G209" s="88">
        <f t="shared" si="15"/>
        <v>0.52476159999999994</v>
      </c>
      <c r="H209" s="77">
        <v>19.559999999999999</v>
      </c>
      <c r="I209" s="79" t="s">
        <v>12</v>
      </c>
      <c r="J209" s="80">
        <f t="shared" si="23"/>
        <v>19560</v>
      </c>
      <c r="K209" s="77">
        <v>730.98</v>
      </c>
      <c r="L209" s="79" t="s">
        <v>66</v>
      </c>
      <c r="M209" s="76">
        <f t="shared" si="16"/>
        <v>730.98</v>
      </c>
      <c r="N209" s="77">
        <v>92.04</v>
      </c>
      <c r="O209" s="79" t="s">
        <v>66</v>
      </c>
      <c r="P209" s="76">
        <f t="shared" si="20"/>
        <v>92.04</v>
      </c>
    </row>
    <row r="210" spans="2:16">
      <c r="B210" s="89">
        <v>4.5</v>
      </c>
      <c r="C210" s="90" t="s">
        <v>67</v>
      </c>
      <c r="D210" s="74">
        <f t="shared" si="22"/>
        <v>204.54545454545453</v>
      </c>
      <c r="E210" s="91">
        <v>0.48549999999999999</v>
      </c>
      <c r="F210" s="92">
        <v>1.45E-4</v>
      </c>
      <c r="G210" s="88">
        <f t="shared" si="15"/>
        <v>0.48564499999999999</v>
      </c>
      <c r="H210" s="77">
        <v>23.96</v>
      </c>
      <c r="I210" s="79" t="s">
        <v>12</v>
      </c>
      <c r="J210" s="80">
        <f t="shared" si="23"/>
        <v>23960</v>
      </c>
      <c r="K210" s="77">
        <v>960.28</v>
      </c>
      <c r="L210" s="79" t="s">
        <v>66</v>
      </c>
      <c r="M210" s="76">
        <f t="shared" si="16"/>
        <v>960.28</v>
      </c>
      <c r="N210" s="77">
        <v>111.75</v>
      </c>
      <c r="O210" s="79" t="s">
        <v>66</v>
      </c>
      <c r="P210" s="76">
        <f t="shared" si="20"/>
        <v>111.75</v>
      </c>
    </row>
    <row r="211" spans="2:16">
      <c r="B211" s="89">
        <v>5</v>
      </c>
      <c r="C211" s="90" t="s">
        <v>67</v>
      </c>
      <c r="D211" s="74">
        <f t="shared" si="22"/>
        <v>227.27272727272728</v>
      </c>
      <c r="E211" s="91">
        <v>0.45400000000000001</v>
      </c>
      <c r="F211" s="92">
        <v>1.316E-4</v>
      </c>
      <c r="G211" s="88">
        <f t="shared" si="15"/>
        <v>0.45413160000000002</v>
      </c>
      <c r="H211" s="77">
        <v>28.69</v>
      </c>
      <c r="I211" s="79" t="s">
        <v>12</v>
      </c>
      <c r="J211" s="80">
        <f t="shared" si="23"/>
        <v>28690</v>
      </c>
      <c r="K211" s="77">
        <v>1.17</v>
      </c>
      <c r="L211" s="78" t="s">
        <v>12</v>
      </c>
      <c r="M211" s="76">
        <f t="shared" ref="M211:M216" si="24">K211*1000</f>
        <v>1170</v>
      </c>
      <c r="N211" s="77">
        <v>132.66999999999999</v>
      </c>
      <c r="O211" s="79" t="s">
        <v>66</v>
      </c>
      <c r="P211" s="76">
        <f t="shared" si="20"/>
        <v>132.66999999999999</v>
      </c>
    </row>
    <row r="212" spans="2:16">
      <c r="B212" s="89">
        <v>5.5</v>
      </c>
      <c r="C212" s="90" t="s">
        <v>67</v>
      </c>
      <c r="D212" s="74">
        <f t="shared" si="22"/>
        <v>250</v>
      </c>
      <c r="E212" s="91">
        <v>0.42799999999999999</v>
      </c>
      <c r="F212" s="92">
        <v>1.206E-4</v>
      </c>
      <c r="G212" s="88">
        <f t="shared" si="15"/>
        <v>0.42812060000000002</v>
      </c>
      <c r="H212" s="77">
        <v>33.729999999999997</v>
      </c>
      <c r="I212" s="79" t="s">
        <v>12</v>
      </c>
      <c r="J212" s="80">
        <f t="shared" si="23"/>
        <v>33730</v>
      </c>
      <c r="K212" s="77">
        <v>1.37</v>
      </c>
      <c r="L212" s="79" t="s">
        <v>12</v>
      </c>
      <c r="M212" s="80">
        <f t="shared" si="24"/>
        <v>1370</v>
      </c>
      <c r="N212" s="77">
        <v>154.71</v>
      </c>
      <c r="O212" s="79" t="s">
        <v>66</v>
      </c>
      <c r="P212" s="76">
        <f t="shared" si="20"/>
        <v>154.71</v>
      </c>
    </row>
    <row r="213" spans="2:16">
      <c r="B213" s="89">
        <v>6</v>
      </c>
      <c r="C213" s="90" t="s">
        <v>67</v>
      </c>
      <c r="D213" s="74">
        <f t="shared" si="22"/>
        <v>272.72727272727275</v>
      </c>
      <c r="E213" s="91">
        <v>0.40639999999999998</v>
      </c>
      <c r="F213" s="92">
        <v>1.1129999999999999E-4</v>
      </c>
      <c r="G213" s="88">
        <f t="shared" ref="G213:G228" si="25">E213+F213</f>
        <v>0.40651129999999996</v>
      </c>
      <c r="H213" s="77">
        <v>39.049999999999997</v>
      </c>
      <c r="I213" s="79" t="s">
        <v>12</v>
      </c>
      <c r="J213" s="80">
        <f t="shared" si="23"/>
        <v>39050</v>
      </c>
      <c r="K213" s="77">
        <v>1.56</v>
      </c>
      <c r="L213" s="79" t="s">
        <v>12</v>
      </c>
      <c r="M213" s="80">
        <f t="shared" si="24"/>
        <v>1560</v>
      </c>
      <c r="N213" s="77">
        <v>177.73</v>
      </c>
      <c r="O213" s="79" t="s">
        <v>66</v>
      </c>
      <c r="P213" s="76">
        <f t="shared" si="20"/>
        <v>177.73</v>
      </c>
    </row>
    <row r="214" spans="2:16">
      <c r="B214" s="89">
        <v>6.5</v>
      </c>
      <c r="C214" s="90" t="s">
        <v>67</v>
      </c>
      <c r="D214" s="74">
        <f t="shared" si="22"/>
        <v>295.45454545454544</v>
      </c>
      <c r="E214" s="91">
        <v>0.38800000000000001</v>
      </c>
      <c r="F214" s="92">
        <v>1.033E-4</v>
      </c>
      <c r="G214" s="88">
        <f t="shared" si="25"/>
        <v>0.38810329999999998</v>
      </c>
      <c r="H214" s="77">
        <v>44.64</v>
      </c>
      <c r="I214" s="79" t="s">
        <v>12</v>
      </c>
      <c r="J214" s="80">
        <f t="shared" si="23"/>
        <v>44640</v>
      </c>
      <c r="K214" s="77">
        <v>1.75</v>
      </c>
      <c r="L214" s="79" t="s">
        <v>12</v>
      </c>
      <c r="M214" s="80">
        <f t="shared" si="24"/>
        <v>1750</v>
      </c>
      <c r="N214" s="77">
        <v>201.66</v>
      </c>
      <c r="O214" s="79" t="s">
        <v>66</v>
      </c>
      <c r="P214" s="76">
        <f t="shared" si="20"/>
        <v>201.66</v>
      </c>
    </row>
    <row r="215" spans="2:16">
      <c r="B215" s="89">
        <v>7</v>
      </c>
      <c r="C215" s="90" t="s">
        <v>67</v>
      </c>
      <c r="D215" s="74">
        <f t="shared" si="22"/>
        <v>318.18181818181819</v>
      </c>
      <c r="E215" s="91">
        <v>0.37219999999999998</v>
      </c>
      <c r="F215" s="92">
        <v>9.6520000000000004E-5</v>
      </c>
      <c r="G215" s="88">
        <f t="shared" si="25"/>
        <v>0.37229651999999996</v>
      </c>
      <c r="H215" s="77">
        <v>50.48</v>
      </c>
      <c r="I215" s="79" t="s">
        <v>12</v>
      </c>
      <c r="J215" s="80">
        <f t="shared" si="23"/>
        <v>50480</v>
      </c>
      <c r="K215" s="77">
        <v>1.94</v>
      </c>
      <c r="L215" s="79" t="s">
        <v>12</v>
      </c>
      <c r="M215" s="80">
        <f t="shared" si="24"/>
        <v>1940</v>
      </c>
      <c r="N215" s="77">
        <v>226.38</v>
      </c>
      <c r="O215" s="79" t="s">
        <v>66</v>
      </c>
      <c r="P215" s="76">
        <f t="shared" si="20"/>
        <v>226.38</v>
      </c>
    </row>
    <row r="216" spans="2:16">
      <c r="B216" s="89">
        <v>8</v>
      </c>
      <c r="C216" s="90" t="s">
        <v>67</v>
      </c>
      <c r="D216" s="74">
        <f t="shared" si="22"/>
        <v>363.63636363636363</v>
      </c>
      <c r="E216" s="91">
        <v>0.34660000000000002</v>
      </c>
      <c r="F216" s="92">
        <v>8.5329999999999998E-5</v>
      </c>
      <c r="G216" s="88">
        <f t="shared" si="25"/>
        <v>0.34668533000000001</v>
      </c>
      <c r="H216" s="77">
        <v>62.84</v>
      </c>
      <c r="I216" s="79" t="s">
        <v>12</v>
      </c>
      <c r="J216" s="80">
        <f t="shared" si="23"/>
        <v>62840</v>
      </c>
      <c r="K216" s="77">
        <v>2.61</v>
      </c>
      <c r="L216" s="79" t="s">
        <v>12</v>
      </c>
      <c r="M216" s="80">
        <f t="shared" si="24"/>
        <v>2610</v>
      </c>
      <c r="N216" s="77">
        <v>277.95999999999998</v>
      </c>
      <c r="O216" s="79" t="s">
        <v>66</v>
      </c>
      <c r="P216" s="76">
        <f t="shared" si="20"/>
        <v>277.95999999999998</v>
      </c>
    </row>
    <row r="217" spans="2:16">
      <c r="B217" s="89">
        <v>9</v>
      </c>
      <c r="C217" s="90" t="s">
        <v>67</v>
      </c>
      <c r="D217" s="74">
        <f t="shared" si="22"/>
        <v>409.09090909090907</v>
      </c>
      <c r="E217" s="91">
        <v>0.32669999999999999</v>
      </c>
      <c r="F217" s="92">
        <v>7.6530000000000001E-5</v>
      </c>
      <c r="G217" s="88">
        <f t="shared" si="25"/>
        <v>0.32677653000000001</v>
      </c>
      <c r="H217" s="77">
        <v>76.03</v>
      </c>
      <c r="I217" s="79" t="s">
        <v>12</v>
      </c>
      <c r="J217" s="80">
        <f t="shared" si="23"/>
        <v>76030</v>
      </c>
      <c r="K217" s="77">
        <v>3.21</v>
      </c>
      <c r="L217" s="79" t="s">
        <v>12</v>
      </c>
      <c r="M217" s="80">
        <f>K217*1000</f>
        <v>3210</v>
      </c>
      <c r="N217" s="77">
        <v>331.89</v>
      </c>
      <c r="O217" s="79" t="s">
        <v>66</v>
      </c>
      <c r="P217" s="76">
        <f t="shared" si="20"/>
        <v>331.89</v>
      </c>
    </row>
    <row r="218" spans="2:16">
      <c r="B218" s="89">
        <v>10</v>
      </c>
      <c r="C218" s="90" t="s">
        <v>67</v>
      </c>
      <c r="D218" s="74">
        <f t="shared" si="22"/>
        <v>454.54545454545456</v>
      </c>
      <c r="E218" s="91">
        <v>0.31080000000000002</v>
      </c>
      <c r="F218" s="92">
        <v>6.9430000000000004E-5</v>
      </c>
      <c r="G218" s="88">
        <f t="shared" si="25"/>
        <v>0.31086943</v>
      </c>
      <c r="H218" s="77">
        <v>89.96</v>
      </c>
      <c r="I218" s="79" t="s">
        <v>12</v>
      </c>
      <c r="J218" s="80">
        <f t="shared" si="23"/>
        <v>89960</v>
      </c>
      <c r="K218" s="77">
        <v>3.77</v>
      </c>
      <c r="L218" s="79" t="s">
        <v>12</v>
      </c>
      <c r="M218" s="80">
        <f t="shared" ref="M218:M228" si="26">K218*1000</f>
        <v>3770</v>
      </c>
      <c r="N218" s="77">
        <v>387.73</v>
      </c>
      <c r="O218" s="79" t="s">
        <v>66</v>
      </c>
      <c r="P218" s="76">
        <f t="shared" si="20"/>
        <v>387.73</v>
      </c>
    </row>
    <row r="219" spans="2:16">
      <c r="B219" s="89">
        <v>11</v>
      </c>
      <c r="C219" s="90" t="s">
        <v>67</v>
      </c>
      <c r="D219" s="74">
        <f t="shared" si="22"/>
        <v>500</v>
      </c>
      <c r="E219" s="91">
        <v>0.29799999999999999</v>
      </c>
      <c r="F219" s="92">
        <v>6.3570000000000003E-5</v>
      </c>
      <c r="G219" s="88">
        <f t="shared" si="25"/>
        <v>0.29806357</v>
      </c>
      <c r="H219" s="77">
        <v>104.55</v>
      </c>
      <c r="I219" s="79" t="s">
        <v>12</v>
      </c>
      <c r="J219" s="80">
        <f t="shared" si="23"/>
        <v>104550</v>
      </c>
      <c r="K219" s="77">
        <v>4.3</v>
      </c>
      <c r="L219" s="79" t="s">
        <v>12</v>
      </c>
      <c r="M219" s="80">
        <f t="shared" si="26"/>
        <v>4300</v>
      </c>
      <c r="N219" s="77">
        <v>445.09</v>
      </c>
      <c r="O219" s="79" t="s">
        <v>66</v>
      </c>
      <c r="P219" s="76">
        <f t="shared" si="20"/>
        <v>445.09</v>
      </c>
    </row>
    <row r="220" spans="2:16">
      <c r="B220" s="89">
        <v>12</v>
      </c>
      <c r="C220" s="90" t="s">
        <v>67</v>
      </c>
      <c r="D220" s="74">
        <f t="shared" si="22"/>
        <v>545.4545454545455</v>
      </c>
      <c r="E220" s="91">
        <v>0.2873</v>
      </c>
      <c r="F220" s="92">
        <v>5.8650000000000003E-5</v>
      </c>
      <c r="G220" s="88">
        <f t="shared" si="25"/>
        <v>0.28735864999999999</v>
      </c>
      <c r="H220" s="77">
        <v>119.72</v>
      </c>
      <c r="I220" s="79" t="s">
        <v>12</v>
      </c>
      <c r="J220" s="80">
        <f t="shared" si="23"/>
        <v>119720</v>
      </c>
      <c r="K220" s="77">
        <v>4.8</v>
      </c>
      <c r="L220" s="79" t="s">
        <v>12</v>
      </c>
      <c r="M220" s="80">
        <f t="shared" si="26"/>
        <v>4800</v>
      </c>
      <c r="N220" s="77">
        <v>503.66</v>
      </c>
      <c r="O220" s="79" t="s">
        <v>66</v>
      </c>
      <c r="P220" s="76">
        <f t="shared" si="20"/>
        <v>503.66</v>
      </c>
    </row>
    <row r="221" spans="2:16">
      <c r="B221" s="89">
        <v>13</v>
      </c>
      <c r="C221" s="90" t="s">
        <v>67</v>
      </c>
      <c r="D221" s="74">
        <f t="shared" si="22"/>
        <v>590.90909090909088</v>
      </c>
      <c r="E221" s="91">
        <v>0.27839999999999998</v>
      </c>
      <c r="F221" s="92">
        <v>5.4459999999999997E-5</v>
      </c>
      <c r="G221" s="88">
        <f t="shared" si="25"/>
        <v>0.27845445999999996</v>
      </c>
      <c r="H221" s="77">
        <v>135.41</v>
      </c>
      <c r="I221" s="79" t="s">
        <v>12</v>
      </c>
      <c r="J221" s="80">
        <f t="shared" si="23"/>
        <v>135410</v>
      </c>
      <c r="K221" s="77">
        <v>5.29</v>
      </c>
      <c r="L221" s="79" t="s">
        <v>12</v>
      </c>
      <c r="M221" s="80">
        <f t="shared" si="26"/>
        <v>5290</v>
      </c>
      <c r="N221" s="77">
        <v>563.16999999999996</v>
      </c>
      <c r="O221" s="79" t="s">
        <v>66</v>
      </c>
      <c r="P221" s="76">
        <f t="shared" si="20"/>
        <v>563.16999999999996</v>
      </c>
    </row>
    <row r="222" spans="2:16">
      <c r="B222" s="89">
        <v>14</v>
      </c>
      <c r="C222" s="90" t="s">
        <v>67</v>
      </c>
      <c r="D222" s="74">
        <f t="shared" si="22"/>
        <v>636.36363636363637</v>
      </c>
      <c r="E222" s="91">
        <v>0.27089999999999997</v>
      </c>
      <c r="F222" s="92">
        <v>5.0840000000000001E-5</v>
      </c>
      <c r="G222" s="88">
        <f t="shared" si="25"/>
        <v>0.27095083999999997</v>
      </c>
      <c r="H222" s="77">
        <v>151.57</v>
      </c>
      <c r="I222" s="79" t="s">
        <v>12</v>
      </c>
      <c r="J222" s="80">
        <f t="shared" si="23"/>
        <v>151570</v>
      </c>
      <c r="K222" s="77">
        <v>5.77</v>
      </c>
      <c r="L222" s="79" t="s">
        <v>12</v>
      </c>
      <c r="M222" s="80">
        <f t="shared" si="26"/>
        <v>5770</v>
      </c>
      <c r="N222" s="77">
        <v>623.39</v>
      </c>
      <c r="O222" s="79" t="s">
        <v>66</v>
      </c>
      <c r="P222" s="76">
        <f t="shared" si="20"/>
        <v>623.39</v>
      </c>
    </row>
    <row r="223" spans="2:16">
      <c r="B223" s="89">
        <v>15</v>
      </c>
      <c r="C223" s="90" t="s">
        <v>67</v>
      </c>
      <c r="D223" s="74">
        <f t="shared" si="22"/>
        <v>681.81818181818187</v>
      </c>
      <c r="E223" s="91">
        <v>0.26450000000000001</v>
      </c>
      <c r="F223" s="92">
        <v>4.7689999999999999E-5</v>
      </c>
      <c r="G223" s="88">
        <f t="shared" si="25"/>
        <v>0.26454769</v>
      </c>
      <c r="H223" s="77">
        <v>168.15</v>
      </c>
      <c r="I223" s="79" t="s">
        <v>12</v>
      </c>
      <c r="J223" s="80">
        <f t="shared" si="23"/>
        <v>168150</v>
      </c>
      <c r="K223" s="77">
        <v>6.23</v>
      </c>
      <c r="L223" s="79" t="s">
        <v>12</v>
      </c>
      <c r="M223" s="80">
        <f t="shared" si="26"/>
        <v>6230</v>
      </c>
      <c r="N223" s="77">
        <v>684.15</v>
      </c>
      <c r="O223" s="79" t="s">
        <v>66</v>
      </c>
      <c r="P223" s="76">
        <f t="shared" si="20"/>
        <v>684.15</v>
      </c>
    </row>
    <row r="224" spans="2:16">
      <c r="B224" s="89">
        <v>16</v>
      </c>
      <c r="C224" s="90" t="s">
        <v>67</v>
      </c>
      <c r="D224" s="74">
        <f t="shared" si="22"/>
        <v>727.27272727272725</v>
      </c>
      <c r="E224" s="91">
        <v>0.25890000000000002</v>
      </c>
      <c r="F224" s="92">
        <v>4.4919999999999997E-5</v>
      </c>
      <c r="G224" s="88">
        <f t="shared" si="25"/>
        <v>0.25894492000000002</v>
      </c>
      <c r="H224" s="77">
        <v>185.12</v>
      </c>
      <c r="I224" s="79" t="s">
        <v>12</v>
      </c>
      <c r="J224" s="80">
        <f t="shared" si="23"/>
        <v>185120</v>
      </c>
      <c r="K224" s="77">
        <v>6.67</v>
      </c>
      <c r="L224" s="79" t="s">
        <v>12</v>
      </c>
      <c r="M224" s="80">
        <f t="shared" si="26"/>
        <v>6670</v>
      </c>
      <c r="N224" s="77">
        <v>745.29</v>
      </c>
      <c r="O224" s="79" t="s">
        <v>66</v>
      </c>
      <c r="P224" s="76">
        <f t="shared" si="20"/>
        <v>745.29</v>
      </c>
    </row>
    <row r="225" spans="1:16">
      <c r="B225" s="89">
        <v>17</v>
      </c>
      <c r="C225" s="90" t="s">
        <v>67</v>
      </c>
      <c r="D225" s="74">
        <f t="shared" si="22"/>
        <v>772.72727272727275</v>
      </c>
      <c r="E225" s="91">
        <v>0.25409999999999999</v>
      </c>
      <c r="F225" s="92">
        <v>4.2469999999999998E-5</v>
      </c>
      <c r="G225" s="88">
        <f t="shared" si="25"/>
        <v>0.25414247000000001</v>
      </c>
      <c r="H225" s="77">
        <v>202.42</v>
      </c>
      <c r="I225" s="79" t="s">
        <v>12</v>
      </c>
      <c r="J225" s="80">
        <f t="shared" si="23"/>
        <v>202420</v>
      </c>
      <c r="K225" s="77">
        <v>7.11</v>
      </c>
      <c r="L225" s="79" t="s">
        <v>12</v>
      </c>
      <c r="M225" s="80">
        <f t="shared" si="26"/>
        <v>7110</v>
      </c>
      <c r="N225" s="77">
        <v>806.67</v>
      </c>
      <c r="O225" s="79" t="s">
        <v>66</v>
      </c>
      <c r="P225" s="76">
        <f t="shared" si="20"/>
        <v>806.67</v>
      </c>
    </row>
    <row r="226" spans="1:16">
      <c r="B226" s="89">
        <v>18</v>
      </c>
      <c r="C226" s="90" t="s">
        <v>67</v>
      </c>
      <c r="D226" s="74">
        <f t="shared" si="22"/>
        <v>818.18181818181813</v>
      </c>
      <c r="E226" s="91">
        <v>0.24990000000000001</v>
      </c>
      <c r="F226" s="92">
        <v>4.0269999999999999E-5</v>
      </c>
      <c r="G226" s="88">
        <f t="shared" si="25"/>
        <v>0.24994027000000002</v>
      </c>
      <c r="H226" s="77">
        <v>220.03</v>
      </c>
      <c r="I226" s="79" t="s">
        <v>12</v>
      </c>
      <c r="J226" s="80">
        <f t="shared" si="23"/>
        <v>220030</v>
      </c>
      <c r="K226" s="77">
        <v>7.53</v>
      </c>
      <c r="L226" s="79" t="s">
        <v>12</v>
      </c>
      <c r="M226" s="80">
        <f t="shared" si="26"/>
        <v>7530</v>
      </c>
      <c r="N226" s="77">
        <v>868.18</v>
      </c>
      <c r="O226" s="79" t="s">
        <v>66</v>
      </c>
      <c r="P226" s="76">
        <f t="shared" si="20"/>
        <v>868.18</v>
      </c>
    </row>
    <row r="227" spans="1:16">
      <c r="B227" s="89">
        <v>20</v>
      </c>
      <c r="C227" s="90" t="s">
        <v>67</v>
      </c>
      <c r="D227" s="74">
        <f t="shared" si="22"/>
        <v>909.09090909090912</v>
      </c>
      <c r="E227" s="91">
        <v>0.2429</v>
      </c>
      <c r="F227" s="92">
        <v>3.6520000000000003E-5</v>
      </c>
      <c r="G227" s="88">
        <f t="shared" si="25"/>
        <v>0.24293652000000002</v>
      </c>
      <c r="H227" s="77">
        <v>256.07</v>
      </c>
      <c r="I227" s="79" t="s">
        <v>12</v>
      </c>
      <c r="J227" s="80">
        <f t="shared" si="23"/>
        <v>256070</v>
      </c>
      <c r="K227" s="77">
        <v>9.1</v>
      </c>
      <c r="L227" s="79" t="s">
        <v>12</v>
      </c>
      <c r="M227" s="80">
        <f t="shared" si="26"/>
        <v>9100</v>
      </c>
      <c r="N227" s="77">
        <v>991.25</v>
      </c>
      <c r="O227" s="79" t="s">
        <v>66</v>
      </c>
      <c r="P227" s="76">
        <f t="shared" si="20"/>
        <v>991.25</v>
      </c>
    </row>
    <row r="228" spans="1:16">
      <c r="A228" s="4">
        <v>228</v>
      </c>
      <c r="B228" s="89">
        <v>22</v>
      </c>
      <c r="C228" s="90" t="s">
        <v>67</v>
      </c>
      <c r="D228" s="74">
        <f t="shared" si="22"/>
        <v>1000</v>
      </c>
      <c r="E228" s="91">
        <v>0.23760000000000001</v>
      </c>
      <c r="F228" s="92">
        <v>3.3429999999999997E-5</v>
      </c>
      <c r="G228" s="88">
        <f t="shared" si="25"/>
        <v>0.23763343000000001</v>
      </c>
      <c r="H228" s="77">
        <v>293.02</v>
      </c>
      <c r="I228" s="79" t="s">
        <v>12</v>
      </c>
      <c r="J228" s="80">
        <f t="shared" si="23"/>
        <v>293020</v>
      </c>
      <c r="K228" s="77">
        <v>10.49</v>
      </c>
      <c r="L228" s="79" t="s">
        <v>12</v>
      </c>
      <c r="M228" s="80">
        <f t="shared" si="26"/>
        <v>10490</v>
      </c>
      <c r="N228" s="77">
        <v>1.1100000000000001</v>
      </c>
      <c r="O228" s="78" t="s">
        <v>12</v>
      </c>
      <c r="P228" s="76">
        <f t="shared" ref="P226:P228" si="27">N228*1000</f>
        <v>1110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U6" sqref="U6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srim22Na_Diamond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240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35.198999999999998</v>
      </c>
      <c r="L6" s="22" t="s">
        <v>33</v>
      </c>
      <c r="M6" s="9"/>
      <c r="N6" s="9"/>
      <c r="O6" s="15" t="s">
        <v>111</v>
      </c>
      <c r="P6" s="136" t="s">
        <v>228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241</v>
      </c>
      <c r="F7" s="32"/>
      <c r="G7" s="33"/>
      <c r="H7" s="33"/>
      <c r="I7" s="34"/>
      <c r="J7" s="4">
        <v>2</v>
      </c>
      <c r="K7" s="35">
        <v>351.99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3.52</v>
      </c>
      <c r="D8" s="38" t="s">
        <v>9</v>
      </c>
      <c r="F8" s="32"/>
      <c r="G8" s="33"/>
      <c r="H8" s="33"/>
      <c r="I8" s="34"/>
      <c r="J8" s="4">
        <v>3</v>
      </c>
      <c r="K8" s="35">
        <v>351.99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1.7648000000000001E+23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0.22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22000000</v>
      </c>
      <c r="E13" s="21" t="s">
        <v>110</v>
      </c>
      <c r="F13" s="49"/>
      <c r="G13" s="50"/>
      <c r="H13" s="50"/>
      <c r="I13" s="51"/>
      <c r="J13" s="4">
        <v>8</v>
      </c>
      <c r="K13" s="52">
        <v>0.15856000000000001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215</v>
      </c>
      <c r="C14" s="102"/>
      <c r="D14" s="21" t="s">
        <v>210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217</v>
      </c>
      <c r="C15" s="103"/>
      <c r="D15" s="101" t="s">
        <v>208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87" t="s">
        <v>58</v>
      </c>
      <c r="E18" s="189" t="s">
        <v>59</v>
      </c>
      <c r="F18" s="190"/>
      <c r="G18" s="191"/>
      <c r="H18" s="71" t="s">
        <v>60</v>
      </c>
      <c r="I18" s="25"/>
      <c r="J18" s="187" t="s">
        <v>61</v>
      </c>
      <c r="K18" s="71" t="s">
        <v>62</v>
      </c>
      <c r="L18" s="73"/>
      <c r="M18" s="187" t="s">
        <v>61</v>
      </c>
      <c r="N18" s="71" t="s">
        <v>62</v>
      </c>
      <c r="O18" s="25"/>
      <c r="P18" s="187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224.999</v>
      </c>
      <c r="C20" s="85" t="s">
        <v>107</v>
      </c>
      <c r="D20" s="119">
        <f>B20/1000000/$C$5</f>
        <v>1.0227227272727273E-5</v>
      </c>
      <c r="E20" s="86">
        <v>8.4970000000000004E-2</v>
      </c>
      <c r="F20" s="87">
        <v>0.9839</v>
      </c>
      <c r="G20" s="88">
        <f>E20+F20</f>
        <v>1.06887</v>
      </c>
      <c r="H20" s="84">
        <v>8</v>
      </c>
      <c r="I20" s="85" t="s">
        <v>64</v>
      </c>
      <c r="J20" s="97">
        <f>H20/1000/10</f>
        <v>8.0000000000000004E-4</v>
      </c>
      <c r="K20" s="84">
        <v>4</v>
      </c>
      <c r="L20" s="85" t="s">
        <v>64</v>
      </c>
      <c r="M20" s="97">
        <f t="shared" ref="M20:M83" si="0">K20/1000/10</f>
        <v>4.0000000000000002E-4</v>
      </c>
      <c r="N20" s="84">
        <v>3</v>
      </c>
      <c r="O20" s="85" t="s">
        <v>64</v>
      </c>
      <c r="P20" s="97">
        <f t="shared" ref="P20:P83" si="1">N20/1000/10</f>
        <v>3.0000000000000003E-4</v>
      </c>
    </row>
    <row r="21" spans="1:16">
      <c r="B21" s="89">
        <v>249.999</v>
      </c>
      <c r="C21" s="90" t="s">
        <v>107</v>
      </c>
      <c r="D21" s="120">
        <f t="shared" ref="D21:D36" si="2">B21/1000000/$C$5</f>
        <v>1.1363590909090909E-5</v>
      </c>
      <c r="E21" s="91">
        <v>8.9560000000000001E-2</v>
      </c>
      <c r="F21" s="92">
        <v>1.0229999999999999</v>
      </c>
      <c r="G21" s="88">
        <f t="shared" ref="G21:G84" si="3">E21+F21</f>
        <v>1.11256</v>
      </c>
      <c r="H21" s="89">
        <v>8</v>
      </c>
      <c r="I21" s="90" t="s">
        <v>64</v>
      </c>
      <c r="J21" s="74">
        <f t="shared" ref="J21:J84" si="4">H21/1000/10</f>
        <v>8.0000000000000004E-4</v>
      </c>
      <c r="K21" s="89">
        <v>4</v>
      </c>
      <c r="L21" s="90" t="s">
        <v>64</v>
      </c>
      <c r="M21" s="74">
        <f t="shared" si="0"/>
        <v>4.0000000000000002E-4</v>
      </c>
      <c r="N21" s="89">
        <v>3</v>
      </c>
      <c r="O21" s="90" t="s">
        <v>64</v>
      </c>
      <c r="P21" s="74">
        <f t="shared" si="1"/>
        <v>3.0000000000000003E-4</v>
      </c>
    </row>
    <row r="22" spans="1:16">
      <c r="B22" s="89">
        <v>274.99900000000002</v>
      </c>
      <c r="C22" s="90" t="s">
        <v>107</v>
      </c>
      <c r="D22" s="120">
        <f t="shared" si="2"/>
        <v>1.2499954545454545E-5</v>
      </c>
      <c r="E22" s="91">
        <v>9.393E-2</v>
      </c>
      <c r="F22" s="92">
        <v>1.0589999999999999</v>
      </c>
      <c r="G22" s="88">
        <f t="shared" si="3"/>
        <v>1.15293</v>
      </c>
      <c r="H22" s="89">
        <v>8</v>
      </c>
      <c r="I22" s="90" t="s">
        <v>64</v>
      </c>
      <c r="J22" s="74">
        <f t="shared" si="4"/>
        <v>8.0000000000000004E-4</v>
      </c>
      <c r="K22" s="89">
        <v>4</v>
      </c>
      <c r="L22" s="90" t="s">
        <v>64</v>
      </c>
      <c r="M22" s="74">
        <f t="shared" si="0"/>
        <v>4.0000000000000002E-4</v>
      </c>
      <c r="N22" s="89">
        <v>3</v>
      </c>
      <c r="O22" s="90" t="s">
        <v>64</v>
      </c>
      <c r="P22" s="74">
        <f t="shared" si="1"/>
        <v>3.0000000000000003E-4</v>
      </c>
    </row>
    <row r="23" spans="1:16">
      <c r="B23" s="89">
        <v>299.99900000000002</v>
      </c>
      <c r="C23" s="90" t="s">
        <v>107</v>
      </c>
      <c r="D23" s="120">
        <f t="shared" si="2"/>
        <v>1.3636318181818183E-5</v>
      </c>
      <c r="E23" s="91">
        <v>9.8110000000000003E-2</v>
      </c>
      <c r="F23" s="92">
        <v>1.093</v>
      </c>
      <c r="G23" s="88">
        <f t="shared" si="3"/>
        <v>1.1911099999999999</v>
      </c>
      <c r="H23" s="89">
        <v>9</v>
      </c>
      <c r="I23" s="90" t="s">
        <v>64</v>
      </c>
      <c r="J23" s="74">
        <f t="shared" si="4"/>
        <v>8.9999999999999998E-4</v>
      </c>
      <c r="K23" s="89">
        <v>4</v>
      </c>
      <c r="L23" s="90" t="s">
        <v>64</v>
      </c>
      <c r="M23" s="74">
        <f t="shared" si="0"/>
        <v>4.0000000000000002E-4</v>
      </c>
      <c r="N23" s="89">
        <v>3</v>
      </c>
      <c r="O23" s="90" t="s">
        <v>64</v>
      </c>
      <c r="P23" s="74">
        <f t="shared" si="1"/>
        <v>3.0000000000000003E-4</v>
      </c>
    </row>
    <row r="24" spans="1:16">
      <c r="B24" s="89">
        <v>324.99900000000002</v>
      </c>
      <c r="C24" s="90" t="s">
        <v>107</v>
      </c>
      <c r="D24" s="120">
        <f t="shared" si="2"/>
        <v>1.4772681818181819E-5</v>
      </c>
      <c r="E24" s="91">
        <v>0.1021</v>
      </c>
      <c r="F24" s="92">
        <v>1.123</v>
      </c>
      <c r="G24" s="88">
        <f t="shared" si="3"/>
        <v>1.2251000000000001</v>
      </c>
      <c r="H24" s="89">
        <v>9</v>
      </c>
      <c r="I24" s="90" t="s">
        <v>64</v>
      </c>
      <c r="J24" s="74">
        <f t="shared" si="4"/>
        <v>8.9999999999999998E-4</v>
      </c>
      <c r="K24" s="89">
        <v>4</v>
      </c>
      <c r="L24" s="90" t="s">
        <v>64</v>
      </c>
      <c r="M24" s="74">
        <f t="shared" si="0"/>
        <v>4.0000000000000002E-4</v>
      </c>
      <c r="N24" s="89">
        <v>3</v>
      </c>
      <c r="O24" s="90" t="s">
        <v>64</v>
      </c>
      <c r="P24" s="74">
        <f t="shared" si="1"/>
        <v>3.0000000000000003E-4</v>
      </c>
    </row>
    <row r="25" spans="1:16">
      <c r="B25" s="89">
        <v>349.99900000000002</v>
      </c>
      <c r="C25" s="90" t="s">
        <v>107</v>
      </c>
      <c r="D25" s="120">
        <f t="shared" si="2"/>
        <v>1.5909045454545455E-5</v>
      </c>
      <c r="E25" s="91">
        <v>0.106</v>
      </c>
      <c r="F25" s="92">
        <v>1.1519999999999999</v>
      </c>
      <c r="G25" s="88">
        <f t="shared" si="3"/>
        <v>1.258</v>
      </c>
      <c r="H25" s="89">
        <v>10</v>
      </c>
      <c r="I25" s="90" t="s">
        <v>64</v>
      </c>
      <c r="J25" s="74">
        <f t="shared" si="4"/>
        <v>1E-3</v>
      </c>
      <c r="K25" s="89">
        <v>5</v>
      </c>
      <c r="L25" s="90" t="s">
        <v>64</v>
      </c>
      <c r="M25" s="74">
        <f t="shared" si="0"/>
        <v>5.0000000000000001E-4</v>
      </c>
      <c r="N25" s="89">
        <v>3</v>
      </c>
      <c r="O25" s="90" t="s">
        <v>64</v>
      </c>
      <c r="P25" s="74">
        <f t="shared" si="1"/>
        <v>3.0000000000000003E-4</v>
      </c>
    </row>
    <row r="26" spans="1:16">
      <c r="B26" s="89">
        <v>374.99900000000002</v>
      </c>
      <c r="C26" s="90" t="s">
        <v>107</v>
      </c>
      <c r="D26" s="120">
        <f t="shared" si="2"/>
        <v>1.7045409090909094E-5</v>
      </c>
      <c r="E26" s="91">
        <v>0.10970000000000001</v>
      </c>
      <c r="F26" s="92">
        <v>1.179</v>
      </c>
      <c r="G26" s="88">
        <f t="shared" si="3"/>
        <v>1.2887</v>
      </c>
      <c r="H26" s="89">
        <v>10</v>
      </c>
      <c r="I26" s="90" t="s">
        <v>64</v>
      </c>
      <c r="J26" s="74">
        <f t="shared" si="4"/>
        <v>1E-3</v>
      </c>
      <c r="K26" s="89">
        <v>5</v>
      </c>
      <c r="L26" s="90" t="s">
        <v>64</v>
      </c>
      <c r="M26" s="74">
        <f t="shared" si="0"/>
        <v>5.0000000000000001E-4</v>
      </c>
      <c r="N26" s="89">
        <v>4</v>
      </c>
      <c r="O26" s="90" t="s">
        <v>64</v>
      </c>
      <c r="P26" s="74">
        <f t="shared" si="1"/>
        <v>4.0000000000000002E-4</v>
      </c>
    </row>
    <row r="27" spans="1:16">
      <c r="B27" s="89">
        <v>399.99900000000002</v>
      </c>
      <c r="C27" s="90" t="s">
        <v>107</v>
      </c>
      <c r="D27" s="120">
        <f t="shared" si="2"/>
        <v>1.8181772727272727E-5</v>
      </c>
      <c r="E27" s="91">
        <v>0.1133</v>
      </c>
      <c r="F27" s="92">
        <v>1.2050000000000001</v>
      </c>
      <c r="G27" s="88">
        <f t="shared" si="3"/>
        <v>1.3183</v>
      </c>
      <c r="H27" s="89">
        <v>10</v>
      </c>
      <c r="I27" s="90" t="s">
        <v>64</v>
      </c>
      <c r="J27" s="74">
        <f t="shared" si="4"/>
        <v>1E-3</v>
      </c>
      <c r="K27" s="89">
        <v>5</v>
      </c>
      <c r="L27" s="90" t="s">
        <v>64</v>
      </c>
      <c r="M27" s="74">
        <f t="shared" si="0"/>
        <v>5.0000000000000001E-4</v>
      </c>
      <c r="N27" s="89">
        <v>4</v>
      </c>
      <c r="O27" s="90" t="s">
        <v>64</v>
      </c>
      <c r="P27" s="74">
        <f t="shared" si="1"/>
        <v>4.0000000000000002E-4</v>
      </c>
    </row>
    <row r="28" spans="1:16">
      <c r="B28" s="89">
        <v>449.99900000000002</v>
      </c>
      <c r="C28" s="90" t="s">
        <v>107</v>
      </c>
      <c r="D28" s="120">
        <f t="shared" si="2"/>
        <v>2.0454500000000002E-5</v>
      </c>
      <c r="E28" s="91">
        <v>0.1202</v>
      </c>
      <c r="F28" s="92">
        <v>1.2509999999999999</v>
      </c>
      <c r="G28" s="88">
        <f t="shared" si="3"/>
        <v>1.3712</v>
      </c>
      <c r="H28" s="89">
        <v>11</v>
      </c>
      <c r="I28" s="90" t="s">
        <v>64</v>
      </c>
      <c r="J28" s="74">
        <f t="shared" si="4"/>
        <v>1.0999999999999998E-3</v>
      </c>
      <c r="K28" s="89">
        <v>5</v>
      </c>
      <c r="L28" s="90" t="s">
        <v>64</v>
      </c>
      <c r="M28" s="74">
        <f t="shared" si="0"/>
        <v>5.0000000000000001E-4</v>
      </c>
      <c r="N28" s="89">
        <v>4</v>
      </c>
      <c r="O28" s="90" t="s">
        <v>64</v>
      </c>
      <c r="P28" s="74">
        <f t="shared" si="1"/>
        <v>4.0000000000000002E-4</v>
      </c>
    </row>
    <row r="29" spans="1:16">
      <c r="B29" s="89">
        <v>499.99900000000002</v>
      </c>
      <c r="C29" s="90" t="s">
        <v>107</v>
      </c>
      <c r="D29" s="120">
        <f t="shared" si="2"/>
        <v>2.2727227272727274E-5</v>
      </c>
      <c r="E29" s="91">
        <v>0.12670000000000001</v>
      </c>
      <c r="F29" s="92">
        <v>1.2929999999999999</v>
      </c>
      <c r="G29" s="88">
        <f t="shared" si="3"/>
        <v>1.4197</v>
      </c>
      <c r="H29" s="89">
        <v>12</v>
      </c>
      <c r="I29" s="90" t="s">
        <v>64</v>
      </c>
      <c r="J29" s="74">
        <f t="shared" si="4"/>
        <v>1.2000000000000001E-3</v>
      </c>
      <c r="K29" s="89">
        <v>6</v>
      </c>
      <c r="L29" s="90" t="s">
        <v>64</v>
      </c>
      <c r="M29" s="74">
        <f t="shared" si="0"/>
        <v>6.0000000000000006E-4</v>
      </c>
      <c r="N29" s="89">
        <v>4</v>
      </c>
      <c r="O29" s="90" t="s">
        <v>64</v>
      </c>
      <c r="P29" s="74">
        <f t="shared" si="1"/>
        <v>4.0000000000000002E-4</v>
      </c>
    </row>
    <row r="30" spans="1:16">
      <c r="B30" s="89">
        <v>549.99900000000002</v>
      </c>
      <c r="C30" s="90" t="s">
        <v>107</v>
      </c>
      <c r="D30" s="118">
        <f t="shared" si="2"/>
        <v>2.4999954545454546E-5</v>
      </c>
      <c r="E30" s="91">
        <v>0.1328</v>
      </c>
      <c r="F30" s="92">
        <v>1.33</v>
      </c>
      <c r="G30" s="88">
        <f t="shared" si="3"/>
        <v>1.4628000000000001</v>
      </c>
      <c r="H30" s="89">
        <v>13</v>
      </c>
      <c r="I30" s="90" t="s">
        <v>64</v>
      </c>
      <c r="J30" s="74">
        <f t="shared" si="4"/>
        <v>1.2999999999999999E-3</v>
      </c>
      <c r="K30" s="89">
        <v>6</v>
      </c>
      <c r="L30" s="90" t="s">
        <v>64</v>
      </c>
      <c r="M30" s="74">
        <f t="shared" si="0"/>
        <v>6.0000000000000006E-4</v>
      </c>
      <c r="N30" s="89">
        <v>4</v>
      </c>
      <c r="O30" s="90" t="s">
        <v>64</v>
      </c>
      <c r="P30" s="74">
        <f t="shared" si="1"/>
        <v>4.0000000000000002E-4</v>
      </c>
    </row>
    <row r="31" spans="1:16">
      <c r="B31" s="89">
        <v>599.99900000000002</v>
      </c>
      <c r="C31" s="90" t="s">
        <v>107</v>
      </c>
      <c r="D31" s="118">
        <f t="shared" si="2"/>
        <v>2.7272681818181821E-5</v>
      </c>
      <c r="E31" s="91">
        <v>0.13869999999999999</v>
      </c>
      <c r="F31" s="92">
        <v>1.365</v>
      </c>
      <c r="G31" s="88">
        <f t="shared" si="3"/>
        <v>1.5037</v>
      </c>
      <c r="H31" s="89">
        <v>13</v>
      </c>
      <c r="I31" s="90" t="s">
        <v>64</v>
      </c>
      <c r="J31" s="74">
        <f t="shared" si="4"/>
        <v>1.2999999999999999E-3</v>
      </c>
      <c r="K31" s="89">
        <v>6</v>
      </c>
      <c r="L31" s="90" t="s">
        <v>64</v>
      </c>
      <c r="M31" s="74">
        <f t="shared" si="0"/>
        <v>6.0000000000000006E-4</v>
      </c>
      <c r="N31" s="89">
        <v>5</v>
      </c>
      <c r="O31" s="90" t="s">
        <v>64</v>
      </c>
      <c r="P31" s="74">
        <f t="shared" si="1"/>
        <v>5.0000000000000001E-4</v>
      </c>
    </row>
    <row r="32" spans="1:16">
      <c r="B32" s="89">
        <v>649.99900000000002</v>
      </c>
      <c r="C32" s="90" t="s">
        <v>107</v>
      </c>
      <c r="D32" s="118">
        <f t="shared" si="2"/>
        <v>2.9545409090909093E-5</v>
      </c>
      <c r="E32" s="91">
        <v>0.1444</v>
      </c>
      <c r="F32" s="92">
        <v>1.3959999999999999</v>
      </c>
      <c r="G32" s="88">
        <f t="shared" si="3"/>
        <v>1.5404</v>
      </c>
      <c r="H32" s="89">
        <v>14</v>
      </c>
      <c r="I32" s="90" t="s">
        <v>64</v>
      </c>
      <c r="J32" s="74">
        <f t="shared" si="4"/>
        <v>1.4E-3</v>
      </c>
      <c r="K32" s="89">
        <v>6</v>
      </c>
      <c r="L32" s="90" t="s">
        <v>64</v>
      </c>
      <c r="M32" s="74">
        <f t="shared" si="0"/>
        <v>6.0000000000000006E-4</v>
      </c>
      <c r="N32" s="89">
        <v>5</v>
      </c>
      <c r="O32" s="90" t="s">
        <v>64</v>
      </c>
      <c r="P32" s="74">
        <f t="shared" si="1"/>
        <v>5.0000000000000001E-4</v>
      </c>
    </row>
    <row r="33" spans="2:16">
      <c r="B33" s="89">
        <v>699.99900000000002</v>
      </c>
      <c r="C33" s="90" t="s">
        <v>107</v>
      </c>
      <c r="D33" s="118">
        <f t="shared" si="2"/>
        <v>3.1818136363636365E-5</v>
      </c>
      <c r="E33" s="91">
        <v>0.14990000000000001</v>
      </c>
      <c r="F33" s="92">
        <v>1.425</v>
      </c>
      <c r="G33" s="88">
        <f t="shared" si="3"/>
        <v>1.5749</v>
      </c>
      <c r="H33" s="89">
        <v>15</v>
      </c>
      <c r="I33" s="90" t="s">
        <v>64</v>
      </c>
      <c r="J33" s="74">
        <f t="shared" si="4"/>
        <v>1.5E-3</v>
      </c>
      <c r="K33" s="89">
        <v>7</v>
      </c>
      <c r="L33" s="90" t="s">
        <v>64</v>
      </c>
      <c r="M33" s="74">
        <f t="shared" si="0"/>
        <v>6.9999999999999999E-4</v>
      </c>
      <c r="N33" s="89">
        <v>5</v>
      </c>
      <c r="O33" s="90" t="s">
        <v>64</v>
      </c>
      <c r="P33" s="74">
        <f t="shared" si="1"/>
        <v>5.0000000000000001E-4</v>
      </c>
    </row>
    <row r="34" spans="2:16">
      <c r="B34" s="89">
        <v>799.99900000000002</v>
      </c>
      <c r="C34" s="90" t="s">
        <v>107</v>
      </c>
      <c r="D34" s="118">
        <f t="shared" si="2"/>
        <v>3.6363590909090909E-5</v>
      </c>
      <c r="E34" s="91">
        <v>0.16020000000000001</v>
      </c>
      <c r="F34" s="92">
        <v>1.4770000000000001</v>
      </c>
      <c r="G34" s="88">
        <f t="shared" si="3"/>
        <v>1.6372</v>
      </c>
      <c r="H34" s="89">
        <v>16</v>
      </c>
      <c r="I34" s="90" t="s">
        <v>64</v>
      </c>
      <c r="J34" s="74">
        <f t="shared" si="4"/>
        <v>1.6000000000000001E-3</v>
      </c>
      <c r="K34" s="89">
        <v>7</v>
      </c>
      <c r="L34" s="90" t="s">
        <v>64</v>
      </c>
      <c r="M34" s="74">
        <f t="shared" si="0"/>
        <v>6.9999999999999999E-4</v>
      </c>
      <c r="N34" s="89">
        <v>5</v>
      </c>
      <c r="O34" s="90" t="s">
        <v>64</v>
      </c>
      <c r="P34" s="74">
        <f t="shared" si="1"/>
        <v>5.0000000000000001E-4</v>
      </c>
    </row>
    <row r="35" spans="2:16">
      <c r="B35" s="89">
        <v>899.99900000000002</v>
      </c>
      <c r="C35" s="90" t="s">
        <v>107</v>
      </c>
      <c r="D35" s="118">
        <f t="shared" si="2"/>
        <v>4.0909045454545459E-5</v>
      </c>
      <c r="E35" s="91">
        <v>0.1699</v>
      </c>
      <c r="F35" s="92">
        <v>1.522</v>
      </c>
      <c r="G35" s="88">
        <f t="shared" si="3"/>
        <v>1.6919</v>
      </c>
      <c r="H35" s="89">
        <v>17</v>
      </c>
      <c r="I35" s="90" t="s">
        <v>64</v>
      </c>
      <c r="J35" s="74">
        <f t="shared" si="4"/>
        <v>1.7000000000000001E-3</v>
      </c>
      <c r="K35" s="89">
        <v>8</v>
      </c>
      <c r="L35" s="90" t="s">
        <v>64</v>
      </c>
      <c r="M35" s="74">
        <f t="shared" si="0"/>
        <v>8.0000000000000004E-4</v>
      </c>
      <c r="N35" s="89">
        <v>6</v>
      </c>
      <c r="O35" s="90" t="s">
        <v>64</v>
      </c>
      <c r="P35" s="74">
        <f t="shared" si="1"/>
        <v>6.0000000000000006E-4</v>
      </c>
    </row>
    <row r="36" spans="2:16">
      <c r="B36" s="89">
        <v>999.99900000000002</v>
      </c>
      <c r="C36" s="90" t="s">
        <v>107</v>
      </c>
      <c r="D36" s="118">
        <f t="shared" si="2"/>
        <v>4.5454500000000003E-5</v>
      </c>
      <c r="E36" s="91">
        <v>0.17910000000000001</v>
      </c>
      <c r="F36" s="92">
        <v>1.5609999999999999</v>
      </c>
      <c r="G36" s="88">
        <f t="shared" si="3"/>
        <v>1.7401</v>
      </c>
      <c r="H36" s="89">
        <v>18</v>
      </c>
      <c r="I36" s="90" t="s">
        <v>64</v>
      </c>
      <c r="J36" s="74">
        <f t="shared" si="4"/>
        <v>1.8E-3</v>
      </c>
      <c r="K36" s="89">
        <v>8</v>
      </c>
      <c r="L36" s="90" t="s">
        <v>64</v>
      </c>
      <c r="M36" s="74">
        <f t="shared" si="0"/>
        <v>8.0000000000000004E-4</v>
      </c>
      <c r="N36" s="89">
        <v>6</v>
      </c>
      <c r="O36" s="90" t="s">
        <v>64</v>
      </c>
      <c r="P36" s="74">
        <f t="shared" si="1"/>
        <v>6.0000000000000006E-4</v>
      </c>
    </row>
    <row r="37" spans="2:16">
      <c r="B37" s="89">
        <v>1.1000000000000001</v>
      </c>
      <c r="C37" s="93" t="s">
        <v>63</v>
      </c>
      <c r="D37" s="118">
        <f t="shared" ref="D37:D100" si="5">B37/1000/$C$5</f>
        <v>5.0000000000000002E-5</v>
      </c>
      <c r="E37" s="91">
        <v>0.18790000000000001</v>
      </c>
      <c r="F37" s="92">
        <v>1.5960000000000001</v>
      </c>
      <c r="G37" s="88">
        <f t="shared" si="3"/>
        <v>1.7839</v>
      </c>
      <c r="H37" s="89">
        <v>20</v>
      </c>
      <c r="I37" s="90" t="s">
        <v>64</v>
      </c>
      <c r="J37" s="74">
        <f t="shared" si="4"/>
        <v>2E-3</v>
      </c>
      <c r="K37" s="89">
        <v>9</v>
      </c>
      <c r="L37" s="90" t="s">
        <v>64</v>
      </c>
      <c r="M37" s="74">
        <f t="shared" si="0"/>
        <v>8.9999999999999998E-4</v>
      </c>
      <c r="N37" s="89">
        <v>6</v>
      </c>
      <c r="O37" s="90" t="s">
        <v>64</v>
      </c>
      <c r="P37" s="74">
        <f t="shared" si="1"/>
        <v>6.0000000000000006E-4</v>
      </c>
    </row>
    <row r="38" spans="2:16">
      <c r="B38" s="89">
        <v>1.2</v>
      </c>
      <c r="C38" s="90" t="s">
        <v>63</v>
      </c>
      <c r="D38" s="118">
        <f t="shared" si="5"/>
        <v>5.4545454545454539E-5</v>
      </c>
      <c r="E38" s="91">
        <v>0.19620000000000001</v>
      </c>
      <c r="F38" s="92">
        <v>1.6279999999999999</v>
      </c>
      <c r="G38" s="88">
        <f t="shared" si="3"/>
        <v>1.8241999999999998</v>
      </c>
      <c r="H38" s="89">
        <v>21</v>
      </c>
      <c r="I38" s="90" t="s">
        <v>64</v>
      </c>
      <c r="J38" s="74">
        <f t="shared" si="4"/>
        <v>2.1000000000000003E-3</v>
      </c>
      <c r="K38" s="89">
        <v>9</v>
      </c>
      <c r="L38" s="90" t="s">
        <v>64</v>
      </c>
      <c r="M38" s="74">
        <f t="shared" si="0"/>
        <v>8.9999999999999998E-4</v>
      </c>
      <c r="N38" s="89">
        <v>7</v>
      </c>
      <c r="O38" s="90" t="s">
        <v>64</v>
      </c>
      <c r="P38" s="74">
        <f t="shared" si="1"/>
        <v>6.9999999999999999E-4</v>
      </c>
    </row>
    <row r="39" spans="2:16">
      <c r="B39" s="89">
        <v>1.3</v>
      </c>
      <c r="C39" s="90" t="s">
        <v>63</v>
      </c>
      <c r="D39" s="118">
        <f t="shared" si="5"/>
        <v>5.909090909090909E-5</v>
      </c>
      <c r="E39" s="91">
        <v>0.20419999999999999</v>
      </c>
      <c r="F39" s="92">
        <v>1.6559999999999999</v>
      </c>
      <c r="G39" s="88">
        <f t="shared" si="3"/>
        <v>1.8601999999999999</v>
      </c>
      <c r="H39" s="89">
        <v>22</v>
      </c>
      <c r="I39" s="90" t="s">
        <v>64</v>
      </c>
      <c r="J39" s="74">
        <f t="shared" si="4"/>
        <v>2.1999999999999997E-3</v>
      </c>
      <c r="K39" s="89">
        <v>9</v>
      </c>
      <c r="L39" s="90" t="s">
        <v>64</v>
      </c>
      <c r="M39" s="74">
        <f t="shared" si="0"/>
        <v>8.9999999999999998E-4</v>
      </c>
      <c r="N39" s="89">
        <v>7</v>
      </c>
      <c r="O39" s="90" t="s">
        <v>64</v>
      </c>
      <c r="P39" s="74">
        <f t="shared" si="1"/>
        <v>6.9999999999999999E-4</v>
      </c>
    </row>
    <row r="40" spans="2:16">
      <c r="B40" s="89">
        <v>1.4</v>
      </c>
      <c r="C40" s="90" t="s">
        <v>63</v>
      </c>
      <c r="D40" s="118">
        <f t="shared" si="5"/>
        <v>6.3636363636363641E-5</v>
      </c>
      <c r="E40" s="91">
        <v>0.21190000000000001</v>
      </c>
      <c r="F40" s="92">
        <v>1.681</v>
      </c>
      <c r="G40" s="88">
        <f t="shared" si="3"/>
        <v>1.8929</v>
      </c>
      <c r="H40" s="89">
        <v>23</v>
      </c>
      <c r="I40" s="90" t="s">
        <v>64</v>
      </c>
      <c r="J40" s="74">
        <f t="shared" si="4"/>
        <v>2.3E-3</v>
      </c>
      <c r="K40" s="89">
        <v>10</v>
      </c>
      <c r="L40" s="90" t="s">
        <v>64</v>
      </c>
      <c r="M40" s="74">
        <f t="shared" si="0"/>
        <v>1E-3</v>
      </c>
      <c r="N40" s="89">
        <v>7</v>
      </c>
      <c r="O40" s="90" t="s">
        <v>64</v>
      </c>
      <c r="P40" s="74">
        <f t="shared" si="1"/>
        <v>6.9999999999999999E-4</v>
      </c>
    </row>
    <row r="41" spans="2:16">
      <c r="B41" s="89">
        <v>1.5</v>
      </c>
      <c r="C41" s="90" t="s">
        <v>63</v>
      </c>
      <c r="D41" s="118">
        <f t="shared" si="5"/>
        <v>6.8181818181818184E-5</v>
      </c>
      <c r="E41" s="91">
        <v>0.21940000000000001</v>
      </c>
      <c r="F41" s="92">
        <v>1.704</v>
      </c>
      <c r="G41" s="88">
        <f t="shared" si="3"/>
        <v>1.9234</v>
      </c>
      <c r="H41" s="89">
        <v>24</v>
      </c>
      <c r="I41" s="90" t="s">
        <v>64</v>
      </c>
      <c r="J41" s="74">
        <f t="shared" si="4"/>
        <v>2.4000000000000002E-3</v>
      </c>
      <c r="K41" s="89">
        <v>10</v>
      </c>
      <c r="L41" s="90" t="s">
        <v>64</v>
      </c>
      <c r="M41" s="74">
        <f t="shared" si="0"/>
        <v>1E-3</v>
      </c>
      <c r="N41" s="89">
        <v>8</v>
      </c>
      <c r="O41" s="90" t="s">
        <v>64</v>
      </c>
      <c r="P41" s="74">
        <f t="shared" si="1"/>
        <v>8.0000000000000004E-4</v>
      </c>
    </row>
    <row r="42" spans="2:16">
      <c r="B42" s="89">
        <v>1.6</v>
      </c>
      <c r="C42" s="90" t="s">
        <v>63</v>
      </c>
      <c r="D42" s="118">
        <f t="shared" si="5"/>
        <v>7.2727272727272728E-5</v>
      </c>
      <c r="E42" s="91">
        <v>0.2266</v>
      </c>
      <c r="F42" s="92">
        <v>1.7250000000000001</v>
      </c>
      <c r="G42" s="88">
        <f t="shared" si="3"/>
        <v>1.9516</v>
      </c>
      <c r="H42" s="89">
        <v>25</v>
      </c>
      <c r="I42" s="90" t="s">
        <v>64</v>
      </c>
      <c r="J42" s="74">
        <f t="shared" si="4"/>
        <v>2.5000000000000001E-3</v>
      </c>
      <c r="K42" s="89">
        <v>11</v>
      </c>
      <c r="L42" s="90" t="s">
        <v>64</v>
      </c>
      <c r="M42" s="74">
        <f t="shared" si="0"/>
        <v>1.0999999999999998E-3</v>
      </c>
      <c r="N42" s="89">
        <v>8</v>
      </c>
      <c r="O42" s="90" t="s">
        <v>64</v>
      </c>
      <c r="P42" s="74">
        <f t="shared" si="1"/>
        <v>8.0000000000000004E-4</v>
      </c>
    </row>
    <row r="43" spans="2:16">
      <c r="B43" s="89">
        <v>1.7</v>
      </c>
      <c r="C43" s="90" t="s">
        <v>63</v>
      </c>
      <c r="D43" s="118">
        <f t="shared" si="5"/>
        <v>7.7272727272727272E-5</v>
      </c>
      <c r="E43" s="91">
        <v>0.23350000000000001</v>
      </c>
      <c r="F43" s="92">
        <v>1.744</v>
      </c>
      <c r="G43" s="88">
        <f t="shared" si="3"/>
        <v>1.9775</v>
      </c>
      <c r="H43" s="89">
        <v>26</v>
      </c>
      <c r="I43" s="90" t="s">
        <v>64</v>
      </c>
      <c r="J43" s="74">
        <f t="shared" si="4"/>
        <v>2.5999999999999999E-3</v>
      </c>
      <c r="K43" s="89">
        <v>11</v>
      </c>
      <c r="L43" s="90" t="s">
        <v>64</v>
      </c>
      <c r="M43" s="74">
        <f t="shared" si="0"/>
        <v>1.0999999999999998E-3</v>
      </c>
      <c r="N43" s="89">
        <v>8</v>
      </c>
      <c r="O43" s="90" t="s">
        <v>64</v>
      </c>
      <c r="P43" s="74">
        <f t="shared" si="1"/>
        <v>8.0000000000000004E-4</v>
      </c>
    </row>
    <row r="44" spans="2:16">
      <c r="B44" s="89">
        <v>1.8</v>
      </c>
      <c r="C44" s="90" t="s">
        <v>63</v>
      </c>
      <c r="D44" s="118">
        <f t="shared" si="5"/>
        <v>8.1818181818181816E-5</v>
      </c>
      <c r="E44" s="91">
        <v>0.24030000000000001</v>
      </c>
      <c r="F44" s="92">
        <v>1.762</v>
      </c>
      <c r="G44" s="88">
        <f t="shared" si="3"/>
        <v>2.0023</v>
      </c>
      <c r="H44" s="89">
        <v>27</v>
      </c>
      <c r="I44" s="90" t="s">
        <v>64</v>
      </c>
      <c r="J44" s="74">
        <f t="shared" si="4"/>
        <v>2.7000000000000001E-3</v>
      </c>
      <c r="K44" s="89">
        <v>11</v>
      </c>
      <c r="L44" s="90" t="s">
        <v>64</v>
      </c>
      <c r="M44" s="74">
        <f t="shared" si="0"/>
        <v>1.0999999999999998E-3</v>
      </c>
      <c r="N44" s="89">
        <v>9</v>
      </c>
      <c r="O44" s="90" t="s">
        <v>64</v>
      </c>
      <c r="P44" s="74">
        <f t="shared" si="1"/>
        <v>8.9999999999999998E-4</v>
      </c>
    </row>
    <row r="45" spans="2:16">
      <c r="B45" s="89">
        <v>2</v>
      </c>
      <c r="C45" s="90" t="s">
        <v>63</v>
      </c>
      <c r="D45" s="118">
        <f t="shared" si="5"/>
        <v>9.0909090909090917E-5</v>
      </c>
      <c r="E45" s="91">
        <v>0.25330000000000003</v>
      </c>
      <c r="F45" s="92">
        <v>1.7929999999999999</v>
      </c>
      <c r="G45" s="88">
        <f t="shared" si="3"/>
        <v>2.0463</v>
      </c>
      <c r="H45" s="89">
        <v>30</v>
      </c>
      <c r="I45" s="90" t="s">
        <v>64</v>
      </c>
      <c r="J45" s="74">
        <f t="shared" si="4"/>
        <v>3.0000000000000001E-3</v>
      </c>
      <c r="K45" s="89">
        <v>12</v>
      </c>
      <c r="L45" s="90" t="s">
        <v>64</v>
      </c>
      <c r="M45" s="74">
        <f t="shared" si="0"/>
        <v>1.2000000000000001E-3</v>
      </c>
      <c r="N45" s="89">
        <v>9</v>
      </c>
      <c r="O45" s="90" t="s">
        <v>64</v>
      </c>
      <c r="P45" s="74">
        <f t="shared" si="1"/>
        <v>8.9999999999999998E-4</v>
      </c>
    </row>
    <row r="46" spans="2:16">
      <c r="B46" s="89">
        <v>2.25</v>
      </c>
      <c r="C46" s="90" t="s">
        <v>63</v>
      </c>
      <c r="D46" s="118">
        <f t="shared" si="5"/>
        <v>1.0227272727272727E-4</v>
      </c>
      <c r="E46" s="91">
        <v>0.26869999999999999</v>
      </c>
      <c r="F46" s="92">
        <v>1.825</v>
      </c>
      <c r="G46" s="88">
        <f t="shared" si="3"/>
        <v>2.0937000000000001</v>
      </c>
      <c r="H46" s="89">
        <v>32</v>
      </c>
      <c r="I46" s="90" t="s">
        <v>64</v>
      </c>
      <c r="J46" s="74">
        <f t="shared" si="4"/>
        <v>3.2000000000000002E-3</v>
      </c>
      <c r="K46" s="89">
        <v>13</v>
      </c>
      <c r="L46" s="90" t="s">
        <v>64</v>
      </c>
      <c r="M46" s="74">
        <f t="shared" si="0"/>
        <v>1.2999999999999999E-3</v>
      </c>
      <c r="N46" s="89">
        <v>10</v>
      </c>
      <c r="O46" s="90" t="s">
        <v>64</v>
      </c>
      <c r="P46" s="74">
        <f t="shared" si="1"/>
        <v>1E-3</v>
      </c>
    </row>
    <row r="47" spans="2:16">
      <c r="B47" s="89">
        <v>2.5</v>
      </c>
      <c r="C47" s="90" t="s">
        <v>63</v>
      </c>
      <c r="D47" s="118">
        <f t="shared" si="5"/>
        <v>1.1363636363636364E-4</v>
      </c>
      <c r="E47" s="91">
        <v>0.28320000000000001</v>
      </c>
      <c r="F47" s="92">
        <v>1.8520000000000001</v>
      </c>
      <c r="G47" s="88">
        <f t="shared" si="3"/>
        <v>2.1352000000000002</v>
      </c>
      <c r="H47" s="89">
        <v>35</v>
      </c>
      <c r="I47" s="90" t="s">
        <v>64</v>
      </c>
      <c r="J47" s="74">
        <f t="shared" si="4"/>
        <v>3.5000000000000005E-3</v>
      </c>
      <c r="K47" s="89">
        <v>14</v>
      </c>
      <c r="L47" s="90" t="s">
        <v>64</v>
      </c>
      <c r="M47" s="74">
        <f t="shared" si="0"/>
        <v>1.4E-3</v>
      </c>
      <c r="N47" s="89">
        <v>11</v>
      </c>
      <c r="O47" s="90" t="s">
        <v>64</v>
      </c>
      <c r="P47" s="74">
        <f t="shared" si="1"/>
        <v>1.0999999999999998E-3</v>
      </c>
    </row>
    <row r="48" spans="2:16">
      <c r="B48" s="89">
        <v>2.75</v>
      </c>
      <c r="C48" s="90" t="s">
        <v>63</v>
      </c>
      <c r="D48" s="118">
        <f t="shared" si="5"/>
        <v>1.25E-4</v>
      </c>
      <c r="E48" s="91">
        <v>0.29699999999999999</v>
      </c>
      <c r="F48" s="92">
        <v>1.8740000000000001</v>
      </c>
      <c r="G48" s="88">
        <f t="shared" si="3"/>
        <v>2.1710000000000003</v>
      </c>
      <c r="H48" s="89">
        <v>37</v>
      </c>
      <c r="I48" s="90" t="s">
        <v>64</v>
      </c>
      <c r="J48" s="74">
        <f t="shared" si="4"/>
        <v>3.6999999999999997E-3</v>
      </c>
      <c r="K48" s="89">
        <v>15</v>
      </c>
      <c r="L48" s="90" t="s">
        <v>64</v>
      </c>
      <c r="M48" s="74">
        <f t="shared" si="0"/>
        <v>1.5E-3</v>
      </c>
      <c r="N48" s="89">
        <v>11</v>
      </c>
      <c r="O48" s="90" t="s">
        <v>64</v>
      </c>
      <c r="P48" s="74">
        <f t="shared" si="1"/>
        <v>1.0999999999999998E-3</v>
      </c>
    </row>
    <row r="49" spans="2:16">
      <c r="B49" s="89">
        <v>3</v>
      </c>
      <c r="C49" s="90" t="s">
        <v>63</v>
      </c>
      <c r="D49" s="118">
        <f t="shared" si="5"/>
        <v>1.3636363636363637E-4</v>
      </c>
      <c r="E49" s="91">
        <v>0.31019999999999998</v>
      </c>
      <c r="F49" s="92">
        <v>1.8919999999999999</v>
      </c>
      <c r="G49" s="88">
        <f t="shared" si="3"/>
        <v>2.2021999999999999</v>
      </c>
      <c r="H49" s="89">
        <v>40</v>
      </c>
      <c r="I49" s="90" t="s">
        <v>64</v>
      </c>
      <c r="J49" s="74">
        <f t="shared" si="4"/>
        <v>4.0000000000000001E-3</v>
      </c>
      <c r="K49" s="89">
        <v>16</v>
      </c>
      <c r="L49" s="90" t="s">
        <v>64</v>
      </c>
      <c r="M49" s="74">
        <f t="shared" si="0"/>
        <v>1.6000000000000001E-3</v>
      </c>
      <c r="N49" s="89">
        <v>12</v>
      </c>
      <c r="O49" s="90" t="s">
        <v>64</v>
      </c>
      <c r="P49" s="74">
        <f t="shared" si="1"/>
        <v>1.2000000000000001E-3</v>
      </c>
    </row>
    <row r="50" spans="2:16">
      <c r="B50" s="89">
        <v>3.25</v>
      </c>
      <c r="C50" s="90" t="s">
        <v>63</v>
      </c>
      <c r="D50" s="118">
        <f t="shared" si="5"/>
        <v>1.4772727272727271E-4</v>
      </c>
      <c r="E50" s="91">
        <v>0.32290000000000002</v>
      </c>
      <c r="F50" s="92">
        <v>1.9079999999999999</v>
      </c>
      <c r="G50" s="88">
        <f t="shared" si="3"/>
        <v>2.2309000000000001</v>
      </c>
      <c r="H50" s="89">
        <v>42</v>
      </c>
      <c r="I50" s="90" t="s">
        <v>64</v>
      </c>
      <c r="J50" s="74">
        <f t="shared" si="4"/>
        <v>4.2000000000000006E-3</v>
      </c>
      <c r="K50" s="89">
        <v>17</v>
      </c>
      <c r="L50" s="90" t="s">
        <v>64</v>
      </c>
      <c r="M50" s="74">
        <f t="shared" si="0"/>
        <v>1.7000000000000001E-3</v>
      </c>
      <c r="N50" s="89">
        <v>12</v>
      </c>
      <c r="O50" s="90" t="s">
        <v>64</v>
      </c>
      <c r="P50" s="74">
        <f t="shared" si="1"/>
        <v>1.2000000000000001E-3</v>
      </c>
    </row>
    <row r="51" spans="2:16">
      <c r="B51" s="89">
        <v>3.5</v>
      </c>
      <c r="C51" s="90" t="s">
        <v>63</v>
      </c>
      <c r="D51" s="118">
        <f t="shared" si="5"/>
        <v>1.590909090909091E-4</v>
      </c>
      <c r="E51" s="91">
        <v>0.33510000000000001</v>
      </c>
      <c r="F51" s="92">
        <v>1.921</v>
      </c>
      <c r="G51" s="88">
        <f t="shared" si="3"/>
        <v>2.2561</v>
      </c>
      <c r="H51" s="89">
        <v>45</v>
      </c>
      <c r="I51" s="90" t="s">
        <v>64</v>
      </c>
      <c r="J51" s="74">
        <f t="shared" si="4"/>
        <v>4.4999999999999997E-3</v>
      </c>
      <c r="K51" s="89">
        <v>17</v>
      </c>
      <c r="L51" s="90" t="s">
        <v>64</v>
      </c>
      <c r="M51" s="74">
        <f t="shared" si="0"/>
        <v>1.7000000000000001E-3</v>
      </c>
      <c r="N51" s="89">
        <v>13</v>
      </c>
      <c r="O51" s="90" t="s">
        <v>64</v>
      </c>
      <c r="P51" s="74">
        <f t="shared" si="1"/>
        <v>1.2999999999999999E-3</v>
      </c>
    </row>
    <row r="52" spans="2:16">
      <c r="B52" s="89">
        <v>3.75</v>
      </c>
      <c r="C52" s="90" t="s">
        <v>63</v>
      </c>
      <c r="D52" s="118">
        <f t="shared" si="5"/>
        <v>1.7045454545454544E-4</v>
      </c>
      <c r="E52" s="91">
        <v>0.34689999999999999</v>
      </c>
      <c r="F52" s="92">
        <v>1.931</v>
      </c>
      <c r="G52" s="88">
        <f t="shared" si="3"/>
        <v>2.2778999999999998</v>
      </c>
      <c r="H52" s="89">
        <v>47</v>
      </c>
      <c r="I52" s="90" t="s">
        <v>64</v>
      </c>
      <c r="J52" s="74">
        <f t="shared" si="4"/>
        <v>4.7000000000000002E-3</v>
      </c>
      <c r="K52" s="89">
        <v>18</v>
      </c>
      <c r="L52" s="90" t="s">
        <v>64</v>
      </c>
      <c r="M52" s="74">
        <f t="shared" si="0"/>
        <v>1.8E-3</v>
      </c>
      <c r="N52" s="89">
        <v>14</v>
      </c>
      <c r="O52" s="90" t="s">
        <v>64</v>
      </c>
      <c r="P52" s="74">
        <f t="shared" si="1"/>
        <v>1.4E-3</v>
      </c>
    </row>
    <row r="53" spans="2:16">
      <c r="B53" s="89">
        <v>4</v>
      </c>
      <c r="C53" s="90" t="s">
        <v>63</v>
      </c>
      <c r="D53" s="118">
        <f t="shared" si="5"/>
        <v>1.8181818181818183E-4</v>
      </c>
      <c r="E53" s="91">
        <v>0.35820000000000002</v>
      </c>
      <c r="F53" s="92">
        <v>1.94</v>
      </c>
      <c r="G53" s="88">
        <f t="shared" si="3"/>
        <v>2.2982</v>
      </c>
      <c r="H53" s="89">
        <v>50</v>
      </c>
      <c r="I53" s="90" t="s">
        <v>64</v>
      </c>
      <c r="J53" s="74">
        <f t="shared" si="4"/>
        <v>5.0000000000000001E-3</v>
      </c>
      <c r="K53" s="89">
        <v>19</v>
      </c>
      <c r="L53" s="90" t="s">
        <v>64</v>
      </c>
      <c r="M53" s="74">
        <f t="shared" si="0"/>
        <v>1.9E-3</v>
      </c>
      <c r="N53" s="89">
        <v>14</v>
      </c>
      <c r="O53" s="90" t="s">
        <v>64</v>
      </c>
      <c r="P53" s="74">
        <f t="shared" si="1"/>
        <v>1.4E-3</v>
      </c>
    </row>
    <row r="54" spans="2:16">
      <c r="B54" s="89">
        <v>4.5</v>
      </c>
      <c r="C54" s="90" t="s">
        <v>63</v>
      </c>
      <c r="D54" s="118">
        <f t="shared" si="5"/>
        <v>2.0454545454545454E-4</v>
      </c>
      <c r="E54" s="91">
        <v>0.38</v>
      </c>
      <c r="F54" s="92">
        <v>1.954</v>
      </c>
      <c r="G54" s="88">
        <f t="shared" si="3"/>
        <v>2.3340000000000001</v>
      </c>
      <c r="H54" s="89">
        <v>55</v>
      </c>
      <c r="I54" s="90" t="s">
        <v>64</v>
      </c>
      <c r="J54" s="74">
        <f t="shared" si="4"/>
        <v>5.4999999999999997E-3</v>
      </c>
      <c r="K54" s="89">
        <v>21</v>
      </c>
      <c r="L54" s="90" t="s">
        <v>64</v>
      </c>
      <c r="M54" s="74">
        <f t="shared" si="0"/>
        <v>2.1000000000000003E-3</v>
      </c>
      <c r="N54" s="89">
        <v>16</v>
      </c>
      <c r="O54" s="90" t="s">
        <v>64</v>
      </c>
      <c r="P54" s="74">
        <f t="shared" si="1"/>
        <v>1.6000000000000001E-3</v>
      </c>
    </row>
    <row r="55" spans="2:16">
      <c r="B55" s="89">
        <v>5</v>
      </c>
      <c r="C55" s="90" t="s">
        <v>63</v>
      </c>
      <c r="D55" s="118">
        <f t="shared" si="5"/>
        <v>2.2727272727272727E-4</v>
      </c>
      <c r="E55" s="91">
        <v>0.40050000000000002</v>
      </c>
      <c r="F55" s="92">
        <v>1.962</v>
      </c>
      <c r="G55" s="88">
        <f t="shared" si="3"/>
        <v>2.3624999999999998</v>
      </c>
      <c r="H55" s="89">
        <v>59</v>
      </c>
      <c r="I55" s="90" t="s">
        <v>64</v>
      </c>
      <c r="J55" s="74">
        <f t="shared" si="4"/>
        <v>5.8999999999999999E-3</v>
      </c>
      <c r="K55" s="89">
        <v>22</v>
      </c>
      <c r="L55" s="90" t="s">
        <v>64</v>
      </c>
      <c r="M55" s="74">
        <f t="shared" si="0"/>
        <v>2.1999999999999997E-3</v>
      </c>
      <c r="N55" s="89">
        <v>17</v>
      </c>
      <c r="O55" s="90" t="s">
        <v>64</v>
      </c>
      <c r="P55" s="74">
        <f t="shared" si="1"/>
        <v>1.7000000000000001E-3</v>
      </c>
    </row>
    <row r="56" spans="2:16">
      <c r="B56" s="89">
        <v>5.5</v>
      </c>
      <c r="C56" s="90" t="s">
        <v>63</v>
      </c>
      <c r="D56" s="118">
        <f t="shared" si="5"/>
        <v>2.5000000000000001E-4</v>
      </c>
      <c r="E56" s="91">
        <v>0.42009999999999997</v>
      </c>
      <c r="F56" s="92">
        <v>1.966</v>
      </c>
      <c r="G56" s="88">
        <f t="shared" si="3"/>
        <v>2.3860999999999999</v>
      </c>
      <c r="H56" s="89">
        <v>64</v>
      </c>
      <c r="I56" s="90" t="s">
        <v>64</v>
      </c>
      <c r="J56" s="74">
        <f t="shared" si="4"/>
        <v>6.4000000000000003E-3</v>
      </c>
      <c r="K56" s="89">
        <v>24</v>
      </c>
      <c r="L56" s="90" t="s">
        <v>64</v>
      </c>
      <c r="M56" s="74">
        <f t="shared" si="0"/>
        <v>2.4000000000000002E-3</v>
      </c>
      <c r="N56" s="89">
        <v>18</v>
      </c>
      <c r="O56" s="90" t="s">
        <v>64</v>
      </c>
      <c r="P56" s="74">
        <f t="shared" si="1"/>
        <v>1.8E-3</v>
      </c>
    </row>
    <row r="57" spans="2:16">
      <c r="B57" s="89">
        <v>6</v>
      </c>
      <c r="C57" s="90" t="s">
        <v>63</v>
      </c>
      <c r="D57" s="118">
        <f t="shared" si="5"/>
        <v>2.7272727272727274E-4</v>
      </c>
      <c r="E57" s="91">
        <v>0.43880000000000002</v>
      </c>
      <c r="F57" s="92">
        <v>1.968</v>
      </c>
      <c r="G57" s="88">
        <f t="shared" si="3"/>
        <v>2.4068000000000001</v>
      </c>
      <c r="H57" s="89">
        <v>69</v>
      </c>
      <c r="I57" s="90" t="s">
        <v>64</v>
      </c>
      <c r="J57" s="74">
        <f t="shared" si="4"/>
        <v>6.9000000000000008E-3</v>
      </c>
      <c r="K57" s="89">
        <v>25</v>
      </c>
      <c r="L57" s="90" t="s">
        <v>64</v>
      </c>
      <c r="M57" s="74">
        <f t="shared" si="0"/>
        <v>2.5000000000000001E-3</v>
      </c>
      <c r="N57" s="89">
        <v>19</v>
      </c>
      <c r="O57" s="90" t="s">
        <v>64</v>
      </c>
      <c r="P57" s="74">
        <f t="shared" si="1"/>
        <v>1.9E-3</v>
      </c>
    </row>
    <row r="58" spans="2:16">
      <c r="B58" s="89">
        <v>6.5</v>
      </c>
      <c r="C58" s="90" t="s">
        <v>63</v>
      </c>
      <c r="D58" s="118">
        <f t="shared" si="5"/>
        <v>2.9545454545454542E-4</v>
      </c>
      <c r="E58" s="91">
        <v>0.45669999999999999</v>
      </c>
      <c r="F58" s="92">
        <v>1.968</v>
      </c>
      <c r="G58" s="88">
        <f t="shared" si="3"/>
        <v>2.4247000000000001</v>
      </c>
      <c r="H58" s="89">
        <v>74</v>
      </c>
      <c r="I58" s="90" t="s">
        <v>64</v>
      </c>
      <c r="J58" s="74">
        <f t="shared" si="4"/>
        <v>7.3999999999999995E-3</v>
      </c>
      <c r="K58" s="89">
        <v>27</v>
      </c>
      <c r="L58" s="90" t="s">
        <v>64</v>
      </c>
      <c r="M58" s="74">
        <f t="shared" si="0"/>
        <v>2.7000000000000001E-3</v>
      </c>
      <c r="N58" s="89">
        <v>20</v>
      </c>
      <c r="O58" s="90" t="s">
        <v>64</v>
      </c>
      <c r="P58" s="74">
        <f t="shared" si="1"/>
        <v>2E-3</v>
      </c>
    </row>
    <row r="59" spans="2:16">
      <c r="B59" s="89">
        <v>7</v>
      </c>
      <c r="C59" s="90" t="s">
        <v>63</v>
      </c>
      <c r="D59" s="118">
        <f t="shared" si="5"/>
        <v>3.181818181818182E-4</v>
      </c>
      <c r="E59" s="91">
        <v>0.47389999999999999</v>
      </c>
      <c r="F59" s="92">
        <v>1.9650000000000001</v>
      </c>
      <c r="G59" s="88">
        <f t="shared" si="3"/>
        <v>2.4389000000000003</v>
      </c>
      <c r="H59" s="89">
        <v>78</v>
      </c>
      <c r="I59" s="90" t="s">
        <v>64</v>
      </c>
      <c r="J59" s="74">
        <f t="shared" si="4"/>
        <v>7.7999999999999996E-3</v>
      </c>
      <c r="K59" s="89">
        <v>28</v>
      </c>
      <c r="L59" s="90" t="s">
        <v>64</v>
      </c>
      <c r="M59" s="74">
        <f t="shared" si="0"/>
        <v>2.8E-3</v>
      </c>
      <c r="N59" s="89">
        <v>21</v>
      </c>
      <c r="O59" s="90" t="s">
        <v>64</v>
      </c>
      <c r="P59" s="74">
        <f t="shared" si="1"/>
        <v>2.1000000000000003E-3</v>
      </c>
    </row>
    <row r="60" spans="2:16">
      <c r="B60" s="89">
        <v>8</v>
      </c>
      <c r="C60" s="90" t="s">
        <v>63</v>
      </c>
      <c r="D60" s="118">
        <f t="shared" si="5"/>
        <v>3.6363636363636367E-4</v>
      </c>
      <c r="E60" s="91">
        <v>0.50660000000000005</v>
      </c>
      <c r="F60" s="92">
        <v>1.956</v>
      </c>
      <c r="G60" s="88">
        <f t="shared" si="3"/>
        <v>2.4626000000000001</v>
      </c>
      <c r="H60" s="89">
        <v>88</v>
      </c>
      <c r="I60" s="90" t="s">
        <v>64</v>
      </c>
      <c r="J60" s="74">
        <f t="shared" si="4"/>
        <v>8.7999999999999988E-3</v>
      </c>
      <c r="K60" s="89">
        <v>31</v>
      </c>
      <c r="L60" s="90" t="s">
        <v>64</v>
      </c>
      <c r="M60" s="74">
        <f t="shared" si="0"/>
        <v>3.0999999999999999E-3</v>
      </c>
      <c r="N60" s="89">
        <v>23</v>
      </c>
      <c r="O60" s="90" t="s">
        <v>64</v>
      </c>
      <c r="P60" s="74">
        <f t="shared" si="1"/>
        <v>2.3E-3</v>
      </c>
    </row>
    <row r="61" spans="2:16">
      <c r="B61" s="89">
        <v>9</v>
      </c>
      <c r="C61" s="90" t="s">
        <v>63</v>
      </c>
      <c r="D61" s="118">
        <f t="shared" si="5"/>
        <v>4.0909090909090908E-4</v>
      </c>
      <c r="E61" s="91">
        <v>0.53739999999999999</v>
      </c>
      <c r="F61" s="92">
        <v>1.9430000000000001</v>
      </c>
      <c r="G61" s="88">
        <f t="shared" si="3"/>
        <v>2.4803999999999999</v>
      </c>
      <c r="H61" s="89">
        <v>97</v>
      </c>
      <c r="I61" s="90" t="s">
        <v>64</v>
      </c>
      <c r="J61" s="74">
        <f t="shared" si="4"/>
        <v>9.7000000000000003E-3</v>
      </c>
      <c r="K61" s="89">
        <v>34</v>
      </c>
      <c r="L61" s="90" t="s">
        <v>64</v>
      </c>
      <c r="M61" s="74">
        <f t="shared" si="0"/>
        <v>3.4000000000000002E-3</v>
      </c>
      <c r="N61" s="89">
        <v>25</v>
      </c>
      <c r="O61" s="90" t="s">
        <v>64</v>
      </c>
      <c r="P61" s="74">
        <f t="shared" si="1"/>
        <v>2.5000000000000001E-3</v>
      </c>
    </row>
    <row r="62" spans="2:16">
      <c r="B62" s="89">
        <v>10</v>
      </c>
      <c r="C62" s="90" t="s">
        <v>63</v>
      </c>
      <c r="D62" s="118">
        <f t="shared" si="5"/>
        <v>4.5454545454545455E-4</v>
      </c>
      <c r="E62" s="91">
        <v>0.56640000000000001</v>
      </c>
      <c r="F62" s="92">
        <v>1.927</v>
      </c>
      <c r="G62" s="88">
        <f t="shared" si="3"/>
        <v>2.4934000000000003</v>
      </c>
      <c r="H62" s="89">
        <v>107</v>
      </c>
      <c r="I62" s="90" t="s">
        <v>64</v>
      </c>
      <c r="J62" s="74">
        <f t="shared" si="4"/>
        <v>1.0699999999999999E-2</v>
      </c>
      <c r="K62" s="89">
        <v>37</v>
      </c>
      <c r="L62" s="90" t="s">
        <v>64</v>
      </c>
      <c r="M62" s="74">
        <f t="shared" si="0"/>
        <v>3.6999999999999997E-3</v>
      </c>
      <c r="N62" s="89">
        <v>27</v>
      </c>
      <c r="O62" s="90" t="s">
        <v>64</v>
      </c>
      <c r="P62" s="74">
        <f t="shared" si="1"/>
        <v>2.7000000000000001E-3</v>
      </c>
    </row>
    <row r="63" spans="2:16">
      <c r="B63" s="89">
        <v>11</v>
      </c>
      <c r="C63" s="90" t="s">
        <v>63</v>
      </c>
      <c r="D63" s="118">
        <f t="shared" si="5"/>
        <v>5.0000000000000001E-4</v>
      </c>
      <c r="E63" s="91">
        <v>0.59409999999999996</v>
      </c>
      <c r="F63" s="92">
        <v>1.909</v>
      </c>
      <c r="G63" s="88">
        <f t="shared" si="3"/>
        <v>2.5030999999999999</v>
      </c>
      <c r="H63" s="89">
        <v>116</v>
      </c>
      <c r="I63" s="90" t="s">
        <v>64</v>
      </c>
      <c r="J63" s="74">
        <f t="shared" si="4"/>
        <v>1.1600000000000001E-2</v>
      </c>
      <c r="K63" s="89">
        <v>40</v>
      </c>
      <c r="L63" s="90" t="s">
        <v>64</v>
      </c>
      <c r="M63" s="74">
        <f t="shared" si="0"/>
        <v>4.0000000000000001E-3</v>
      </c>
      <c r="N63" s="89">
        <v>29</v>
      </c>
      <c r="O63" s="90" t="s">
        <v>64</v>
      </c>
      <c r="P63" s="74">
        <f t="shared" si="1"/>
        <v>2.9000000000000002E-3</v>
      </c>
    </row>
    <row r="64" spans="2:16">
      <c r="B64" s="89">
        <v>12</v>
      </c>
      <c r="C64" s="90" t="s">
        <v>63</v>
      </c>
      <c r="D64" s="118">
        <f t="shared" si="5"/>
        <v>5.4545454545454548E-4</v>
      </c>
      <c r="E64" s="91">
        <v>0.62050000000000005</v>
      </c>
      <c r="F64" s="92">
        <v>1.89</v>
      </c>
      <c r="G64" s="88">
        <f t="shared" si="3"/>
        <v>2.5105</v>
      </c>
      <c r="H64" s="89">
        <v>125</v>
      </c>
      <c r="I64" s="90" t="s">
        <v>64</v>
      </c>
      <c r="J64" s="74">
        <f t="shared" si="4"/>
        <v>1.2500000000000001E-2</v>
      </c>
      <c r="K64" s="89">
        <v>42</v>
      </c>
      <c r="L64" s="90" t="s">
        <v>64</v>
      </c>
      <c r="M64" s="74">
        <f t="shared" si="0"/>
        <v>4.2000000000000006E-3</v>
      </c>
      <c r="N64" s="89">
        <v>31</v>
      </c>
      <c r="O64" s="90" t="s">
        <v>64</v>
      </c>
      <c r="P64" s="74">
        <f t="shared" si="1"/>
        <v>3.0999999999999999E-3</v>
      </c>
    </row>
    <row r="65" spans="2:16">
      <c r="B65" s="89">
        <v>13</v>
      </c>
      <c r="C65" s="90" t="s">
        <v>63</v>
      </c>
      <c r="D65" s="118">
        <f t="shared" si="5"/>
        <v>5.9090909090909083E-4</v>
      </c>
      <c r="E65" s="91">
        <v>0.64580000000000004</v>
      </c>
      <c r="F65" s="92">
        <v>1.871</v>
      </c>
      <c r="G65" s="88">
        <f t="shared" si="3"/>
        <v>2.5167999999999999</v>
      </c>
      <c r="H65" s="89">
        <v>135</v>
      </c>
      <c r="I65" s="90" t="s">
        <v>64</v>
      </c>
      <c r="J65" s="74">
        <f t="shared" si="4"/>
        <v>1.3500000000000002E-2</v>
      </c>
      <c r="K65" s="89">
        <v>45</v>
      </c>
      <c r="L65" s="90" t="s">
        <v>64</v>
      </c>
      <c r="M65" s="74">
        <f t="shared" si="0"/>
        <v>4.4999999999999997E-3</v>
      </c>
      <c r="N65" s="89">
        <v>33</v>
      </c>
      <c r="O65" s="90" t="s">
        <v>64</v>
      </c>
      <c r="P65" s="74">
        <f t="shared" si="1"/>
        <v>3.3E-3</v>
      </c>
    </row>
    <row r="66" spans="2:16">
      <c r="B66" s="89">
        <v>14</v>
      </c>
      <c r="C66" s="90" t="s">
        <v>63</v>
      </c>
      <c r="D66" s="118">
        <f t="shared" si="5"/>
        <v>6.3636363636363641E-4</v>
      </c>
      <c r="E66" s="91">
        <v>0.67020000000000002</v>
      </c>
      <c r="F66" s="92">
        <v>1.851</v>
      </c>
      <c r="G66" s="88">
        <f t="shared" si="3"/>
        <v>2.5211999999999999</v>
      </c>
      <c r="H66" s="89">
        <v>144</v>
      </c>
      <c r="I66" s="90" t="s">
        <v>64</v>
      </c>
      <c r="J66" s="74">
        <f t="shared" si="4"/>
        <v>1.44E-2</v>
      </c>
      <c r="K66" s="89">
        <v>48</v>
      </c>
      <c r="L66" s="90" t="s">
        <v>64</v>
      </c>
      <c r="M66" s="74">
        <f t="shared" si="0"/>
        <v>4.8000000000000004E-3</v>
      </c>
      <c r="N66" s="89">
        <v>35</v>
      </c>
      <c r="O66" s="90" t="s">
        <v>64</v>
      </c>
      <c r="P66" s="74">
        <f t="shared" si="1"/>
        <v>3.5000000000000005E-3</v>
      </c>
    </row>
    <row r="67" spans="2:16">
      <c r="B67" s="89">
        <v>15</v>
      </c>
      <c r="C67" s="90" t="s">
        <v>63</v>
      </c>
      <c r="D67" s="118">
        <f t="shared" si="5"/>
        <v>6.8181818181818176E-4</v>
      </c>
      <c r="E67" s="91">
        <v>0.69369999999999998</v>
      </c>
      <c r="F67" s="92">
        <v>1.831</v>
      </c>
      <c r="G67" s="88">
        <f t="shared" si="3"/>
        <v>2.5247000000000002</v>
      </c>
      <c r="H67" s="89">
        <v>154</v>
      </c>
      <c r="I67" s="90" t="s">
        <v>64</v>
      </c>
      <c r="J67" s="74">
        <f t="shared" si="4"/>
        <v>1.54E-2</v>
      </c>
      <c r="K67" s="89">
        <v>50</v>
      </c>
      <c r="L67" s="90" t="s">
        <v>64</v>
      </c>
      <c r="M67" s="74">
        <f t="shared" si="0"/>
        <v>5.0000000000000001E-3</v>
      </c>
      <c r="N67" s="89">
        <v>37</v>
      </c>
      <c r="O67" s="90" t="s">
        <v>64</v>
      </c>
      <c r="P67" s="74">
        <f t="shared" si="1"/>
        <v>3.6999999999999997E-3</v>
      </c>
    </row>
    <row r="68" spans="2:16">
      <c r="B68" s="89">
        <v>16</v>
      </c>
      <c r="C68" s="90" t="s">
        <v>63</v>
      </c>
      <c r="D68" s="118">
        <f t="shared" si="5"/>
        <v>7.2727272727272734E-4</v>
      </c>
      <c r="E68" s="91">
        <v>0.71650000000000003</v>
      </c>
      <c r="F68" s="92">
        <v>1.81</v>
      </c>
      <c r="G68" s="88">
        <f t="shared" si="3"/>
        <v>2.5265</v>
      </c>
      <c r="H68" s="89">
        <v>163</v>
      </c>
      <c r="I68" s="90" t="s">
        <v>64</v>
      </c>
      <c r="J68" s="74">
        <f t="shared" si="4"/>
        <v>1.6300000000000002E-2</v>
      </c>
      <c r="K68" s="89">
        <v>53</v>
      </c>
      <c r="L68" s="90" t="s">
        <v>64</v>
      </c>
      <c r="M68" s="74">
        <f t="shared" si="0"/>
        <v>5.3E-3</v>
      </c>
      <c r="N68" s="89">
        <v>39</v>
      </c>
      <c r="O68" s="90" t="s">
        <v>64</v>
      </c>
      <c r="P68" s="74">
        <f t="shared" si="1"/>
        <v>3.8999999999999998E-3</v>
      </c>
    </row>
    <row r="69" spans="2:16">
      <c r="B69" s="89">
        <v>17</v>
      </c>
      <c r="C69" s="90" t="s">
        <v>63</v>
      </c>
      <c r="D69" s="118">
        <f t="shared" si="5"/>
        <v>7.727272727272728E-4</v>
      </c>
      <c r="E69" s="91">
        <v>0.73850000000000005</v>
      </c>
      <c r="F69" s="92">
        <v>1.79</v>
      </c>
      <c r="G69" s="88">
        <f t="shared" si="3"/>
        <v>2.5285000000000002</v>
      </c>
      <c r="H69" s="89">
        <v>173</v>
      </c>
      <c r="I69" s="90" t="s">
        <v>64</v>
      </c>
      <c r="J69" s="74">
        <f t="shared" si="4"/>
        <v>1.7299999999999999E-2</v>
      </c>
      <c r="K69" s="89">
        <v>55</v>
      </c>
      <c r="L69" s="90" t="s">
        <v>64</v>
      </c>
      <c r="M69" s="74">
        <f t="shared" si="0"/>
        <v>5.4999999999999997E-3</v>
      </c>
      <c r="N69" s="89">
        <v>41</v>
      </c>
      <c r="O69" s="90" t="s">
        <v>64</v>
      </c>
      <c r="P69" s="74">
        <f t="shared" si="1"/>
        <v>4.1000000000000003E-3</v>
      </c>
    </row>
    <row r="70" spans="2:16">
      <c r="B70" s="89">
        <v>18</v>
      </c>
      <c r="C70" s="90" t="s">
        <v>63</v>
      </c>
      <c r="D70" s="118">
        <f t="shared" si="5"/>
        <v>8.1818181818181816E-4</v>
      </c>
      <c r="E70" s="91">
        <v>0.76</v>
      </c>
      <c r="F70" s="92">
        <v>1.77</v>
      </c>
      <c r="G70" s="88">
        <f t="shared" si="3"/>
        <v>2.5300000000000002</v>
      </c>
      <c r="H70" s="89">
        <v>182</v>
      </c>
      <c r="I70" s="90" t="s">
        <v>64</v>
      </c>
      <c r="J70" s="74">
        <f t="shared" si="4"/>
        <v>1.8200000000000001E-2</v>
      </c>
      <c r="K70" s="89">
        <v>58</v>
      </c>
      <c r="L70" s="90" t="s">
        <v>64</v>
      </c>
      <c r="M70" s="74">
        <f t="shared" si="0"/>
        <v>5.8000000000000005E-3</v>
      </c>
      <c r="N70" s="89">
        <v>43</v>
      </c>
      <c r="O70" s="90" t="s">
        <v>64</v>
      </c>
      <c r="P70" s="74">
        <f t="shared" si="1"/>
        <v>4.3E-3</v>
      </c>
    </row>
    <row r="71" spans="2:16">
      <c r="B71" s="89">
        <v>20</v>
      </c>
      <c r="C71" s="90" t="s">
        <v>63</v>
      </c>
      <c r="D71" s="118">
        <f t="shared" si="5"/>
        <v>9.0909090909090909E-4</v>
      </c>
      <c r="E71" s="91">
        <v>0.80110000000000003</v>
      </c>
      <c r="F71" s="92">
        <v>1.7310000000000001</v>
      </c>
      <c r="G71" s="88">
        <f t="shared" si="3"/>
        <v>2.5321000000000002</v>
      </c>
      <c r="H71" s="89">
        <v>201</v>
      </c>
      <c r="I71" s="90" t="s">
        <v>64</v>
      </c>
      <c r="J71" s="74">
        <f t="shared" si="4"/>
        <v>2.01E-2</v>
      </c>
      <c r="K71" s="89">
        <v>63</v>
      </c>
      <c r="L71" s="90" t="s">
        <v>64</v>
      </c>
      <c r="M71" s="74">
        <f t="shared" si="0"/>
        <v>6.3E-3</v>
      </c>
      <c r="N71" s="89">
        <v>47</v>
      </c>
      <c r="O71" s="90" t="s">
        <v>64</v>
      </c>
      <c r="P71" s="74">
        <f t="shared" si="1"/>
        <v>4.7000000000000002E-3</v>
      </c>
    </row>
    <row r="72" spans="2:16">
      <c r="B72" s="89">
        <v>22.5</v>
      </c>
      <c r="C72" s="90" t="s">
        <v>63</v>
      </c>
      <c r="D72" s="118">
        <f t="shared" si="5"/>
        <v>1.0227272727272726E-3</v>
      </c>
      <c r="E72" s="91">
        <v>0.84970000000000001</v>
      </c>
      <c r="F72" s="92">
        <v>1.6830000000000001</v>
      </c>
      <c r="G72" s="88">
        <f t="shared" si="3"/>
        <v>2.5327000000000002</v>
      </c>
      <c r="H72" s="89">
        <v>225</v>
      </c>
      <c r="I72" s="90" t="s">
        <v>64</v>
      </c>
      <c r="J72" s="74">
        <f t="shared" si="4"/>
        <v>2.2499999999999999E-2</v>
      </c>
      <c r="K72" s="89">
        <v>69</v>
      </c>
      <c r="L72" s="90" t="s">
        <v>64</v>
      </c>
      <c r="M72" s="74">
        <f t="shared" si="0"/>
        <v>6.9000000000000008E-3</v>
      </c>
      <c r="N72" s="89">
        <v>52</v>
      </c>
      <c r="O72" s="90" t="s">
        <v>64</v>
      </c>
      <c r="P72" s="74">
        <f t="shared" si="1"/>
        <v>5.1999999999999998E-3</v>
      </c>
    </row>
    <row r="73" spans="2:16">
      <c r="B73" s="89">
        <v>25</v>
      </c>
      <c r="C73" s="90" t="s">
        <v>63</v>
      </c>
      <c r="D73" s="118">
        <f t="shared" si="5"/>
        <v>1.1363636363636365E-3</v>
      </c>
      <c r="E73" s="91">
        <v>0.89559999999999995</v>
      </c>
      <c r="F73" s="92">
        <v>1.6379999999999999</v>
      </c>
      <c r="G73" s="88">
        <f t="shared" si="3"/>
        <v>2.5335999999999999</v>
      </c>
      <c r="H73" s="89">
        <v>249</v>
      </c>
      <c r="I73" s="90" t="s">
        <v>64</v>
      </c>
      <c r="J73" s="74">
        <f t="shared" si="4"/>
        <v>2.4899999999999999E-2</v>
      </c>
      <c r="K73" s="89">
        <v>75</v>
      </c>
      <c r="L73" s="90" t="s">
        <v>64</v>
      </c>
      <c r="M73" s="74">
        <f t="shared" si="0"/>
        <v>7.4999999999999997E-3</v>
      </c>
      <c r="N73" s="89">
        <v>56</v>
      </c>
      <c r="O73" s="90" t="s">
        <v>64</v>
      </c>
      <c r="P73" s="74">
        <f t="shared" si="1"/>
        <v>5.5999999999999999E-3</v>
      </c>
    </row>
    <row r="74" spans="2:16">
      <c r="B74" s="89">
        <v>27.5</v>
      </c>
      <c r="C74" s="90" t="s">
        <v>63</v>
      </c>
      <c r="D74" s="118">
        <f t="shared" si="5"/>
        <v>1.25E-3</v>
      </c>
      <c r="E74" s="91">
        <v>0.93930000000000002</v>
      </c>
      <c r="F74" s="92">
        <v>1.595</v>
      </c>
      <c r="G74" s="88">
        <f t="shared" si="3"/>
        <v>2.5343</v>
      </c>
      <c r="H74" s="89">
        <v>274</v>
      </c>
      <c r="I74" s="90" t="s">
        <v>64</v>
      </c>
      <c r="J74" s="74">
        <f t="shared" si="4"/>
        <v>2.7400000000000001E-2</v>
      </c>
      <c r="K74" s="89">
        <v>81</v>
      </c>
      <c r="L74" s="90" t="s">
        <v>64</v>
      </c>
      <c r="M74" s="74">
        <f t="shared" si="0"/>
        <v>8.0999999999999996E-3</v>
      </c>
      <c r="N74" s="89">
        <v>61</v>
      </c>
      <c r="O74" s="90" t="s">
        <v>64</v>
      </c>
      <c r="P74" s="74">
        <f t="shared" si="1"/>
        <v>6.0999999999999995E-3</v>
      </c>
    </row>
    <row r="75" spans="2:16">
      <c r="B75" s="89">
        <v>30</v>
      </c>
      <c r="C75" s="90" t="s">
        <v>63</v>
      </c>
      <c r="D75" s="118">
        <f t="shared" si="5"/>
        <v>1.3636363636363635E-3</v>
      </c>
      <c r="E75" s="91">
        <v>0.98109999999999997</v>
      </c>
      <c r="F75" s="92">
        <v>1.554</v>
      </c>
      <c r="G75" s="88">
        <f t="shared" si="3"/>
        <v>2.5350999999999999</v>
      </c>
      <c r="H75" s="89">
        <v>298</v>
      </c>
      <c r="I75" s="90" t="s">
        <v>64</v>
      </c>
      <c r="J75" s="74">
        <f t="shared" si="4"/>
        <v>2.98E-2</v>
      </c>
      <c r="K75" s="89">
        <v>87</v>
      </c>
      <c r="L75" s="90" t="s">
        <v>64</v>
      </c>
      <c r="M75" s="74">
        <f t="shared" si="0"/>
        <v>8.6999999999999994E-3</v>
      </c>
      <c r="N75" s="89">
        <v>65</v>
      </c>
      <c r="O75" s="90" t="s">
        <v>64</v>
      </c>
      <c r="P75" s="74">
        <f t="shared" si="1"/>
        <v>6.5000000000000006E-3</v>
      </c>
    </row>
    <row r="76" spans="2:16">
      <c r="B76" s="89">
        <v>32.5</v>
      </c>
      <c r="C76" s="90" t="s">
        <v>63</v>
      </c>
      <c r="D76" s="118">
        <f t="shared" si="5"/>
        <v>1.4772727272727272E-3</v>
      </c>
      <c r="E76" s="91">
        <v>1.0209999999999999</v>
      </c>
      <c r="F76" s="92">
        <v>1.516</v>
      </c>
      <c r="G76" s="88">
        <f t="shared" si="3"/>
        <v>2.5369999999999999</v>
      </c>
      <c r="H76" s="89">
        <v>322</v>
      </c>
      <c r="I76" s="90" t="s">
        <v>64</v>
      </c>
      <c r="J76" s="74">
        <f t="shared" si="4"/>
        <v>3.2199999999999999E-2</v>
      </c>
      <c r="K76" s="89">
        <v>93</v>
      </c>
      <c r="L76" s="90" t="s">
        <v>64</v>
      </c>
      <c r="M76" s="74">
        <f t="shared" si="0"/>
        <v>9.2999999999999992E-3</v>
      </c>
      <c r="N76" s="89">
        <v>70</v>
      </c>
      <c r="O76" s="90" t="s">
        <v>64</v>
      </c>
      <c r="P76" s="74">
        <f t="shared" si="1"/>
        <v>7.000000000000001E-3</v>
      </c>
    </row>
    <row r="77" spans="2:16">
      <c r="B77" s="89">
        <v>35</v>
      </c>
      <c r="C77" s="90" t="s">
        <v>63</v>
      </c>
      <c r="D77" s="118">
        <f t="shared" si="5"/>
        <v>1.590909090909091E-3</v>
      </c>
      <c r="E77" s="91">
        <v>1.06</v>
      </c>
      <c r="F77" s="92">
        <v>1.4790000000000001</v>
      </c>
      <c r="G77" s="88">
        <f t="shared" si="3"/>
        <v>2.5390000000000001</v>
      </c>
      <c r="H77" s="89">
        <v>347</v>
      </c>
      <c r="I77" s="90" t="s">
        <v>64</v>
      </c>
      <c r="J77" s="74">
        <f t="shared" si="4"/>
        <v>3.4699999999999995E-2</v>
      </c>
      <c r="K77" s="89">
        <v>98</v>
      </c>
      <c r="L77" s="90" t="s">
        <v>64</v>
      </c>
      <c r="M77" s="74">
        <f t="shared" si="0"/>
        <v>9.7999999999999997E-3</v>
      </c>
      <c r="N77" s="89">
        <v>74</v>
      </c>
      <c r="O77" s="90" t="s">
        <v>64</v>
      </c>
      <c r="P77" s="74">
        <f t="shared" si="1"/>
        <v>7.3999999999999995E-3</v>
      </c>
    </row>
    <row r="78" spans="2:16">
      <c r="B78" s="89">
        <v>37.5</v>
      </c>
      <c r="C78" s="90" t="s">
        <v>63</v>
      </c>
      <c r="D78" s="118">
        <f t="shared" si="5"/>
        <v>1.7045454545454545E-3</v>
      </c>
      <c r="E78" s="91">
        <v>1.097</v>
      </c>
      <c r="F78" s="92">
        <v>1.4450000000000001</v>
      </c>
      <c r="G78" s="88">
        <f t="shared" si="3"/>
        <v>2.5419999999999998</v>
      </c>
      <c r="H78" s="89">
        <v>371</v>
      </c>
      <c r="I78" s="90" t="s">
        <v>64</v>
      </c>
      <c r="J78" s="74">
        <f t="shared" si="4"/>
        <v>3.7100000000000001E-2</v>
      </c>
      <c r="K78" s="89">
        <v>104</v>
      </c>
      <c r="L78" s="90" t="s">
        <v>64</v>
      </c>
      <c r="M78" s="74">
        <f t="shared" si="0"/>
        <v>1.04E-2</v>
      </c>
      <c r="N78" s="89">
        <v>79</v>
      </c>
      <c r="O78" s="90" t="s">
        <v>64</v>
      </c>
      <c r="P78" s="74">
        <f t="shared" si="1"/>
        <v>7.9000000000000008E-3</v>
      </c>
    </row>
    <row r="79" spans="2:16">
      <c r="B79" s="89">
        <v>40</v>
      </c>
      <c r="C79" s="90" t="s">
        <v>63</v>
      </c>
      <c r="D79" s="118">
        <f t="shared" si="5"/>
        <v>1.8181818181818182E-3</v>
      </c>
      <c r="E79" s="91">
        <v>1.133</v>
      </c>
      <c r="F79" s="92">
        <v>1.4119999999999999</v>
      </c>
      <c r="G79" s="88">
        <f t="shared" si="3"/>
        <v>2.5449999999999999</v>
      </c>
      <c r="H79" s="89">
        <v>396</v>
      </c>
      <c r="I79" s="90" t="s">
        <v>64</v>
      </c>
      <c r="J79" s="74">
        <f t="shared" si="4"/>
        <v>3.9600000000000003E-2</v>
      </c>
      <c r="K79" s="89">
        <v>109</v>
      </c>
      <c r="L79" s="90" t="s">
        <v>64</v>
      </c>
      <c r="M79" s="74">
        <f t="shared" si="0"/>
        <v>1.09E-2</v>
      </c>
      <c r="N79" s="89">
        <v>83</v>
      </c>
      <c r="O79" s="90" t="s">
        <v>64</v>
      </c>
      <c r="P79" s="74">
        <f t="shared" si="1"/>
        <v>8.3000000000000001E-3</v>
      </c>
    </row>
    <row r="80" spans="2:16">
      <c r="B80" s="89">
        <v>45</v>
      </c>
      <c r="C80" s="90" t="s">
        <v>63</v>
      </c>
      <c r="D80" s="118">
        <f t="shared" si="5"/>
        <v>2.0454545454545452E-3</v>
      </c>
      <c r="E80" s="91">
        <v>1.2010000000000001</v>
      </c>
      <c r="F80" s="92">
        <v>1.351</v>
      </c>
      <c r="G80" s="88">
        <f t="shared" si="3"/>
        <v>2.552</v>
      </c>
      <c r="H80" s="89">
        <v>445</v>
      </c>
      <c r="I80" s="90" t="s">
        <v>64</v>
      </c>
      <c r="J80" s="74">
        <f t="shared" si="4"/>
        <v>4.4499999999999998E-2</v>
      </c>
      <c r="K80" s="89">
        <v>119</v>
      </c>
      <c r="L80" s="90" t="s">
        <v>64</v>
      </c>
      <c r="M80" s="74">
        <f t="shared" si="0"/>
        <v>1.1899999999999999E-2</v>
      </c>
      <c r="N80" s="89">
        <v>92</v>
      </c>
      <c r="O80" s="90" t="s">
        <v>64</v>
      </c>
      <c r="P80" s="74">
        <f t="shared" si="1"/>
        <v>9.1999999999999998E-3</v>
      </c>
    </row>
    <row r="81" spans="2:16">
      <c r="B81" s="89">
        <v>50</v>
      </c>
      <c r="C81" s="90" t="s">
        <v>63</v>
      </c>
      <c r="D81" s="118">
        <f t="shared" si="5"/>
        <v>2.2727272727272731E-3</v>
      </c>
      <c r="E81" s="91">
        <v>1.256</v>
      </c>
      <c r="F81" s="92">
        <v>1.296</v>
      </c>
      <c r="G81" s="88">
        <f t="shared" si="3"/>
        <v>2.552</v>
      </c>
      <c r="H81" s="89">
        <v>495</v>
      </c>
      <c r="I81" s="90" t="s">
        <v>64</v>
      </c>
      <c r="J81" s="74">
        <f t="shared" si="4"/>
        <v>4.9500000000000002E-2</v>
      </c>
      <c r="K81" s="89">
        <v>129</v>
      </c>
      <c r="L81" s="90" t="s">
        <v>64</v>
      </c>
      <c r="M81" s="74">
        <f t="shared" si="0"/>
        <v>1.29E-2</v>
      </c>
      <c r="N81" s="89">
        <v>101</v>
      </c>
      <c r="O81" s="90" t="s">
        <v>64</v>
      </c>
      <c r="P81" s="74">
        <f t="shared" si="1"/>
        <v>1.0100000000000001E-2</v>
      </c>
    </row>
    <row r="82" spans="2:16">
      <c r="B82" s="89">
        <v>55</v>
      </c>
      <c r="C82" s="90" t="s">
        <v>63</v>
      </c>
      <c r="D82" s="118">
        <f t="shared" si="5"/>
        <v>2.5000000000000001E-3</v>
      </c>
      <c r="E82" s="91">
        <v>1.3049999999999999</v>
      </c>
      <c r="F82" s="92">
        <v>1.246</v>
      </c>
      <c r="G82" s="88">
        <f t="shared" si="3"/>
        <v>2.5510000000000002</v>
      </c>
      <c r="H82" s="89">
        <v>545</v>
      </c>
      <c r="I82" s="90" t="s">
        <v>64</v>
      </c>
      <c r="J82" s="74">
        <f t="shared" si="4"/>
        <v>5.4500000000000007E-2</v>
      </c>
      <c r="K82" s="89">
        <v>139</v>
      </c>
      <c r="L82" s="90" t="s">
        <v>64</v>
      </c>
      <c r="M82" s="74">
        <f t="shared" si="0"/>
        <v>1.3900000000000001E-2</v>
      </c>
      <c r="N82" s="89">
        <v>109</v>
      </c>
      <c r="O82" s="90" t="s">
        <v>64</v>
      </c>
      <c r="P82" s="74">
        <f t="shared" si="1"/>
        <v>1.09E-2</v>
      </c>
    </row>
    <row r="83" spans="2:16">
      <c r="B83" s="89">
        <v>60</v>
      </c>
      <c r="C83" s="90" t="s">
        <v>63</v>
      </c>
      <c r="D83" s="118">
        <f t="shared" si="5"/>
        <v>2.7272727272727271E-3</v>
      </c>
      <c r="E83" s="91">
        <v>1.35</v>
      </c>
      <c r="F83" s="92">
        <v>1.2</v>
      </c>
      <c r="G83" s="88">
        <f t="shared" si="3"/>
        <v>2.5499999999999998</v>
      </c>
      <c r="H83" s="89">
        <v>595</v>
      </c>
      <c r="I83" s="90" t="s">
        <v>64</v>
      </c>
      <c r="J83" s="74">
        <f t="shared" si="4"/>
        <v>5.9499999999999997E-2</v>
      </c>
      <c r="K83" s="89">
        <v>149</v>
      </c>
      <c r="L83" s="90" t="s">
        <v>64</v>
      </c>
      <c r="M83" s="74">
        <f t="shared" si="0"/>
        <v>1.49E-2</v>
      </c>
      <c r="N83" s="89">
        <v>118</v>
      </c>
      <c r="O83" s="90" t="s">
        <v>64</v>
      </c>
      <c r="P83" s="74">
        <f t="shared" si="1"/>
        <v>1.18E-2</v>
      </c>
    </row>
    <row r="84" spans="2:16">
      <c r="B84" s="89">
        <v>65</v>
      </c>
      <c r="C84" s="90" t="s">
        <v>63</v>
      </c>
      <c r="D84" s="118">
        <f t="shared" si="5"/>
        <v>2.9545454545454545E-3</v>
      </c>
      <c r="E84" s="91">
        <v>1.3919999999999999</v>
      </c>
      <c r="F84" s="92">
        <v>1.1579999999999999</v>
      </c>
      <c r="G84" s="88">
        <f t="shared" si="3"/>
        <v>2.5499999999999998</v>
      </c>
      <c r="H84" s="89">
        <v>645</v>
      </c>
      <c r="I84" s="90" t="s">
        <v>64</v>
      </c>
      <c r="J84" s="74">
        <f t="shared" si="4"/>
        <v>6.4500000000000002E-2</v>
      </c>
      <c r="K84" s="89">
        <v>158</v>
      </c>
      <c r="L84" s="90" t="s">
        <v>64</v>
      </c>
      <c r="M84" s="74">
        <f t="shared" ref="M84:M147" si="6">K84/1000/10</f>
        <v>1.5800000000000002E-2</v>
      </c>
      <c r="N84" s="89">
        <v>126</v>
      </c>
      <c r="O84" s="90" t="s">
        <v>64</v>
      </c>
      <c r="P84" s="74">
        <f t="shared" ref="P84:P147" si="7">N84/1000/10</f>
        <v>1.26E-2</v>
      </c>
    </row>
    <row r="85" spans="2:16">
      <c r="B85" s="89">
        <v>70</v>
      </c>
      <c r="C85" s="90" t="s">
        <v>63</v>
      </c>
      <c r="D85" s="118">
        <f t="shared" si="5"/>
        <v>3.1818181818181819E-3</v>
      </c>
      <c r="E85" s="91">
        <v>1.4330000000000001</v>
      </c>
      <c r="F85" s="92">
        <v>1.1200000000000001</v>
      </c>
      <c r="G85" s="88">
        <f t="shared" ref="G85:G148" si="8">E85+F85</f>
        <v>2.5529999999999999</v>
      </c>
      <c r="H85" s="89">
        <v>695</v>
      </c>
      <c r="I85" s="90" t="s">
        <v>64</v>
      </c>
      <c r="J85" s="74">
        <f t="shared" ref="J85:J120" si="9">H85/1000/10</f>
        <v>6.9499999999999992E-2</v>
      </c>
      <c r="K85" s="89">
        <v>167</v>
      </c>
      <c r="L85" s="90" t="s">
        <v>64</v>
      </c>
      <c r="M85" s="74">
        <f t="shared" si="6"/>
        <v>1.67E-2</v>
      </c>
      <c r="N85" s="89">
        <v>135</v>
      </c>
      <c r="O85" s="90" t="s">
        <v>64</v>
      </c>
      <c r="P85" s="74">
        <f t="shared" si="7"/>
        <v>1.3500000000000002E-2</v>
      </c>
    </row>
    <row r="86" spans="2:16">
      <c r="B86" s="89">
        <v>80</v>
      </c>
      <c r="C86" s="90" t="s">
        <v>63</v>
      </c>
      <c r="D86" s="118">
        <f t="shared" si="5"/>
        <v>3.6363636363636364E-3</v>
      </c>
      <c r="E86" s="91">
        <v>1.5109999999999999</v>
      </c>
      <c r="F86" s="92">
        <v>1.0509999999999999</v>
      </c>
      <c r="G86" s="88">
        <f t="shared" si="8"/>
        <v>2.5619999999999998</v>
      </c>
      <c r="H86" s="89">
        <v>796</v>
      </c>
      <c r="I86" s="90" t="s">
        <v>64</v>
      </c>
      <c r="J86" s="74">
        <f t="shared" si="9"/>
        <v>7.9600000000000004E-2</v>
      </c>
      <c r="K86" s="89">
        <v>184</v>
      </c>
      <c r="L86" s="90" t="s">
        <v>64</v>
      </c>
      <c r="M86" s="74">
        <f t="shared" si="6"/>
        <v>1.84E-2</v>
      </c>
      <c r="N86" s="89">
        <v>151</v>
      </c>
      <c r="O86" s="90" t="s">
        <v>64</v>
      </c>
      <c r="P86" s="74">
        <f t="shared" si="7"/>
        <v>1.5099999999999999E-2</v>
      </c>
    </row>
    <row r="87" spans="2:16">
      <c r="B87" s="89">
        <v>90</v>
      </c>
      <c r="C87" s="90" t="s">
        <v>63</v>
      </c>
      <c r="D87" s="118">
        <f t="shared" si="5"/>
        <v>4.0909090909090904E-3</v>
      </c>
      <c r="E87" s="91">
        <v>1.587</v>
      </c>
      <c r="F87" s="92">
        <v>0.99139999999999995</v>
      </c>
      <c r="G87" s="88">
        <f t="shared" si="8"/>
        <v>2.5783999999999998</v>
      </c>
      <c r="H87" s="89">
        <v>897</v>
      </c>
      <c r="I87" s="90" t="s">
        <v>64</v>
      </c>
      <c r="J87" s="74">
        <f t="shared" si="9"/>
        <v>8.9700000000000002E-2</v>
      </c>
      <c r="K87" s="89">
        <v>200</v>
      </c>
      <c r="L87" s="90" t="s">
        <v>64</v>
      </c>
      <c r="M87" s="74">
        <f t="shared" si="6"/>
        <v>0.02</v>
      </c>
      <c r="N87" s="89">
        <v>167</v>
      </c>
      <c r="O87" s="90" t="s">
        <v>64</v>
      </c>
      <c r="P87" s="74">
        <f t="shared" si="7"/>
        <v>1.67E-2</v>
      </c>
    </row>
    <row r="88" spans="2:16">
      <c r="B88" s="89">
        <v>100</v>
      </c>
      <c r="C88" s="90" t="s">
        <v>63</v>
      </c>
      <c r="D88" s="118">
        <f t="shared" si="5"/>
        <v>4.5454545454545461E-3</v>
      </c>
      <c r="E88" s="91">
        <v>1.661</v>
      </c>
      <c r="F88" s="92">
        <v>0.93930000000000002</v>
      </c>
      <c r="G88" s="88">
        <f t="shared" si="8"/>
        <v>2.6002999999999998</v>
      </c>
      <c r="H88" s="89">
        <v>997</v>
      </c>
      <c r="I88" s="90" t="s">
        <v>64</v>
      </c>
      <c r="J88" s="74">
        <f t="shared" si="9"/>
        <v>9.9699999999999997E-2</v>
      </c>
      <c r="K88" s="89">
        <v>216</v>
      </c>
      <c r="L88" s="90" t="s">
        <v>64</v>
      </c>
      <c r="M88" s="74">
        <f t="shared" si="6"/>
        <v>2.1600000000000001E-2</v>
      </c>
      <c r="N88" s="89">
        <v>183</v>
      </c>
      <c r="O88" s="90" t="s">
        <v>64</v>
      </c>
      <c r="P88" s="74">
        <f t="shared" si="7"/>
        <v>1.83E-2</v>
      </c>
    </row>
    <row r="89" spans="2:16">
      <c r="B89" s="89">
        <v>110</v>
      </c>
      <c r="C89" s="90" t="s">
        <v>63</v>
      </c>
      <c r="D89" s="118">
        <f t="shared" si="5"/>
        <v>5.0000000000000001E-3</v>
      </c>
      <c r="E89" s="91">
        <v>1.7330000000000001</v>
      </c>
      <c r="F89" s="92">
        <v>0.89329999999999998</v>
      </c>
      <c r="G89" s="88">
        <f t="shared" si="8"/>
        <v>2.6263000000000001</v>
      </c>
      <c r="H89" s="89">
        <v>1098</v>
      </c>
      <c r="I89" s="90" t="s">
        <v>64</v>
      </c>
      <c r="J89" s="74">
        <f t="shared" si="9"/>
        <v>0.10980000000000001</v>
      </c>
      <c r="K89" s="89">
        <v>231</v>
      </c>
      <c r="L89" s="90" t="s">
        <v>64</v>
      </c>
      <c r="M89" s="74">
        <f t="shared" si="6"/>
        <v>2.3100000000000002E-2</v>
      </c>
      <c r="N89" s="89">
        <v>198</v>
      </c>
      <c r="O89" s="90" t="s">
        <v>64</v>
      </c>
      <c r="P89" s="74">
        <f t="shared" si="7"/>
        <v>1.9800000000000002E-2</v>
      </c>
    </row>
    <row r="90" spans="2:16">
      <c r="B90" s="89">
        <v>120</v>
      </c>
      <c r="C90" s="90" t="s">
        <v>63</v>
      </c>
      <c r="D90" s="118">
        <f t="shared" si="5"/>
        <v>5.4545454545454541E-3</v>
      </c>
      <c r="E90" s="91">
        <v>1.804</v>
      </c>
      <c r="F90" s="92">
        <v>0.85219999999999996</v>
      </c>
      <c r="G90" s="88">
        <f t="shared" si="8"/>
        <v>2.6562000000000001</v>
      </c>
      <c r="H90" s="89">
        <v>1197</v>
      </c>
      <c r="I90" s="90" t="s">
        <v>64</v>
      </c>
      <c r="J90" s="74">
        <f t="shared" si="9"/>
        <v>0.1197</v>
      </c>
      <c r="K90" s="89">
        <v>245</v>
      </c>
      <c r="L90" s="90" t="s">
        <v>64</v>
      </c>
      <c r="M90" s="74">
        <f t="shared" si="6"/>
        <v>2.4500000000000001E-2</v>
      </c>
      <c r="N90" s="89">
        <v>213</v>
      </c>
      <c r="O90" s="90" t="s">
        <v>64</v>
      </c>
      <c r="P90" s="74">
        <f t="shared" si="7"/>
        <v>2.1299999999999999E-2</v>
      </c>
    </row>
    <row r="91" spans="2:16">
      <c r="B91" s="89">
        <v>130</v>
      </c>
      <c r="C91" s="90" t="s">
        <v>63</v>
      </c>
      <c r="D91" s="118">
        <f t="shared" si="5"/>
        <v>5.909090909090909E-3</v>
      </c>
      <c r="E91" s="91">
        <v>1.8740000000000001</v>
      </c>
      <c r="F91" s="92">
        <v>0.81540000000000001</v>
      </c>
      <c r="G91" s="88">
        <f t="shared" si="8"/>
        <v>2.6894</v>
      </c>
      <c r="H91" s="89">
        <v>1296</v>
      </c>
      <c r="I91" s="90" t="s">
        <v>64</v>
      </c>
      <c r="J91" s="74">
        <f t="shared" si="9"/>
        <v>0.12959999999999999</v>
      </c>
      <c r="K91" s="89">
        <v>258</v>
      </c>
      <c r="L91" s="90" t="s">
        <v>64</v>
      </c>
      <c r="M91" s="74">
        <f t="shared" si="6"/>
        <v>2.58E-2</v>
      </c>
      <c r="N91" s="89">
        <v>227</v>
      </c>
      <c r="O91" s="90" t="s">
        <v>64</v>
      </c>
      <c r="P91" s="74">
        <f t="shared" si="7"/>
        <v>2.2700000000000001E-2</v>
      </c>
    </row>
    <row r="92" spans="2:16">
      <c r="B92" s="89">
        <v>140</v>
      </c>
      <c r="C92" s="90" t="s">
        <v>63</v>
      </c>
      <c r="D92" s="118">
        <f t="shared" si="5"/>
        <v>6.3636363636363638E-3</v>
      </c>
      <c r="E92" s="91">
        <v>1.9430000000000001</v>
      </c>
      <c r="F92" s="92">
        <v>0.78200000000000003</v>
      </c>
      <c r="G92" s="88">
        <f t="shared" si="8"/>
        <v>2.7250000000000001</v>
      </c>
      <c r="H92" s="89">
        <v>1393</v>
      </c>
      <c r="I92" s="90" t="s">
        <v>64</v>
      </c>
      <c r="J92" s="74">
        <f t="shared" si="9"/>
        <v>0.13930000000000001</v>
      </c>
      <c r="K92" s="89">
        <v>270</v>
      </c>
      <c r="L92" s="90" t="s">
        <v>64</v>
      </c>
      <c r="M92" s="74">
        <f t="shared" si="6"/>
        <v>2.7000000000000003E-2</v>
      </c>
      <c r="N92" s="89">
        <v>241</v>
      </c>
      <c r="O92" s="90" t="s">
        <v>64</v>
      </c>
      <c r="P92" s="74">
        <f t="shared" si="7"/>
        <v>2.41E-2</v>
      </c>
    </row>
    <row r="93" spans="2:16">
      <c r="B93" s="89">
        <v>150</v>
      </c>
      <c r="C93" s="90" t="s">
        <v>63</v>
      </c>
      <c r="D93" s="118">
        <f t="shared" si="5"/>
        <v>6.8181818181818179E-3</v>
      </c>
      <c r="E93" s="91">
        <v>2.0099999999999998</v>
      </c>
      <c r="F93" s="92">
        <v>0.75180000000000002</v>
      </c>
      <c r="G93" s="88">
        <f t="shared" si="8"/>
        <v>2.7618</v>
      </c>
      <c r="H93" s="89">
        <v>1490</v>
      </c>
      <c r="I93" s="90" t="s">
        <v>64</v>
      </c>
      <c r="J93" s="74">
        <f t="shared" si="9"/>
        <v>0.14899999999999999</v>
      </c>
      <c r="K93" s="89">
        <v>282</v>
      </c>
      <c r="L93" s="90" t="s">
        <v>64</v>
      </c>
      <c r="M93" s="74">
        <f t="shared" si="6"/>
        <v>2.8199999999999996E-2</v>
      </c>
      <c r="N93" s="89">
        <v>255</v>
      </c>
      <c r="O93" s="90" t="s">
        <v>64</v>
      </c>
      <c r="P93" s="74">
        <f t="shared" si="7"/>
        <v>2.5500000000000002E-2</v>
      </c>
    </row>
    <row r="94" spans="2:16">
      <c r="B94" s="89">
        <v>160</v>
      </c>
      <c r="C94" s="90" t="s">
        <v>63</v>
      </c>
      <c r="D94" s="118">
        <f t="shared" si="5"/>
        <v>7.2727272727272727E-3</v>
      </c>
      <c r="E94" s="91">
        <v>2.0760000000000001</v>
      </c>
      <c r="F94" s="92">
        <v>0.72409999999999997</v>
      </c>
      <c r="G94" s="88">
        <f t="shared" si="8"/>
        <v>2.8001</v>
      </c>
      <c r="H94" s="89">
        <v>1585</v>
      </c>
      <c r="I94" s="90" t="s">
        <v>64</v>
      </c>
      <c r="J94" s="74">
        <f t="shared" si="9"/>
        <v>0.1585</v>
      </c>
      <c r="K94" s="89">
        <v>294</v>
      </c>
      <c r="L94" s="90" t="s">
        <v>64</v>
      </c>
      <c r="M94" s="74">
        <f t="shared" si="6"/>
        <v>2.9399999999999999E-2</v>
      </c>
      <c r="N94" s="89">
        <v>268</v>
      </c>
      <c r="O94" s="90" t="s">
        <v>64</v>
      </c>
      <c r="P94" s="74">
        <f t="shared" si="7"/>
        <v>2.6800000000000001E-2</v>
      </c>
    </row>
    <row r="95" spans="2:16">
      <c r="B95" s="89">
        <v>170</v>
      </c>
      <c r="C95" s="90" t="s">
        <v>63</v>
      </c>
      <c r="D95" s="118">
        <f t="shared" si="5"/>
        <v>7.7272727272727276E-3</v>
      </c>
      <c r="E95" s="91">
        <v>2.14</v>
      </c>
      <c r="F95" s="92">
        <v>0.69869999999999999</v>
      </c>
      <c r="G95" s="88">
        <f t="shared" si="8"/>
        <v>2.8387000000000002</v>
      </c>
      <c r="H95" s="89">
        <v>1680</v>
      </c>
      <c r="I95" s="90" t="s">
        <v>64</v>
      </c>
      <c r="J95" s="74">
        <f t="shared" si="9"/>
        <v>0.16799999999999998</v>
      </c>
      <c r="K95" s="89">
        <v>304</v>
      </c>
      <c r="L95" s="90" t="s">
        <v>64</v>
      </c>
      <c r="M95" s="74">
        <f t="shared" si="6"/>
        <v>3.04E-2</v>
      </c>
      <c r="N95" s="89">
        <v>281</v>
      </c>
      <c r="O95" s="90" t="s">
        <v>64</v>
      </c>
      <c r="P95" s="74">
        <f t="shared" si="7"/>
        <v>2.8100000000000003E-2</v>
      </c>
    </row>
    <row r="96" spans="2:16">
      <c r="B96" s="89">
        <v>180</v>
      </c>
      <c r="C96" s="90" t="s">
        <v>63</v>
      </c>
      <c r="D96" s="118">
        <f t="shared" si="5"/>
        <v>8.1818181818181807E-3</v>
      </c>
      <c r="E96" s="91">
        <v>2.2029999999999998</v>
      </c>
      <c r="F96" s="92">
        <v>0.67530000000000001</v>
      </c>
      <c r="G96" s="88">
        <f t="shared" si="8"/>
        <v>2.8782999999999999</v>
      </c>
      <c r="H96" s="89">
        <v>1773</v>
      </c>
      <c r="I96" s="90" t="s">
        <v>64</v>
      </c>
      <c r="J96" s="74">
        <f t="shared" si="9"/>
        <v>0.17729999999999999</v>
      </c>
      <c r="K96" s="89">
        <v>315</v>
      </c>
      <c r="L96" s="90" t="s">
        <v>64</v>
      </c>
      <c r="M96" s="74">
        <f t="shared" si="6"/>
        <v>3.15E-2</v>
      </c>
      <c r="N96" s="89">
        <v>294</v>
      </c>
      <c r="O96" s="90" t="s">
        <v>64</v>
      </c>
      <c r="P96" s="74">
        <f t="shared" si="7"/>
        <v>2.9399999999999999E-2</v>
      </c>
    </row>
    <row r="97" spans="2:16">
      <c r="B97" s="89">
        <v>200</v>
      </c>
      <c r="C97" s="90" t="s">
        <v>63</v>
      </c>
      <c r="D97" s="118">
        <f t="shared" si="5"/>
        <v>9.0909090909090922E-3</v>
      </c>
      <c r="E97" s="91">
        <v>2.323</v>
      </c>
      <c r="F97" s="92">
        <v>0.63349999999999995</v>
      </c>
      <c r="G97" s="88">
        <f t="shared" si="8"/>
        <v>2.9565000000000001</v>
      </c>
      <c r="H97" s="89">
        <v>1957</v>
      </c>
      <c r="I97" s="90" t="s">
        <v>64</v>
      </c>
      <c r="J97" s="74">
        <f t="shared" si="9"/>
        <v>0.19570000000000001</v>
      </c>
      <c r="K97" s="89">
        <v>334</v>
      </c>
      <c r="L97" s="90" t="s">
        <v>64</v>
      </c>
      <c r="M97" s="74">
        <f t="shared" si="6"/>
        <v>3.3399999999999999E-2</v>
      </c>
      <c r="N97" s="89">
        <v>318</v>
      </c>
      <c r="O97" s="90" t="s">
        <v>64</v>
      </c>
      <c r="P97" s="74">
        <f t="shared" si="7"/>
        <v>3.1800000000000002E-2</v>
      </c>
    </row>
    <row r="98" spans="2:16">
      <c r="B98" s="89">
        <v>225</v>
      </c>
      <c r="C98" s="90" t="s">
        <v>63</v>
      </c>
      <c r="D98" s="118">
        <f t="shared" si="5"/>
        <v>1.0227272727272727E-2</v>
      </c>
      <c r="E98" s="91">
        <v>2.4630000000000001</v>
      </c>
      <c r="F98" s="92">
        <v>0.58899999999999997</v>
      </c>
      <c r="G98" s="88">
        <f t="shared" si="8"/>
        <v>3.052</v>
      </c>
      <c r="H98" s="89">
        <v>2181</v>
      </c>
      <c r="I98" s="90" t="s">
        <v>64</v>
      </c>
      <c r="J98" s="74">
        <f t="shared" si="9"/>
        <v>0.21810000000000002</v>
      </c>
      <c r="K98" s="89">
        <v>357</v>
      </c>
      <c r="L98" s="90" t="s">
        <v>64</v>
      </c>
      <c r="M98" s="74">
        <f t="shared" si="6"/>
        <v>3.5699999999999996E-2</v>
      </c>
      <c r="N98" s="89">
        <v>346</v>
      </c>
      <c r="O98" s="90" t="s">
        <v>64</v>
      </c>
      <c r="P98" s="74">
        <f t="shared" si="7"/>
        <v>3.4599999999999999E-2</v>
      </c>
    </row>
    <row r="99" spans="2:16">
      <c r="B99" s="89">
        <v>250</v>
      </c>
      <c r="C99" s="90" t="s">
        <v>63</v>
      </c>
      <c r="D99" s="118">
        <f t="shared" si="5"/>
        <v>1.1363636363636364E-2</v>
      </c>
      <c r="E99" s="91">
        <v>2.593</v>
      </c>
      <c r="F99" s="92">
        <v>0.55110000000000003</v>
      </c>
      <c r="G99" s="88">
        <f t="shared" si="8"/>
        <v>3.1440999999999999</v>
      </c>
      <c r="H99" s="89">
        <v>2399</v>
      </c>
      <c r="I99" s="90" t="s">
        <v>64</v>
      </c>
      <c r="J99" s="74">
        <f t="shared" si="9"/>
        <v>0.2399</v>
      </c>
      <c r="K99" s="89">
        <v>377</v>
      </c>
      <c r="L99" s="90" t="s">
        <v>64</v>
      </c>
      <c r="M99" s="74">
        <f t="shared" si="6"/>
        <v>3.7699999999999997E-2</v>
      </c>
      <c r="N99" s="89">
        <v>373</v>
      </c>
      <c r="O99" s="90" t="s">
        <v>64</v>
      </c>
      <c r="P99" s="74">
        <f t="shared" si="7"/>
        <v>3.73E-2</v>
      </c>
    </row>
    <row r="100" spans="2:16">
      <c r="B100" s="89">
        <v>275</v>
      </c>
      <c r="C100" s="90" t="s">
        <v>63</v>
      </c>
      <c r="D100" s="118">
        <f t="shared" si="5"/>
        <v>1.2500000000000001E-2</v>
      </c>
      <c r="E100" s="91">
        <v>2.7149999999999999</v>
      </c>
      <c r="F100" s="92">
        <v>0.51839999999999997</v>
      </c>
      <c r="G100" s="88">
        <f t="shared" si="8"/>
        <v>3.2333999999999996</v>
      </c>
      <c r="H100" s="89">
        <v>2611</v>
      </c>
      <c r="I100" s="90" t="s">
        <v>64</v>
      </c>
      <c r="J100" s="74">
        <f t="shared" si="9"/>
        <v>0.2611</v>
      </c>
      <c r="K100" s="89">
        <v>395</v>
      </c>
      <c r="L100" s="90" t="s">
        <v>64</v>
      </c>
      <c r="M100" s="74">
        <f t="shared" si="6"/>
        <v>3.95E-2</v>
      </c>
      <c r="N100" s="89">
        <v>397</v>
      </c>
      <c r="O100" s="90" t="s">
        <v>64</v>
      </c>
      <c r="P100" s="74">
        <f t="shared" si="7"/>
        <v>3.9699999999999999E-2</v>
      </c>
    </row>
    <row r="101" spans="2:16">
      <c r="B101" s="89">
        <v>300</v>
      </c>
      <c r="C101" s="90" t="s">
        <v>63</v>
      </c>
      <c r="D101" s="118">
        <f t="shared" ref="D101:D113" si="10">B101/1000/$C$5</f>
        <v>1.3636363636363636E-2</v>
      </c>
      <c r="E101" s="91">
        <v>2.83</v>
      </c>
      <c r="F101" s="92">
        <v>0.48980000000000001</v>
      </c>
      <c r="G101" s="88">
        <f t="shared" si="8"/>
        <v>3.3197999999999999</v>
      </c>
      <c r="H101" s="89">
        <v>2819</v>
      </c>
      <c r="I101" s="90" t="s">
        <v>64</v>
      </c>
      <c r="J101" s="74">
        <f t="shared" si="9"/>
        <v>0.28189999999999998</v>
      </c>
      <c r="K101" s="89">
        <v>412</v>
      </c>
      <c r="L101" s="90" t="s">
        <v>64</v>
      </c>
      <c r="M101" s="74">
        <f t="shared" si="6"/>
        <v>4.1200000000000001E-2</v>
      </c>
      <c r="N101" s="89">
        <v>420</v>
      </c>
      <c r="O101" s="90" t="s">
        <v>64</v>
      </c>
      <c r="P101" s="74">
        <f t="shared" si="7"/>
        <v>4.1999999999999996E-2</v>
      </c>
    </row>
    <row r="102" spans="2:16">
      <c r="B102" s="89">
        <v>325</v>
      </c>
      <c r="C102" s="90" t="s">
        <v>63</v>
      </c>
      <c r="D102" s="118">
        <f t="shared" si="10"/>
        <v>1.4772727272727272E-2</v>
      </c>
      <c r="E102" s="91">
        <v>2.94</v>
      </c>
      <c r="F102" s="92">
        <v>0.46460000000000001</v>
      </c>
      <c r="G102" s="88">
        <f t="shared" si="8"/>
        <v>3.4045999999999998</v>
      </c>
      <c r="H102" s="89">
        <v>3021</v>
      </c>
      <c r="I102" s="90" t="s">
        <v>64</v>
      </c>
      <c r="J102" s="74">
        <f t="shared" si="9"/>
        <v>0.30209999999999998</v>
      </c>
      <c r="K102" s="89">
        <v>427</v>
      </c>
      <c r="L102" s="90" t="s">
        <v>64</v>
      </c>
      <c r="M102" s="74">
        <f t="shared" si="6"/>
        <v>4.2700000000000002E-2</v>
      </c>
      <c r="N102" s="89">
        <v>442</v>
      </c>
      <c r="O102" s="90" t="s">
        <v>64</v>
      </c>
      <c r="P102" s="74">
        <f t="shared" si="7"/>
        <v>4.4200000000000003E-2</v>
      </c>
    </row>
    <row r="103" spans="2:16">
      <c r="B103" s="89">
        <v>350</v>
      </c>
      <c r="C103" s="90" t="s">
        <v>63</v>
      </c>
      <c r="D103" s="118">
        <f t="shared" si="10"/>
        <v>1.5909090909090907E-2</v>
      </c>
      <c r="E103" s="91">
        <v>3.0470000000000002</v>
      </c>
      <c r="F103" s="92">
        <v>0.44219999999999998</v>
      </c>
      <c r="G103" s="88">
        <f t="shared" si="8"/>
        <v>3.4892000000000003</v>
      </c>
      <c r="H103" s="89">
        <v>3219</v>
      </c>
      <c r="I103" s="90" t="s">
        <v>64</v>
      </c>
      <c r="J103" s="74">
        <f t="shared" si="9"/>
        <v>0.32189999999999996</v>
      </c>
      <c r="K103" s="89">
        <v>442</v>
      </c>
      <c r="L103" s="90" t="s">
        <v>64</v>
      </c>
      <c r="M103" s="74">
        <f t="shared" si="6"/>
        <v>4.4200000000000003E-2</v>
      </c>
      <c r="N103" s="89">
        <v>463</v>
      </c>
      <c r="O103" s="90" t="s">
        <v>64</v>
      </c>
      <c r="P103" s="74">
        <f t="shared" si="7"/>
        <v>4.6300000000000001E-2</v>
      </c>
    </row>
    <row r="104" spans="2:16">
      <c r="B104" s="89">
        <v>375</v>
      </c>
      <c r="C104" s="90" t="s">
        <v>63</v>
      </c>
      <c r="D104" s="118">
        <f t="shared" si="10"/>
        <v>1.7045454545454544E-2</v>
      </c>
      <c r="E104" s="91">
        <v>3.1520000000000001</v>
      </c>
      <c r="F104" s="92">
        <v>0.42220000000000002</v>
      </c>
      <c r="G104" s="88">
        <f t="shared" si="8"/>
        <v>3.5742000000000003</v>
      </c>
      <c r="H104" s="89">
        <v>3413</v>
      </c>
      <c r="I104" s="90" t="s">
        <v>64</v>
      </c>
      <c r="J104" s="74">
        <f t="shared" si="9"/>
        <v>0.34129999999999999</v>
      </c>
      <c r="K104" s="89">
        <v>455</v>
      </c>
      <c r="L104" s="90" t="s">
        <v>64</v>
      </c>
      <c r="M104" s="74">
        <f t="shared" si="6"/>
        <v>4.5499999999999999E-2</v>
      </c>
      <c r="N104" s="89">
        <v>482</v>
      </c>
      <c r="O104" s="90" t="s">
        <v>64</v>
      </c>
      <c r="P104" s="74">
        <f t="shared" si="7"/>
        <v>4.82E-2</v>
      </c>
    </row>
    <row r="105" spans="2:16">
      <c r="B105" s="89">
        <v>400</v>
      </c>
      <c r="C105" s="90" t="s">
        <v>63</v>
      </c>
      <c r="D105" s="118">
        <f t="shared" si="10"/>
        <v>1.8181818181818184E-2</v>
      </c>
      <c r="E105" s="91">
        <v>3.2549999999999999</v>
      </c>
      <c r="F105" s="92">
        <v>0.40410000000000001</v>
      </c>
      <c r="G105" s="88">
        <f t="shared" si="8"/>
        <v>3.6591</v>
      </c>
      <c r="H105" s="89">
        <v>3603</v>
      </c>
      <c r="I105" s="90" t="s">
        <v>64</v>
      </c>
      <c r="J105" s="74">
        <f t="shared" si="9"/>
        <v>0.36030000000000001</v>
      </c>
      <c r="K105" s="89">
        <v>467</v>
      </c>
      <c r="L105" s="90" t="s">
        <v>64</v>
      </c>
      <c r="M105" s="74">
        <f t="shared" si="6"/>
        <v>4.6700000000000005E-2</v>
      </c>
      <c r="N105" s="89">
        <v>501</v>
      </c>
      <c r="O105" s="90" t="s">
        <v>64</v>
      </c>
      <c r="P105" s="74">
        <f t="shared" si="7"/>
        <v>5.0099999999999999E-2</v>
      </c>
    </row>
    <row r="106" spans="2:16">
      <c r="B106" s="89">
        <v>450</v>
      </c>
      <c r="C106" s="90" t="s">
        <v>63</v>
      </c>
      <c r="D106" s="118">
        <f t="shared" si="10"/>
        <v>2.0454545454545454E-2</v>
      </c>
      <c r="E106" s="91">
        <v>3.46</v>
      </c>
      <c r="F106" s="92">
        <v>0.37269999999999998</v>
      </c>
      <c r="G106" s="88">
        <f t="shared" si="8"/>
        <v>3.8327</v>
      </c>
      <c r="H106" s="89">
        <v>3970</v>
      </c>
      <c r="I106" s="90" t="s">
        <v>64</v>
      </c>
      <c r="J106" s="74">
        <f t="shared" si="9"/>
        <v>0.39700000000000002</v>
      </c>
      <c r="K106" s="89">
        <v>491</v>
      </c>
      <c r="L106" s="90" t="s">
        <v>64</v>
      </c>
      <c r="M106" s="74">
        <f t="shared" si="6"/>
        <v>4.9099999999999998E-2</v>
      </c>
      <c r="N106" s="89">
        <v>535</v>
      </c>
      <c r="O106" s="90" t="s">
        <v>64</v>
      </c>
      <c r="P106" s="74">
        <f t="shared" si="7"/>
        <v>5.3500000000000006E-2</v>
      </c>
    </row>
    <row r="107" spans="2:16">
      <c r="B107" s="89">
        <v>500</v>
      </c>
      <c r="C107" s="90" t="s">
        <v>63</v>
      </c>
      <c r="D107" s="74">
        <f t="shared" si="10"/>
        <v>2.2727272727272728E-2</v>
      </c>
      <c r="E107" s="91">
        <v>3.6640000000000001</v>
      </c>
      <c r="F107" s="92">
        <v>0.3463</v>
      </c>
      <c r="G107" s="88">
        <f t="shared" si="8"/>
        <v>4.0103</v>
      </c>
      <c r="H107" s="89">
        <v>4322</v>
      </c>
      <c r="I107" s="90" t="s">
        <v>64</v>
      </c>
      <c r="J107" s="74">
        <f t="shared" si="9"/>
        <v>0.43220000000000003</v>
      </c>
      <c r="K107" s="89">
        <v>511</v>
      </c>
      <c r="L107" s="90" t="s">
        <v>64</v>
      </c>
      <c r="M107" s="74">
        <f t="shared" si="6"/>
        <v>5.11E-2</v>
      </c>
      <c r="N107" s="89">
        <v>566</v>
      </c>
      <c r="O107" s="90" t="s">
        <v>64</v>
      </c>
      <c r="P107" s="74">
        <f t="shared" si="7"/>
        <v>5.6599999999999998E-2</v>
      </c>
    </row>
    <row r="108" spans="2:16">
      <c r="B108" s="89">
        <v>550</v>
      </c>
      <c r="C108" s="90" t="s">
        <v>63</v>
      </c>
      <c r="D108" s="74">
        <f t="shared" si="10"/>
        <v>2.5000000000000001E-2</v>
      </c>
      <c r="E108" s="91">
        <v>3.8660000000000001</v>
      </c>
      <c r="F108" s="92">
        <v>0.32379999999999998</v>
      </c>
      <c r="G108" s="88">
        <f t="shared" si="8"/>
        <v>4.1898</v>
      </c>
      <c r="H108" s="89">
        <v>4659</v>
      </c>
      <c r="I108" s="90" t="s">
        <v>64</v>
      </c>
      <c r="J108" s="74">
        <f t="shared" si="9"/>
        <v>0.46589999999999998</v>
      </c>
      <c r="K108" s="89">
        <v>529</v>
      </c>
      <c r="L108" s="90" t="s">
        <v>64</v>
      </c>
      <c r="M108" s="74">
        <f t="shared" si="6"/>
        <v>5.2900000000000003E-2</v>
      </c>
      <c r="N108" s="89">
        <v>595</v>
      </c>
      <c r="O108" s="90" t="s">
        <v>64</v>
      </c>
      <c r="P108" s="74">
        <f t="shared" si="7"/>
        <v>5.9499999999999997E-2</v>
      </c>
    </row>
    <row r="109" spans="2:16">
      <c r="B109" s="89">
        <v>600</v>
      </c>
      <c r="C109" s="90" t="s">
        <v>63</v>
      </c>
      <c r="D109" s="74">
        <f t="shared" si="10"/>
        <v>2.7272727272727271E-2</v>
      </c>
      <c r="E109" s="91">
        <v>4.0670000000000002</v>
      </c>
      <c r="F109" s="92">
        <v>0.3044</v>
      </c>
      <c r="G109" s="88">
        <f t="shared" si="8"/>
        <v>4.3714000000000004</v>
      </c>
      <c r="H109" s="89">
        <v>4983</v>
      </c>
      <c r="I109" s="90" t="s">
        <v>64</v>
      </c>
      <c r="J109" s="74">
        <f t="shared" si="9"/>
        <v>0.49829999999999997</v>
      </c>
      <c r="K109" s="89">
        <v>545</v>
      </c>
      <c r="L109" s="90" t="s">
        <v>64</v>
      </c>
      <c r="M109" s="74">
        <f t="shared" si="6"/>
        <v>5.4500000000000007E-2</v>
      </c>
      <c r="N109" s="89">
        <v>621</v>
      </c>
      <c r="O109" s="90" t="s">
        <v>64</v>
      </c>
      <c r="P109" s="74">
        <f t="shared" si="7"/>
        <v>6.2100000000000002E-2</v>
      </c>
    </row>
    <row r="110" spans="2:16">
      <c r="B110" s="89">
        <v>650</v>
      </c>
      <c r="C110" s="90" t="s">
        <v>63</v>
      </c>
      <c r="D110" s="74">
        <f t="shared" si="10"/>
        <v>2.9545454545454545E-2</v>
      </c>
      <c r="E110" s="91">
        <v>4.2649999999999997</v>
      </c>
      <c r="F110" s="92">
        <v>0.28739999999999999</v>
      </c>
      <c r="G110" s="88">
        <f t="shared" si="8"/>
        <v>4.5523999999999996</v>
      </c>
      <c r="H110" s="89">
        <v>5294</v>
      </c>
      <c r="I110" s="90" t="s">
        <v>64</v>
      </c>
      <c r="J110" s="76">
        <f t="shared" si="9"/>
        <v>0.52939999999999998</v>
      </c>
      <c r="K110" s="89">
        <v>560</v>
      </c>
      <c r="L110" s="90" t="s">
        <v>64</v>
      </c>
      <c r="M110" s="74">
        <f t="shared" si="6"/>
        <v>5.6000000000000008E-2</v>
      </c>
      <c r="N110" s="89">
        <v>644</v>
      </c>
      <c r="O110" s="90" t="s">
        <v>64</v>
      </c>
      <c r="P110" s="74">
        <f t="shared" si="7"/>
        <v>6.4399999999999999E-2</v>
      </c>
    </row>
    <row r="111" spans="2:16">
      <c r="B111" s="89">
        <v>700</v>
      </c>
      <c r="C111" s="90" t="s">
        <v>63</v>
      </c>
      <c r="D111" s="74">
        <f t="shared" si="10"/>
        <v>3.1818181818181815E-2</v>
      </c>
      <c r="E111" s="91">
        <v>4.46</v>
      </c>
      <c r="F111" s="92">
        <v>0.27239999999999998</v>
      </c>
      <c r="G111" s="88">
        <f t="shared" si="8"/>
        <v>4.7324000000000002</v>
      </c>
      <c r="H111" s="89">
        <v>5593</v>
      </c>
      <c r="I111" s="90" t="s">
        <v>64</v>
      </c>
      <c r="J111" s="76">
        <f t="shared" si="9"/>
        <v>0.55930000000000002</v>
      </c>
      <c r="K111" s="89">
        <v>573</v>
      </c>
      <c r="L111" s="90" t="s">
        <v>64</v>
      </c>
      <c r="M111" s="74">
        <f t="shared" si="6"/>
        <v>5.7299999999999997E-2</v>
      </c>
      <c r="N111" s="89">
        <v>666</v>
      </c>
      <c r="O111" s="90" t="s">
        <v>64</v>
      </c>
      <c r="P111" s="74">
        <f t="shared" si="7"/>
        <v>6.6600000000000006E-2</v>
      </c>
    </row>
    <row r="112" spans="2:16">
      <c r="B112" s="89">
        <v>800</v>
      </c>
      <c r="C112" s="90" t="s">
        <v>63</v>
      </c>
      <c r="D112" s="74">
        <f t="shared" si="10"/>
        <v>3.6363636363636369E-2</v>
      </c>
      <c r="E112" s="91">
        <v>4.843</v>
      </c>
      <c r="F112" s="92">
        <v>0.24709999999999999</v>
      </c>
      <c r="G112" s="88">
        <f t="shared" si="8"/>
        <v>5.0900999999999996</v>
      </c>
      <c r="H112" s="89">
        <v>6160</v>
      </c>
      <c r="I112" s="90" t="s">
        <v>64</v>
      </c>
      <c r="J112" s="76">
        <f t="shared" si="9"/>
        <v>0.61599999999999999</v>
      </c>
      <c r="K112" s="89">
        <v>597</v>
      </c>
      <c r="L112" s="90" t="s">
        <v>64</v>
      </c>
      <c r="M112" s="74">
        <f t="shared" si="6"/>
        <v>5.9699999999999996E-2</v>
      </c>
      <c r="N112" s="89">
        <v>705</v>
      </c>
      <c r="O112" s="90" t="s">
        <v>64</v>
      </c>
      <c r="P112" s="74">
        <f t="shared" si="7"/>
        <v>7.0499999999999993E-2</v>
      </c>
    </row>
    <row r="113" spans="1:16">
      <c r="B113" s="89">
        <v>900</v>
      </c>
      <c r="C113" s="90" t="s">
        <v>63</v>
      </c>
      <c r="D113" s="74">
        <f t="shared" si="10"/>
        <v>4.0909090909090909E-2</v>
      </c>
      <c r="E113" s="91">
        <v>5.2149999999999999</v>
      </c>
      <c r="F113" s="92">
        <v>0.2266</v>
      </c>
      <c r="G113" s="88">
        <f t="shared" si="8"/>
        <v>5.4416000000000002</v>
      </c>
      <c r="H113" s="89">
        <v>6691</v>
      </c>
      <c r="I113" s="90" t="s">
        <v>64</v>
      </c>
      <c r="J113" s="76">
        <f t="shared" si="9"/>
        <v>0.66910000000000003</v>
      </c>
      <c r="K113" s="89">
        <v>618</v>
      </c>
      <c r="L113" s="90" t="s">
        <v>64</v>
      </c>
      <c r="M113" s="74">
        <f t="shared" si="6"/>
        <v>6.1800000000000001E-2</v>
      </c>
      <c r="N113" s="89">
        <v>739</v>
      </c>
      <c r="O113" s="90" t="s">
        <v>64</v>
      </c>
      <c r="P113" s="74">
        <f t="shared" si="7"/>
        <v>7.3899999999999993E-2</v>
      </c>
    </row>
    <row r="114" spans="1:16">
      <c r="B114" s="89">
        <v>1</v>
      </c>
      <c r="C114" s="93" t="s">
        <v>65</v>
      </c>
      <c r="D114" s="74">
        <f t="shared" ref="D114:D177" si="11">B114/$C$5</f>
        <v>4.5454545454545456E-2</v>
      </c>
      <c r="E114" s="91">
        <v>5.5750000000000002</v>
      </c>
      <c r="F114" s="92">
        <v>0.20949999999999999</v>
      </c>
      <c r="G114" s="88">
        <f t="shared" si="8"/>
        <v>5.7845000000000004</v>
      </c>
      <c r="H114" s="89">
        <v>7189</v>
      </c>
      <c r="I114" s="90" t="s">
        <v>64</v>
      </c>
      <c r="J114" s="76">
        <f t="shared" si="9"/>
        <v>0.71889999999999998</v>
      </c>
      <c r="K114" s="89">
        <v>635</v>
      </c>
      <c r="L114" s="90" t="s">
        <v>64</v>
      </c>
      <c r="M114" s="74">
        <f t="shared" si="6"/>
        <v>6.3500000000000001E-2</v>
      </c>
      <c r="N114" s="89">
        <v>768</v>
      </c>
      <c r="O114" s="90" t="s">
        <v>64</v>
      </c>
      <c r="P114" s="74">
        <f t="shared" si="7"/>
        <v>7.6800000000000007E-2</v>
      </c>
    </row>
    <row r="115" spans="1:16">
      <c r="B115" s="89">
        <v>1.1000000000000001</v>
      </c>
      <c r="C115" s="90" t="s">
        <v>65</v>
      </c>
      <c r="D115" s="74">
        <f t="shared" si="11"/>
        <v>0.05</v>
      </c>
      <c r="E115" s="91">
        <v>5.9240000000000004</v>
      </c>
      <c r="F115" s="92">
        <v>0.19500000000000001</v>
      </c>
      <c r="G115" s="88">
        <f t="shared" si="8"/>
        <v>6.1190000000000007</v>
      </c>
      <c r="H115" s="89">
        <v>7660</v>
      </c>
      <c r="I115" s="90" t="s">
        <v>64</v>
      </c>
      <c r="J115" s="76">
        <f t="shared" si="9"/>
        <v>0.76600000000000001</v>
      </c>
      <c r="K115" s="89">
        <v>650</v>
      </c>
      <c r="L115" s="90" t="s">
        <v>64</v>
      </c>
      <c r="M115" s="74">
        <f t="shared" si="6"/>
        <v>6.5000000000000002E-2</v>
      </c>
      <c r="N115" s="89">
        <v>794</v>
      </c>
      <c r="O115" s="90" t="s">
        <v>64</v>
      </c>
      <c r="P115" s="74">
        <f t="shared" si="7"/>
        <v>7.9399999999999998E-2</v>
      </c>
    </row>
    <row r="116" spans="1:16">
      <c r="B116" s="89">
        <v>1.2</v>
      </c>
      <c r="C116" s="90" t="s">
        <v>65</v>
      </c>
      <c r="D116" s="74">
        <f t="shared" si="11"/>
        <v>5.4545454545454543E-2</v>
      </c>
      <c r="E116" s="91">
        <v>6.2619999999999996</v>
      </c>
      <c r="F116" s="92">
        <v>0.18260000000000001</v>
      </c>
      <c r="G116" s="88">
        <f t="shared" si="8"/>
        <v>6.4445999999999994</v>
      </c>
      <c r="H116" s="89">
        <v>8107</v>
      </c>
      <c r="I116" s="90" t="s">
        <v>64</v>
      </c>
      <c r="J116" s="76">
        <f t="shared" si="9"/>
        <v>0.81069999999999998</v>
      </c>
      <c r="K116" s="89">
        <v>663</v>
      </c>
      <c r="L116" s="90" t="s">
        <v>64</v>
      </c>
      <c r="M116" s="74">
        <f t="shared" si="6"/>
        <v>6.6299999999999998E-2</v>
      </c>
      <c r="N116" s="89">
        <v>817</v>
      </c>
      <c r="O116" s="90" t="s">
        <v>64</v>
      </c>
      <c r="P116" s="74">
        <f t="shared" si="7"/>
        <v>8.1699999999999995E-2</v>
      </c>
    </row>
    <row r="117" spans="1:16">
      <c r="B117" s="89">
        <v>1.3</v>
      </c>
      <c r="C117" s="90" t="s">
        <v>65</v>
      </c>
      <c r="D117" s="74">
        <f t="shared" si="11"/>
        <v>5.909090909090909E-2</v>
      </c>
      <c r="E117" s="91">
        <v>6.59</v>
      </c>
      <c r="F117" s="92">
        <v>0.17180000000000001</v>
      </c>
      <c r="G117" s="88">
        <f t="shared" si="8"/>
        <v>6.7618</v>
      </c>
      <c r="H117" s="89">
        <v>8532</v>
      </c>
      <c r="I117" s="90" t="s">
        <v>64</v>
      </c>
      <c r="J117" s="76">
        <f t="shared" si="9"/>
        <v>0.85319999999999996</v>
      </c>
      <c r="K117" s="89">
        <v>674</v>
      </c>
      <c r="L117" s="90" t="s">
        <v>64</v>
      </c>
      <c r="M117" s="74">
        <f t="shared" si="6"/>
        <v>6.7400000000000002E-2</v>
      </c>
      <c r="N117" s="89">
        <v>837</v>
      </c>
      <c r="O117" s="90" t="s">
        <v>64</v>
      </c>
      <c r="P117" s="74">
        <f t="shared" si="7"/>
        <v>8.3699999999999997E-2</v>
      </c>
    </row>
    <row r="118" spans="1:16">
      <c r="B118" s="89">
        <v>1.4</v>
      </c>
      <c r="C118" s="90" t="s">
        <v>65</v>
      </c>
      <c r="D118" s="74">
        <f t="shared" si="11"/>
        <v>6.363636363636363E-2</v>
      </c>
      <c r="E118" s="91">
        <v>6.907</v>
      </c>
      <c r="F118" s="92">
        <v>0.1623</v>
      </c>
      <c r="G118" s="88">
        <f t="shared" si="8"/>
        <v>7.0693000000000001</v>
      </c>
      <c r="H118" s="89">
        <v>8938</v>
      </c>
      <c r="I118" s="90" t="s">
        <v>64</v>
      </c>
      <c r="J118" s="76">
        <f t="shared" si="9"/>
        <v>0.89380000000000004</v>
      </c>
      <c r="K118" s="89">
        <v>684</v>
      </c>
      <c r="L118" s="90" t="s">
        <v>64</v>
      </c>
      <c r="M118" s="74">
        <f t="shared" si="6"/>
        <v>6.8400000000000002E-2</v>
      </c>
      <c r="N118" s="89">
        <v>856</v>
      </c>
      <c r="O118" s="90" t="s">
        <v>64</v>
      </c>
      <c r="P118" s="74">
        <f t="shared" si="7"/>
        <v>8.5599999999999996E-2</v>
      </c>
    </row>
    <row r="119" spans="1:16">
      <c r="B119" s="89">
        <v>1.5</v>
      </c>
      <c r="C119" s="90" t="s">
        <v>65</v>
      </c>
      <c r="D119" s="74">
        <f t="shared" si="11"/>
        <v>6.8181818181818177E-2</v>
      </c>
      <c r="E119" s="91">
        <v>7.2149999999999999</v>
      </c>
      <c r="F119" s="92">
        <v>0.15390000000000001</v>
      </c>
      <c r="G119" s="88">
        <f t="shared" si="8"/>
        <v>7.3689</v>
      </c>
      <c r="H119" s="89">
        <v>9328</v>
      </c>
      <c r="I119" s="90" t="s">
        <v>64</v>
      </c>
      <c r="J119" s="76">
        <f t="shared" si="9"/>
        <v>0.93279999999999996</v>
      </c>
      <c r="K119" s="89">
        <v>693</v>
      </c>
      <c r="L119" s="90" t="s">
        <v>64</v>
      </c>
      <c r="M119" s="74">
        <f t="shared" si="6"/>
        <v>6.93E-2</v>
      </c>
      <c r="N119" s="89">
        <v>873</v>
      </c>
      <c r="O119" s="90" t="s">
        <v>64</v>
      </c>
      <c r="P119" s="74">
        <f t="shared" si="7"/>
        <v>8.7300000000000003E-2</v>
      </c>
    </row>
    <row r="120" spans="1:16">
      <c r="B120" s="89">
        <v>1.6</v>
      </c>
      <c r="C120" s="90" t="s">
        <v>65</v>
      </c>
      <c r="D120" s="74">
        <f t="shared" si="11"/>
        <v>7.2727272727272738E-2</v>
      </c>
      <c r="E120" s="91">
        <v>7.5129999999999999</v>
      </c>
      <c r="F120" s="92">
        <v>0.1464</v>
      </c>
      <c r="G120" s="88">
        <f t="shared" si="8"/>
        <v>7.6593999999999998</v>
      </c>
      <c r="H120" s="89">
        <v>9703</v>
      </c>
      <c r="I120" s="90" t="s">
        <v>64</v>
      </c>
      <c r="J120" s="76">
        <f t="shared" si="9"/>
        <v>0.97029999999999994</v>
      </c>
      <c r="K120" s="89">
        <v>701</v>
      </c>
      <c r="L120" s="90" t="s">
        <v>64</v>
      </c>
      <c r="M120" s="74">
        <f t="shared" si="6"/>
        <v>7.0099999999999996E-2</v>
      </c>
      <c r="N120" s="89">
        <v>889</v>
      </c>
      <c r="O120" s="90" t="s">
        <v>64</v>
      </c>
      <c r="P120" s="74">
        <f t="shared" si="7"/>
        <v>8.8900000000000007E-2</v>
      </c>
    </row>
    <row r="121" spans="1:16">
      <c r="B121" s="89">
        <v>1.7</v>
      </c>
      <c r="C121" s="90" t="s">
        <v>65</v>
      </c>
      <c r="D121" s="74">
        <f t="shared" si="11"/>
        <v>7.7272727272727271E-2</v>
      </c>
      <c r="E121" s="91">
        <v>7.8019999999999996</v>
      </c>
      <c r="F121" s="92">
        <v>0.13969999999999999</v>
      </c>
      <c r="G121" s="88">
        <f t="shared" si="8"/>
        <v>7.9417</v>
      </c>
      <c r="H121" s="89">
        <v>1.01</v>
      </c>
      <c r="I121" s="93" t="s">
        <v>66</v>
      </c>
      <c r="J121" s="76">
        <f t="shared" ref="J115:J178" si="12">H121</f>
        <v>1.01</v>
      </c>
      <c r="K121" s="89">
        <v>708</v>
      </c>
      <c r="L121" s="90" t="s">
        <v>64</v>
      </c>
      <c r="M121" s="74">
        <f t="shared" si="6"/>
        <v>7.0800000000000002E-2</v>
      </c>
      <c r="N121" s="89">
        <v>903</v>
      </c>
      <c r="O121" s="90" t="s">
        <v>64</v>
      </c>
      <c r="P121" s="74">
        <f t="shared" si="7"/>
        <v>9.0300000000000005E-2</v>
      </c>
    </row>
    <row r="122" spans="1:16">
      <c r="B122" s="89">
        <v>1.8</v>
      </c>
      <c r="C122" s="90" t="s">
        <v>65</v>
      </c>
      <c r="D122" s="74">
        <f t="shared" si="11"/>
        <v>8.1818181818181818E-2</v>
      </c>
      <c r="E122" s="91">
        <v>8.0820000000000007</v>
      </c>
      <c r="F122" s="92">
        <v>0.1336</v>
      </c>
      <c r="G122" s="88">
        <f t="shared" si="8"/>
        <v>8.2156000000000002</v>
      </c>
      <c r="H122" s="89">
        <v>1.04</v>
      </c>
      <c r="I122" s="90" t="s">
        <v>66</v>
      </c>
      <c r="J122" s="76">
        <f t="shared" si="12"/>
        <v>1.04</v>
      </c>
      <c r="K122" s="89">
        <v>715</v>
      </c>
      <c r="L122" s="90" t="s">
        <v>64</v>
      </c>
      <c r="M122" s="74">
        <f t="shared" si="6"/>
        <v>7.1499999999999994E-2</v>
      </c>
      <c r="N122" s="89">
        <v>916</v>
      </c>
      <c r="O122" s="90" t="s">
        <v>64</v>
      </c>
      <c r="P122" s="74">
        <f t="shared" si="7"/>
        <v>9.1600000000000001E-2</v>
      </c>
    </row>
    <row r="123" spans="1:16">
      <c r="B123" s="89">
        <v>2</v>
      </c>
      <c r="C123" s="90" t="s">
        <v>65</v>
      </c>
      <c r="D123" s="74">
        <f t="shared" si="11"/>
        <v>9.0909090909090912E-2</v>
      </c>
      <c r="E123" s="91">
        <v>8.6140000000000008</v>
      </c>
      <c r="F123" s="92">
        <v>0.1231</v>
      </c>
      <c r="G123" s="88">
        <f t="shared" si="8"/>
        <v>8.7371000000000016</v>
      </c>
      <c r="H123" s="89">
        <v>1.1100000000000001</v>
      </c>
      <c r="I123" s="90" t="s">
        <v>66</v>
      </c>
      <c r="J123" s="76">
        <f t="shared" si="12"/>
        <v>1.1100000000000001</v>
      </c>
      <c r="K123" s="89">
        <v>729</v>
      </c>
      <c r="L123" s="90" t="s">
        <v>64</v>
      </c>
      <c r="M123" s="74">
        <f t="shared" si="6"/>
        <v>7.2899999999999993E-2</v>
      </c>
      <c r="N123" s="89">
        <v>939</v>
      </c>
      <c r="O123" s="90" t="s">
        <v>64</v>
      </c>
      <c r="P123" s="74">
        <f t="shared" si="7"/>
        <v>9.3899999999999997E-2</v>
      </c>
    </row>
    <row r="124" spans="1:16">
      <c r="B124" s="89">
        <v>2.25</v>
      </c>
      <c r="C124" s="90" t="s">
        <v>65</v>
      </c>
      <c r="D124" s="74">
        <f t="shared" si="11"/>
        <v>0.10227272727272728</v>
      </c>
      <c r="E124" s="91">
        <v>9.2309999999999999</v>
      </c>
      <c r="F124" s="92">
        <v>0.11219999999999999</v>
      </c>
      <c r="G124" s="88">
        <f t="shared" si="8"/>
        <v>9.3431999999999995</v>
      </c>
      <c r="H124" s="89">
        <v>1.19</v>
      </c>
      <c r="I124" s="90" t="s">
        <v>66</v>
      </c>
      <c r="J124" s="76">
        <f t="shared" si="12"/>
        <v>1.19</v>
      </c>
      <c r="K124" s="89">
        <v>746</v>
      </c>
      <c r="L124" s="90" t="s">
        <v>64</v>
      </c>
      <c r="M124" s="74">
        <f t="shared" si="6"/>
        <v>7.46E-2</v>
      </c>
      <c r="N124" s="89">
        <v>965</v>
      </c>
      <c r="O124" s="90" t="s">
        <v>64</v>
      </c>
      <c r="P124" s="74">
        <f t="shared" si="7"/>
        <v>9.6500000000000002E-2</v>
      </c>
    </row>
    <row r="125" spans="1:16">
      <c r="B125" s="77">
        <v>2.5</v>
      </c>
      <c r="C125" s="79" t="s">
        <v>65</v>
      </c>
      <c r="D125" s="74">
        <f t="shared" si="11"/>
        <v>0.11363636363636363</v>
      </c>
      <c r="E125" s="91">
        <v>9.7970000000000006</v>
      </c>
      <c r="F125" s="92">
        <v>0.1032</v>
      </c>
      <c r="G125" s="88">
        <f t="shared" si="8"/>
        <v>9.9001999999999999</v>
      </c>
      <c r="H125" s="89">
        <v>1.26</v>
      </c>
      <c r="I125" s="90" t="s">
        <v>66</v>
      </c>
      <c r="J125" s="76">
        <f t="shared" si="12"/>
        <v>1.26</v>
      </c>
      <c r="K125" s="89">
        <v>761</v>
      </c>
      <c r="L125" s="90" t="s">
        <v>64</v>
      </c>
      <c r="M125" s="74">
        <f t="shared" si="6"/>
        <v>7.6100000000000001E-2</v>
      </c>
      <c r="N125" s="89">
        <v>986</v>
      </c>
      <c r="O125" s="90" t="s">
        <v>64</v>
      </c>
      <c r="P125" s="74">
        <f t="shared" si="7"/>
        <v>9.8599999999999993E-2</v>
      </c>
    </row>
    <row r="126" spans="1:16">
      <c r="B126" s="77">
        <v>2.75</v>
      </c>
      <c r="C126" s="79" t="s">
        <v>65</v>
      </c>
      <c r="D126" s="74">
        <f t="shared" si="11"/>
        <v>0.125</v>
      </c>
      <c r="E126" s="91">
        <v>10.32</v>
      </c>
      <c r="F126" s="92">
        <v>9.5659999999999995E-2</v>
      </c>
      <c r="G126" s="88">
        <f t="shared" si="8"/>
        <v>10.415660000000001</v>
      </c>
      <c r="H126" s="77">
        <v>1.33</v>
      </c>
      <c r="I126" s="79" t="s">
        <v>66</v>
      </c>
      <c r="J126" s="76">
        <f t="shared" si="12"/>
        <v>1.33</v>
      </c>
      <c r="K126" s="77">
        <v>773</v>
      </c>
      <c r="L126" s="79" t="s">
        <v>64</v>
      </c>
      <c r="M126" s="74">
        <f t="shared" si="6"/>
        <v>7.7300000000000008E-2</v>
      </c>
      <c r="N126" s="77">
        <v>1005</v>
      </c>
      <c r="O126" s="79" t="s">
        <v>64</v>
      </c>
      <c r="P126" s="74">
        <f t="shared" si="7"/>
        <v>0.10049999999999999</v>
      </c>
    </row>
    <row r="127" spans="1:16">
      <c r="B127" s="77">
        <v>3</v>
      </c>
      <c r="C127" s="79" t="s">
        <v>65</v>
      </c>
      <c r="D127" s="74">
        <f t="shared" si="11"/>
        <v>0.13636363636363635</v>
      </c>
      <c r="E127" s="91">
        <v>10.79</v>
      </c>
      <c r="F127" s="92">
        <v>8.9230000000000004E-2</v>
      </c>
      <c r="G127" s="88">
        <f t="shared" si="8"/>
        <v>10.87923</v>
      </c>
      <c r="H127" s="77">
        <v>1.4</v>
      </c>
      <c r="I127" s="79" t="s">
        <v>66</v>
      </c>
      <c r="J127" s="76">
        <f t="shared" si="12"/>
        <v>1.4</v>
      </c>
      <c r="K127" s="77">
        <v>784</v>
      </c>
      <c r="L127" s="79" t="s">
        <v>64</v>
      </c>
      <c r="M127" s="74">
        <f t="shared" si="6"/>
        <v>7.8399999999999997E-2</v>
      </c>
      <c r="N127" s="77">
        <v>1022</v>
      </c>
      <c r="O127" s="79" t="s">
        <v>64</v>
      </c>
      <c r="P127" s="74">
        <f t="shared" si="7"/>
        <v>0.1022</v>
      </c>
    </row>
    <row r="128" spans="1:16">
      <c r="A128" s="94"/>
      <c r="B128" s="89">
        <v>3.25</v>
      </c>
      <c r="C128" s="90" t="s">
        <v>65</v>
      </c>
      <c r="D128" s="74">
        <f t="shared" si="11"/>
        <v>0.14772727272727273</v>
      </c>
      <c r="E128" s="91">
        <v>11.22</v>
      </c>
      <c r="F128" s="92">
        <v>8.3669999999999994E-2</v>
      </c>
      <c r="G128" s="88">
        <f t="shared" si="8"/>
        <v>11.30367</v>
      </c>
      <c r="H128" s="89">
        <v>1.46</v>
      </c>
      <c r="I128" s="90" t="s">
        <v>66</v>
      </c>
      <c r="J128" s="76">
        <f t="shared" si="12"/>
        <v>1.46</v>
      </c>
      <c r="K128" s="77">
        <v>794</v>
      </c>
      <c r="L128" s="79" t="s">
        <v>64</v>
      </c>
      <c r="M128" s="74">
        <f t="shared" si="6"/>
        <v>7.9399999999999998E-2</v>
      </c>
      <c r="N128" s="77">
        <v>1037</v>
      </c>
      <c r="O128" s="79" t="s">
        <v>64</v>
      </c>
      <c r="P128" s="74">
        <f t="shared" si="7"/>
        <v>0.10369999999999999</v>
      </c>
    </row>
    <row r="129" spans="1:16">
      <c r="A129" s="94"/>
      <c r="B129" s="89">
        <v>3.5</v>
      </c>
      <c r="C129" s="90" t="s">
        <v>65</v>
      </c>
      <c r="D129" s="74">
        <f t="shared" si="11"/>
        <v>0.15909090909090909</v>
      </c>
      <c r="E129" s="91">
        <v>11.62</v>
      </c>
      <c r="F129" s="92">
        <v>7.8820000000000001E-2</v>
      </c>
      <c r="G129" s="88">
        <f t="shared" si="8"/>
        <v>11.69882</v>
      </c>
      <c r="H129" s="89">
        <v>1.52</v>
      </c>
      <c r="I129" s="90" t="s">
        <v>66</v>
      </c>
      <c r="J129" s="76">
        <f t="shared" si="12"/>
        <v>1.52</v>
      </c>
      <c r="K129" s="77">
        <v>803</v>
      </c>
      <c r="L129" s="79" t="s">
        <v>64</v>
      </c>
      <c r="M129" s="74">
        <f t="shared" si="6"/>
        <v>8.030000000000001E-2</v>
      </c>
      <c r="N129" s="77">
        <v>1050</v>
      </c>
      <c r="O129" s="79" t="s">
        <v>64</v>
      </c>
      <c r="P129" s="74">
        <f t="shared" si="7"/>
        <v>0.10500000000000001</v>
      </c>
    </row>
    <row r="130" spans="1:16">
      <c r="A130" s="94"/>
      <c r="B130" s="89">
        <v>3.75</v>
      </c>
      <c r="C130" s="90" t="s">
        <v>65</v>
      </c>
      <c r="D130" s="74">
        <f t="shared" si="11"/>
        <v>0.17045454545454544</v>
      </c>
      <c r="E130" s="91">
        <v>11.98</v>
      </c>
      <c r="F130" s="92">
        <v>7.4539999999999995E-2</v>
      </c>
      <c r="G130" s="88">
        <f t="shared" si="8"/>
        <v>12.054540000000001</v>
      </c>
      <c r="H130" s="89">
        <v>1.58</v>
      </c>
      <c r="I130" s="90" t="s">
        <v>66</v>
      </c>
      <c r="J130" s="76">
        <f t="shared" si="12"/>
        <v>1.58</v>
      </c>
      <c r="K130" s="77">
        <v>811</v>
      </c>
      <c r="L130" s="79" t="s">
        <v>64</v>
      </c>
      <c r="M130" s="74">
        <f t="shared" si="6"/>
        <v>8.1100000000000005E-2</v>
      </c>
      <c r="N130" s="77">
        <v>1062</v>
      </c>
      <c r="O130" s="79" t="s">
        <v>64</v>
      </c>
      <c r="P130" s="74">
        <f t="shared" si="7"/>
        <v>0.1062</v>
      </c>
    </row>
    <row r="131" spans="1:16">
      <c r="A131" s="94"/>
      <c r="B131" s="89">
        <v>4</v>
      </c>
      <c r="C131" s="90" t="s">
        <v>65</v>
      </c>
      <c r="D131" s="74">
        <f t="shared" si="11"/>
        <v>0.18181818181818182</v>
      </c>
      <c r="E131" s="91">
        <v>12.31</v>
      </c>
      <c r="F131" s="92">
        <v>7.0739999999999997E-2</v>
      </c>
      <c r="G131" s="88">
        <f t="shared" si="8"/>
        <v>12.380740000000001</v>
      </c>
      <c r="H131" s="89">
        <v>1.64</v>
      </c>
      <c r="I131" s="90" t="s">
        <v>66</v>
      </c>
      <c r="J131" s="76">
        <f t="shared" si="12"/>
        <v>1.64</v>
      </c>
      <c r="K131" s="77">
        <v>819</v>
      </c>
      <c r="L131" s="79" t="s">
        <v>64</v>
      </c>
      <c r="M131" s="74">
        <f t="shared" si="6"/>
        <v>8.1900000000000001E-2</v>
      </c>
      <c r="N131" s="77">
        <v>1074</v>
      </c>
      <c r="O131" s="79" t="s">
        <v>64</v>
      </c>
      <c r="P131" s="74">
        <f t="shared" si="7"/>
        <v>0.10740000000000001</v>
      </c>
    </row>
    <row r="132" spans="1:16">
      <c r="A132" s="94"/>
      <c r="B132" s="89">
        <v>4.5</v>
      </c>
      <c r="C132" s="90" t="s">
        <v>65</v>
      </c>
      <c r="D132" s="74">
        <f t="shared" si="11"/>
        <v>0.20454545454545456</v>
      </c>
      <c r="E132" s="91">
        <v>12.88</v>
      </c>
      <c r="F132" s="92">
        <v>6.4269999999999994E-2</v>
      </c>
      <c r="G132" s="88">
        <f t="shared" si="8"/>
        <v>12.944270000000001</v>
      </c>
      <c r="H132" s="89">
        <v>1.75</v>
      </c>
      <c r="I132" s="90" t="s">
        <v>66</v>
      </c>
      <c r="J132" s="76">
        <f t="shared" si="12"/>
        <v>1.75</v>
      </c>
      <c r="K132" s="77">
        <v>840</v>
      </c>
      <c r="L132" s="79" t="s">
        <v>64</v>
      </c>
      <c r="M132" s="74">
        <f t="shared" si="6"/>
        <v>8.3999999999999991E-2</v>
      </c>
      <c r="N132" s="77">
        <v>1094</v>
      </c>
      <c r="O132" s="79" t="s">
        <v>64</v>
      </c>
      <c r="P132" s="74">
        <f t="shared" si="7"/>
        <v>0.10940000000000001</v>
      </c>
    </row>
    <row r="133" spans="1:16">
      <c r="A133" s="94"/>
      <c r="B133" s="89">
        <v>5</v>
      </c>
      <c r="C133" s="90" t="s">
        <v>65</v>
      </c>
      <c r="D133" s="74">
        <f t="shared" si="11"/>
        <v>0.22727272727272727</v>
      </c>
      <c r="E133" s="91">
        <v>13.35</v>
      </c>
      <c r="F133" s="92">
        <v>5.8959999999999999E-2</v>
      </c>
      <c r="G133" s="88">
        <f t="shared" si="8"/>
        <v>13.40896</v>
      </c>
      <c r="H133" s="89">
        <v>1.86</v>
      </c>
      <c r="I133" s="90" t="s">
        <v>66</v>
      </c>
      <c r="J133" s="76">
        <f t="shared" si="12"/>
        <v>1.86</v>
      </c>
      <c r="K133" s="77">
        <v>859</v>
      </c>
      <c r="L133" s="79" t="s">
        <v>64</v>
      </c>
      <c r="M133" s="74">
        <f t="shared" si="6"/>
        <v>8.5900000000000004E-2</v>
      </c>
      <c r="N133" s="77">
        <v>1112</v>
      </c>
      <c r="O133" s="79" t="s">
        <v>64</v>
      </c>
      <c r="P133" s="74">
        <f t="shared" si="7"/>
        <v>0.11120000000000001</v>
      </c>
    </row>
    <row r="134" spans="1:16">
      <c r="A134" s="94"/>
      <c r="B134" s="89">
        <v>5.5</v>
      </c>
      <c r="C134" s="90" t="s">
        <v>65</v>
      </c>
      <c r="D134" s="74">
        <f t="shared" si="11"/>
        <v>0.25</v>
      </c>
      <c r="E134" s="91">
        <v>13.73</v>
      </c>
      <c r="F134" s="92">
        <v>5.4519999999999999E-2</v>
      </c>
      <c r="G134" s="88">
        <f t="shared" si="8"/>
        <v>13.784520000000001</v>
      </c>
      <c r="H134" s="89">
        <v>1.96</v>
      </c>
      <c r="I134" s="90" t="s">
        <v>66</v>
      </c>
      <c r="J134" s="76">
        <f t="shared" si="12"/>
        <v>1.96</v>
      </c>
      <c r="K134" s="77">
        <v>875</v>
      </c>
      <c r="L134" s="79" t="s">
        <v>64</v>
      </c>
      <c r="M134" s="74">
        <f t="shared" si="6"/>
        <v>8.7499999999999994E-2</v>
      </c>
      <c r="N134" s="77">
        <v>1127</v>
      </c>
      <c r="O134" s="79" t="s">
        <v>64</v>
      </c>
      <c r="P134" s="74">
        <f t="shared" si="7"/>
        <v>0.11269999999999999</v>
      </c>
    </row>
    <row r="135" spans="1:16">
      <c r="A135" s="94"/>
      <c r="B135" s="89">
        <v>6</v>
      </c>
      <c r="C135" s="90" t="s">
        <v>65</v>
      </c>
      <c r="D135" s="74">
        <f t="shared" si="11"/>
        <v>0.27272727272727271</v>
      </c>
      <c r="E135" s="91">
        <v>14.05</v>
      </c>
      <c r="F135" s="92">
        <v>5.0750000000000003E-2</v>
      </c>
      <c r="G135" s="88">
        <f t="shared" si="8"/>
        <v>14.100750000000001</v>
      </c>
      <c r="H135" s="89">
        <v>2.06</v>
      </c>
      <c r="I135" s="90" t="s">
        <v>66</v>
      </c>
      <c r="J135" s="76">
        <f t="shared" si="12"/>
        <v>2.06</v>
      </c>
      <c r="K135" s="77">
        <v>891</v>
      </c>
      <c r="L135" s="79" t="s">
        <v>64</v>
      </c>
      <c r="M135" s="74">
        <f t="shared" si="6"/>
        <v>8.9099999999999999E-2</v>
      </c>
      <c r="N135" s="77">
        <v>1142</v>
      </c>
      <c r="O135" s="79" t="s">
        <v>64</v>
      </c>
      <c r="P135" s="74">
        <f t="shared" si="7"/>
        <v>0.1142</v>
      </c>
    </row>
    <row r="136" spans="1:16">
      <c r="A136" s="94"/>
      <c r="B136" s="89">
        <v>6.5</v>
      </c>
      <c r="C136" s="90" t="s">
        <v>65</v>
      </c>
      <c r="D136" s="74">
        <f t="shared" si="11"/>
        <v>0.29545454545454547</v>
      </c>
      <c r="E136" s="91">
        <v>14.3</v>
      </c>
      <c r="F136" s="92">
        <v>4.7500000000000001E-2</v>
      </c>
      <c r="G136" s="88">
        <f t="shared" si="8"/>
        <v>14.3475</v>
      </c>
      <c r="H136" s="89">
        <v>2.16</v>
      </c>
      <c r="I136" s="90" t="s">
        <v>66</v>
      </c>
      <c r="J136" s="76">
        <f t="shared" si="12"/>
        <v>2.16</v>
      </c>
      <c r="K136" s="77">
        <v>906</v>
      </c>
      <c r="L136" s="79" t="s">
        <v>64</v>
      </c>
      <c r="M136" s="74">
        <f t="shared" si="6"/>
        <v>9.06E-2</v>
      </c>
      <c r="N136" s="77">
        <v>1155</v>
      </c>
      <c r="O136" s="79" t="s">
        <v>64</v>
      </c>
      <c r="P136" s="74">
        <f t="shared" si="7"/>
        <v>0.11550000000000001</v>
      </c>
    </row>
    <row r="137" spans="1:16">
      <c r="A137" s="94"/>
      <c r="B137" s="89">
        <v>7</v>
      </c>
      <c r="C137" s="90" t="s">
        <v>65</v>
      </c>
      <c r="D137" s="74">
        <f t="shared" si="11"/>
        <v>0.31818181818181818</v>
      </c>
      <c r="E137" s="91">
        <v>14.51</v>
      </c>
      <c r="F137" s="92">
        <v>4.4670000000000001E-2</v>
      </c>
      <c r="G137" s="88">
        <f t="shared" si="8"/>
        <v>14.55467</v>
      </c>
      <c r="H137" s="89">
        <v>2.2599999999999998</v>
      </c>
      <c r="I137" s="90" t="s">
        <v>66</v>
      </c>
      <c r="J137" s="76">
        <f t="shared" si="12"/>
        <v>2.2599999999999998</v>
      </c>
      <c r="K137" s="77">
        <v>919</v>
      </c>
      <c r="L137" s="79" t="s">
        <v>64</v>
      </c>
      <c r="M137" s="74">
        <f t="shared" si="6"/>
        <v>9.1900000000000009E-2</v>
      </c>
      <c r="N137" s="77">
        <v>1167</v>
      </c>
      <c r="O137" s="79" t="s">
        <v>64</v>
      </c>
      <c r="P137" s="74">
        <f t="shared" si="7"/>
        <v>0.1167</v>
      </c>
    </row>
    <row r="138" spans="1:16">
      <c r="A138" s="94"/>
      <c r="B138" s="89">
        <v>8</v>
      </c>
      <c r="C138" s="90" t="s">
        <v>65</v>
      </c>
      <c r="D138" s="74">
        <f t="shared" si="11"/>
        <v>0.36363636363636365</v>
      </c>
      <c r="E138" s="91">
        <v>14.8</v>
      </c>
      <c r="F138" s="92">
        <v>3.9969999999999999E-2</v>
      </c>
      <c r="G138" s="88">
        <f t="shared" si="8"/>
        <v>14.839970000000001</v>
      </c>
      <c r="H138" s="89">
        <v>2.4500000000000002</v>
      </c>
      <c r="I138" s="90" t="s">
        <v>66</v>
      </c>
      <c r="J138" s="76">
        <f t="shared" si="12"/>
        <v>2.4500000000000002</v>
      </c>
      <c r="K138" s="77">
        <v>965</v>
      </c>
      <c r="L138" s="79" t="s">
        <v>64</v>
      </c>
      <c r="M138" s="74">
        <f t="shared" si="6"/>
        <v>9.6500000000000002E-2</v>
      </c>
      <c r="N138" s="77">
        <v>1189</v>
      </c>
      <c r="O138" s="79" t="s">
        <v>64</v>
      </c>
      <c r="P138" s="74">
        <f t="shared" si="7"/>
        <v>0.11890000000000001</v>
      </c>
    </row>
    <row r="139" spans="1:16">
      <c r="A139" s="94"/>
      <c r="B139" s="89">
        <v>9</v>
      </c>
      <c r="C139" s="90" t="s">
        <v>65</v>
      </c>
      <c r="D139" s="74">
        <f t="shared" si="11"/>
        <v>0.40909090909090912</v>
      </c>
      <c r="E139" s="91">
        <v>14.96</v>
      </c>
      <c r="F139" s="92">
        <v>3.6220000000000002E-2</v>
      </c>
      <c r="G139" s="88">
        <f t="shared" si="8"/>
        <v>14.996220000000001</v>
      </c>
      <c r="H139" s="89">
        <v>2.64</v>
      </c>
      <c r="I139" s="90" t="s">
        <v>66</v>
      </c>
      <c r="J139" s="76">
        <f t="shared" si="12"/>
        <v>2.64</v>
      </c>
      <c r="K139" s="77">
        <v>1006</v>
      </c>
      <c r="L139" s="79" t="s">
        <v>64</v>
      </c>
      <c r="M139" s="74">
        <f t="shared" si="6"/>
        <v>0.10059999999999999</v>
      </c>
      <c r="N139" s="77">
        <v>1209</v>
      </c>
      <c r="O139" s="79" t="s">
        <v>64</v>
      </c>
      <c r="P139" s="74">
        <f t="shared" si="7"/>
        <v>0.12090000000000001</v>
      </c>
    </row>
    <row r="140" spans="1:16">
      <c r="A140" s="94"/>
      <c r="B140" s="89">
        <v>10</v>
      </c>
      <c r="C140" s="95" t="s">
        <v>65</v>
      </c>
      <c r="D140" s="74">
        <f t="shared" si="11"/>
        <v>0.45454545454545453</v>
      </c>
      <c r="E140" s="91">
        <v>15.04</v>
      </c>
      <c r="F140" s="92">
        <v>3.3160000000000002E-2</v>
      </c>
      <c r="G140" s="88">
        <f t="shared" si="8"/>
        <v>15.07316</v>
      </c>
      <c r="H140" s="89">
        <v>2.83</v>
      </c>
      <c r="I140" s="90" t="s">
        <v>66</v>
      </c>
      <c r="J140" s="76">
        <f t="shared" si="12"/>
        <v>2.83</v>
      </c>
      <c r="K140" s="77">
        <v>1045</v>
      </c>
      <c r="L140" s="79" t="s">
        <v>64</v>
      </c>
      <c r="M140" s="74">
        <f t="shared" si="6"/>
        <v>0.1045</v>
      </c>
      <c r="N140" s="77">
        <v>1227</v>
      </c>
      <c r="O140" s="79" t="s">
        <v>64</v>
      </c>
      <c r="P140" s="74">
        <f t="shared" si="7"/>
        <v>0.1227</v>
      </c>
    </row>
    <row r="141" spans="1:16">
      <c r="B141" s="89">
        <v>11</v>
      </c>
      <c r="C141" s="79" t="s">
        <v>65</v>
      </c>
      <c r="D141" s="74">
        <f t="shared" si="11"/>
        <v>0.5</v>
      </c>
      <c r="E141" s="91">
        <v>15.06</v>
      </c>
      <c r="F141" s="92">
        <v>3.0609999999999998E-2</v>
      </c>
      <c r="G141" s="88">
        <f t="shared" si="8"/>
        <v>15.09061</v>
      </c>
      <c r="H141" s="77">
        <v>3.02</v>
      </c>
      <c r="I141" s="79" t="s">
        <v>66</v>
      </c>
      <c r="J141" s="76">
        <f t="shared" si="12"/>
        <v>3.02</v>
      </c>
      <c r="K141" s="77">
        <v>1083</v>
      </c>
      <c r="L141" s="79" t="s">
        <v>64</v>
      </c>
      <c r="M141" s="74">
        <f t="shared" si="6"/>
        <v>0.10829999999999999</v>
      </c>
      <c r="N141" s="77">
        <v>1244</v>
      </c>
      <c r="O141" s="79" t="s">
        <v>64</v>
      </c>
      <c r="P141" s="74">
        <f t="shared" si="7"/>
        <v>0.1244</v>
      </c>
    </row>
    <row r="142" spans="1:16">
      <c r="B142" s="89">
        <v>12</v>
      </c>
      <c r="C142" s="79" t="s">
        <v>65</v>
      </c>
      <c r="D142" s="74">
        <f t="shared" si="11"/>
        <v>0.54545454545454541</v>
      </c>
      <c r="E142" s="91">
        <v>15.03</v>
      </c>
      <c r="F142" s="92">
        <v>2.844E-2</v>
      </c>
      <c r="G142" s="88">
        <f t="shared" si="8"/>
        <v>15.058439999999999</v>
      </c>
      <c r="H142" s="77">
        <v>3.21</v>
      </c>
      <c r="I142" s="79" t="s">
        <v>66</v>
      </c>
      <c r="J142" s="76">
        <f t="shared" si="12"/>
        <v>3.21</v>
      </c>
      <c r="K142" s="77">
        <v>1119</v>
      </c>
      <c r="L142" s="79" t="s">
        <v>64</v>
      </c>
      <c r="M142" s="74">
        <f t="shared" si="6"/>
        <v>0.1119</v>
      </c>
      <c r="N142" s="77">
        <v>1260</v>
      </c>
      <c r="O142" s="79" t="s">
        <v>64</v>
      </c>
      <c r="P142" s="74">
        <f t="shared" si="7"/>
        <v>0.126</v>
      </c>
    </row>
    <row r="143" spans="1:16">
      <c r="B143" s="89">
        <v>13</v>
      </c>
      <c r="C143" s="79" t="s">
        <v>65</v>
      </c>
      <c r="D143" s="74">
        <f t="shared" si="11"/>
        <v>0.59090909090909094</v>
      </c>
      <c r="E143" s="91">
        <v>14.97</v>
      </c>
      <c r="F143" s="92">
        <v>2.6579999999999999E-2</v>
      </c>
      <c r="G143" s="88">
        <f t="shared" si="8"/>
        <v>14.99658</v>
      </c>
      <c r="H143" s="77">
        <v>3.4</v>
      </c>
      <c r="I143" s="79" t="s">
        <v>66</v>
      </c>
      <c r="J143" s="76">
        <f t="shared" si="12"/>
        <v>3.4</v>
      </c>
      <c r="K143" s="77">
        <v>1154</v>
      </c>
      <c r="L143" s="79" t="s">
        <v>64</v>
      </c>
      <c r="M143" s="74">
        <f t="shared" si="6"/>
        <v>0.11539999999999999</v>
      </c>
      <c r="N143" s="77">
        <v>1276</v>
      </c>
      <c r="O143" s="79" t="s">
        <v>64</v>
      </c>
      <c r="P143" s="74">
        <f t="shared" si="7"/>
        <v>0.12759999999999999</v>
      </c>
    </row>
    <row r="144" spans="1:16">
      <c r="B144" s="89">
        <v>14</v>
      </c>
      <c r="C144" s="79" t="s">
        <v>65</v>
      </c>
      <c r="D144" s="74">
        <f t="shared" si="11"/>
        <v>0.63636363636363635</v>
      </c>
      <c r="E144" s="91">
        <v>14.88</v>
      </c>
      <c r="F144" s="92">
        <v>2.496E-2</v>
      </c>
      <c r="G144" s="88">
        <f t="shared" si="8"/>
        <v>14.904960000000001</v>
      </c>
      <c r="H144" s="77">
        <v>3.59</v>
      </c>
      <c r="I144" s="79" t="s">
        <v>66</v>
      </c>
      <c r="J144" s="76">
        <f t="shared" si="12"/>
        <v>3.59</v>
      </c>
      <c r="K144" s="77">
        <v>1188</v>
      </c>
      <c r="L144" s="79" t="s">
        <v>64</v>
      </c>
      <c r="M144" s="74">
        <f t="shared" si="6"/>
        <v>0.11879999999999999</v>
      </c>
      <c r="N144" s="77">
        <v>1291</v>
      </c>
      <c r="O144" s="79" t="s">
        <v>64</v>
      </c>
      <c r="P144" s="74">
        <f t="shared" si="7"/>
        <v>0.12909999999999999</v>
      </c>
    </row>
    <row r="145" spans="2:16">
      <c r="B145" s="89">
        <v>15</v>
      </c>
      <c r="C145" s="79" t="s">
        <v>65</v>
      </c>
      <c r="D145" s="74">
        <f t="shared" si="11"/>
        <v>0.68181818181818177</v>
      </c>
      <c r="E145" s="91">
        <v>14.78</v>
      </c>
      <c r="F145" s="92">
        <v>2.3539999999999998E-2</v>
      </c>
      <c r="G145" s="88">
        <f t="shared" si="8"/>
        <v>14.80354</v>
      </c>
      <c r="H145" s="77">
        <v>3.78</v>
      </c>
      <c r="I145" s="79" t="s">
        <v>66</v>
      </c>
      <c r="J145" s="76">
        <f t="shared" si="12"/>
        <v>3.78</v>
      </c>
      <c r="K145" s="77">
        <v>1221</v>
      </c>
      <c r="L145" s="79" t="s">
        <v>64</v>
      </c>
      <c r="M145" s="74">
        <f t="shared" si="6"/>
        <v>0.12210000000000001</v>
      </c>
      <c r="N145" s="77">
        <v>1305</v>
      </c>
      <c r="O145" s="79" t="s">
        <v>64</v>
      </c>
      <c r="P145" s="74">
        <f t="shared" si="7"/>
        <v>0.1305</v>
      </c>
    </row>
    <row r="146" spans="2:16">
      <c r="B146" s="89">
        <v>16</v>
      </c>
      <c r="C146" s="79" t="s">
        <v>65</v>
      </c>
      <c r="D146" s="74">
        <f t="shared" si="11"/>
        <v>0.72727272727272729</v>
      </c>
      <c r="E146" s="91">
        <v>14.66</v>
      </c>
      <c r="F146" s="92">
        <v>2.2280000000000001E-2</v>
      </c>
      <c r="G146" s="88">
        <f t="shared" si="8"/>
        <v>14.68228</v>
      </c>
      <c r="H146" s="77">
        <v>3.97</v>
      </c>
      <c r="I146" s="79" t="s">
        <v>66</v>
      </c>
      <c r="J146" s="76">
        <f t="shared" si="12"/>
        <v>3.97</v>
      </c>
      <c r="K146" s="77">
        <v>1254</v>
      </c>
      <c r="L146" s="79" t="s">
        <v>64</v>
      </c>
      <c r="M146" s="74">
        <f t="shared" si="6"/>
        <v>0.12540000000000001</v>
      </c>
      <c r="N146" s="77">
        <v>1319</v>
      </c>
      <c r="O146" s="79" t="s">
        <v>64</v>
      </c>
      <c r="P146" s="74">
        <f t="shared" si="7"/>
        <v>0.13189999999999999</v>
      </c>
    </row>
    <row r="147" spans="2:16">
      <c r="B147" s="89">
        <v>17</v>
      </c>
      <c r="C147" s="79" t="s">
        <v>65</v>
      </c>
      <c r="D147" s="74">
        <f t="shared" si="11"/>
        <v>0.77272727272727271</v>
      </c>
      <c r="E147" s="91">
        <v>14.54</v>
      </c>
      <c r="F147" s="92">
        <v>2.1160000000000002E-2</v>
      </c>
      <c r="G147" s="88">
        <f t="shared" si="8"/>
        <v>14.561159999999999</v>
      </c>
      <c r="H147" s="77">
        <v>4.17</v>
      </c>
      <c r="I147" s="79" t="s">
        <v>66</v>
      </c>
      <c r="J147" s="76">
        <f t="shared" si="12"/>
        <v>4.17</v>
      </c>
      <c r="K147" s="77">
        <v>1287</v>
      </c>
      <c r="L147" s="79" t="s">
        <v>64</v>
      </c>
      <c r="M147" s="74">
        <f t="shared" si="6"/>
        <v>0.12869999999999998</v>
      </c>
      <c r="N147" s="77">
        <v>1332</v>
      </c>
      <c r="O147" s="79" t="s">
        <v>64</v>
      </c>
      <c r="P147" s="74">
        <f t="shared" si="7"/>
        <v>0.13320000000000001</v>
      </c>
    </row>
    <row r="148" spans="2:16">
      <c r="B148" s="89">
        <v>18</v>
      </c>
      <c r="C148" s="79" t="s">
        <v>65</v>
      </c>
      <c r="D148" s="74">
        <f t="shared" si="11"/>
        <v>0.81818181818181823</v>
      </c>
      <c r="E148" s="91">
        <v>14.41</v>
      </c>
      <c r="F148" s="92">
        <v>2.0150000000000001E-2</v>
      </c>
      <c r="G148" s="88">
        <f t="shared" si="8"/>
        <v>14.430149999999999</v>
      </c>
      <c r="H148" s="77">
        <v>4.3600000000000003</v>
      </c>
      <c r="I148" s="79" t="s">
        <v>66</v>
      </c>
      <c r="J148" s="76">
        <f t="shared" si="12"/>
        <v>4.3600000000000003</v>
      </c>
      <c r="K148" s="77">
        <v>1319</v>
      </c>
      <c r="L148" s="79" t="s">
        <v>64</v>
      </c>
      <c r="M148" s="74">
        <f t="shared" ref="M148:M165" si="13">K148/1000/10</f>
        <v>0.13189999999999999</v>
      </c>
      <c r="N148" s="77">
        <v>1346</v>
      </c>
      <c r="O148" s="79" t="s">
        <v>64</v>
      </c>
      <c r="P148" s="74">
        <f t="shared" ref="P148:P180" si="14">N148/1000/10</f>
        <v>0.1346</v>
      </c>
    </row>
    <row r="149" spans="2:16">
      <c r="B149" s="89">
        <v>20</v>
      </c>
      <c r="C149" s="79" t="s">
        <v>65</v>
      </c>
      <c r="D149" s="74">
        <f t="shared" si="11"/>
        <v>0.90909090909090906</v>
      </c>
      <c r="E149" s="91">
        <v>14.13</v>
      </c>
      <c r="F149" s="92">
        <v>1.8419999999999999E-2</v>
      </c>
      <c r="G149" s="88">
        <f t="shared" ref="G149:G212" si="15">E149+F149</f>
        <v>14.148420000000002</v>
      </c>
      <c r="H149" s="77">
        <v>4.76</v>
      </c>
      <c r="I149" s="79" t="s">
        <v>66</v>
      </c>
      <c r="J149" s="76">
        <f t="shared" si="12"/>
        <v>4.76</v>
      </c>
      <c r="K149" s="77">
        <v>1439</v>
      </c>
      <c r="L149" s="79" t="s">
        <v>64</v>
      </c>
      <c r="M149" s="74">
        <f t="shared" si="13"/>
        <v>0.1439</v>
      </c>
      <c r="N149" s="77">
        <v>1372</v>
      </c>
      <c r="O149" s="79" t="s">
        <v>64</v>
      </c>
      <c r="P149" s="74">
        <f t="shared" si="14"/>
        <v>0.13720000000000002</v>
      </c>
    </row>
    <row r="150" spans="2:16">
      <c r="B150" s="89">
        <v>22.5</v>
      </c>
      <c r="C150" s="79" t="s">
        <v>65</v>
      </c>
      <c r="D150" s="74">
        <f t="shared" si="11"/>
        <v>1.0227272727272727</v>
      </c>
      <c r="E150" s="91">
        <v>13.78</v>
      </c>
      <c r="F150" s="92">
        <v>1.6650000000000002E-2</v>
      </c>
      <c r="G150" s="88">
        <f t="shared" si="15"/>
        <v>13.79665</v>
      </c>
      <c r="H150" s="77">
        <v>5.27</v>
      </c>
      <c r="I150" s="79" t="s">
        <v>66</v>
      </c>
      <c r="J150" s="76">
        <f t="shared" si="12"/>
        <v>5.27</v>
      </c>
      <c r="K150" s="77">
        <v>1614</v>
      </c>
      <c r="L150" s="79" t="s">
        <v>64</v>
      </c>
      <c r="M150" s="74">
        <f t="shared" si="13"/>
        <v>0.16140000000000002</v>
      </c>
      <c r="N150" s="77">
        <v>1404</v>
      </c>
      <c r="O150" s="79" t="s">
        <v>64</v>
      </c>
      <c r="P150" s="74">
        <f t="shared" si="14"/>
        <v>0.1404</v>
      </c>
    </row>
    <row r="151" spans="2:16">
      <c r="B151" s="89">
        <v>25</v>
      </c>
      <c r="C151" s="79" t="s">
        <v>65</v>
      </c>
      <c r="D151" s="74">
        <f t="shared" si="11"/>
        <v>1.1363636363636365</v>
      </c>
      <c r="E151" s="91">
        <v>13.43</v>
      </c>
      <c r="F151" s="92">
        <v>1.52E-2</v>
      </c>
      <c r="G151" s="88">
        <f t="shared" si="15"/>
        <v>13.4452</v>
      </c>
      <c r="H151" s="77">
        <v>5.79</v>
      </c>
      <c r="I151" s="79" t="s">
        <v>66</v>
      </c>
      <c r="J151" s="76">
        <f t="shared" si="12"/>
        <v>5.79</v>
      </c>
      <c r="K151" s="77">
        <v>1780</v>
      </c>
      <c r="L151" s="79" t="s">
        <v>64</v>
      </c>
      <c r="M151" s="74">
        <f t="shared" si="13"/>
        <v>0.17799999999999999</v>
      </c>
      <c r="N151" s="77">
        <v>1436</v>
      </c>
      <c r="O151" s="79" t="s">
        <v>64</v>
      </c>
      <c r="P151" s="74">
        <f t="shared" si="14"/>
        <v>0.14360000000000001</v>
      </c>
    </row>
    <row r="152" spans="2:16">
      <c r="B152" s="89">
        <v>27.5</v>
      </c>
      <c r="C152" s="79" t="s">
        <v>65</v>
      </c>
      <c r="D152" s="74">
        <f t="shared" si="11"/>
        <v>1.25</v>
      </c>
      <c r="E152" s="91">
        <v>13.09</v>
      </c>
      <c r="F152" s="92">
        <v>1.401E-2</v>
      </c>
      <c r="G152" s="88">
        <f t="shared" si="15"/>
        <v>13.104010000000001</v>
      </c>
      <c r="H152" s="77">
        <v>6.32</v>
      </c>
      <c r="I152" s="79" t="s">
        <v>66</v>
      </c>
      <c r="J152" s="76">
        <f t="shared" si="12"/>
        <v>6.32</v>
      </c>
      <c r="K152" s="77">
        <v>1939</v>
      </c>
      <c r="L152" s="79" t="s">
        <v>64</v>
      </c>
      <c r="M152" s="74">
        <f t="shared" si="13"/>
        <v>0.19390000000000002</v>
      </c>
      <c r="N152" s="77">
        <v>1468</v>
      </c>
      <c r="O152" s="79" t="s">
        <v>64</v>
      </c>
      <c r="P152" s="74">
        <f t="shared" si="14"/>
        <v>0.14679999999999999</v>
      </c>
    </row>
    <row r="153" spans="2:16">
      <c r="B153" s="89">
        <v>30</v>
      </c>
      <c r="C153" s="79" t="s">
        <v>65</v>
      </c>
      <c r="D153" s="74">
        <f t="shared" si="11"/>
        <v>1.3636363636363635</v>
      </c>
      <c r="E153" s="91">
        <v>12.76</v>
      </c>
      <c r="F153" s="92">
        <v>1.299E-2</v>
      </c>
      <c r="G153" s="88">
        <f t="shared" si="15"/>
        <v>12.77299</v>
      </c>
      <c r="H153" s="77">
        <v>6.87</v>
      </c>
      <c r="I153" s="79" t="s">
        <v>66</v>
      </c>
      <c r="J153" s="76">
        <f t="shared" si="12"/>
        <v>6.87</v>
      </c>
      <c r="K153" s="77">
        <v>2094</v>
      </c>
      <c r="L153" s="79" t="s">
        <v>64</v>
      </c>
      <c r="M153" s="74">
        <f t="shared" si="13"/>
        <v>0.20939999999999998</v>
      </c>
      <c r="N153" s="77">
        <v>1499</v>
      </c>
      <c r="O153" s="79" t="s">
        <v>64</v>
      </c>
      <c r="P153" s="74">
        <f t="shared" si="14"/>
        <v>0.14990000000000001</v>
      </c>
    </row>
    <row r="154" spans="2:16">
      <c r="B154" s="89">
        <v>32.5</v>
      </c>
      <c r="C154" s="79" t="s">
        <v>65</v>
      </c>
      <c r="D154" s="74">
        <f t="shared" si="11"/>
        <v>1.4772727272727273</v>
      </c>
      <c r="E154" s="91">
        <v>12.45</v>
      </c>
      <c r="F154" s="92">
        <v>1.2120000000000001E-2</v>
      </c>
      <c r="G154" s="88">
        <f t="shared" si="15"/>
        <v>12.462119999999999</v>
      </c>
      <c r="H154" s="77">
        <v>7.44</v>
      </c>
      <c r="I154" s="79" t="s">
        <v>66</v>
      </c>
      <c r="J154" s="76">
        <f t="shared" si="12"/>
        <v>7.44</v>
      </c>
      <c r="K154" s="77">
        <v>2245</v>
      </c>
      <c r="L154" s="79" t="s">
        <v>64</v>
      </c>
      <c r="M154" s="74">
        <f t="shared" si="13"/>
        <v>0.22450000000000001</v>
      </c>
      <c r="N154" s="77">
        <v>1531</v>
      </c>
      <c r="O154" s="79" t="s">
        <v>64</v>
      </c>
      <c r="P154" s="74">
        <f t="shared" si="14"/>
        <v>0.15309999999999999</v>
      </c>
    </row>
    <row r="155" spans="2:16">
      <c r="B155" s="89">
        <v>35</v>
      </c>
      <c r="C155" s="79" t="s">
        <v>65</v>
      </c>
      <c r="D155" s="74">
        <f t="shared" si="11"/>
        <v>1.5909090909090908</v>
      </c>
      <c r="E155" s="91">
        <v>12.14</v>
      </c>
      <c r="F155" s="92">
        <v>1.137E-2</v>
      </c>
      <c r="G155" s="88">
        <f t="shared" si="15"/>
        <v>12.15137</v>
      </c>
      <c r="H155" s="77">
        <v>8.01</v>
      </c>
      <c r="I155" s="79" t="s">
        <v>66</v>
      </c>
      <c r="J155" s="76">
        <f t="shared" si="12"/>
        <v>8.01</v>
      </c>
      <c r="K155" s="77">
        <v>2393</v>
      </c>
      <c r="L155" s="79" t="s">
        <v>64</v>
      </c>
      <c r="M155" s="74">
        <f t="shared" si="13"/>
        <v>0.23929999999999998</v>
      </c>
      <c r="N155" s="77">
        <v>1564</v>
      </c>
      <c r="O155" s="79" t="s">
        <v>64</v>
      </c>
      <c r="P155" s="74">
        <f t="shared" si="14"/>
        <v>0.15640000000000001</v>
      </c>
    </row>
    <row r="156" spans="2:16">
      <c r="B156" s="89">
        <v>37.5</v>
      </c>
      <c r="C156" s="79" t="s">
        <v>65</v>
      </c>
      <c r="D156" s="74">
        <f t="shared" si="11"/>
        <v>1.7045454545454546</v>
      </c>
      <c r="E156" s="91">
        <v>11.85</v>
      </c>
      <c r="F156" s="92">
        <v>1.0710000000000001E-2</v>
      </c>
      <c r="G156" s="88">
        <f t="shared" si="15"/>
        <v>11.860709999999999</v>
      </c>
      <c r="H156" s="77">
        <v>8.6</v>
      </c>
      <c r="I156" s="79" t="s">
        <v>66</v>
      </c>
      <c r="J156" s="76">
        <f t="shared" si="12"/>
        <v>8.6</v>
      </c>
      <c r="K156" s="77">
        <v>2539</v>
      </c>
      <c r="L156" s="79" t="s">
        <v>64</v>
      </c>
      <c r="M156" s="74">
        <f t="shared" si="13"/>
        <v>0.25390000000000001</v>
      </c>
      <c r="N156" s="77">
        <v>1597</v>
      </c>
      <c r="O156" s="79" t="s">
        <v>64</v>
      </c>
      <c r="P156" s="74">
        <f t="shared" si="14"/>
        <v>0.15970000000000001</v>
      </c>
    </row>
    <row r="157" spans="2:16">
      <c r="B157" s="89">
        <v>40</v>
      </c>
      <c r="C157" s="79" t="s">
        <v>65</v>
      </c>
      <c r="D157" s="74">
        <f t="shared" si="11"/>
        <v>1.8181818181818181</v>
      </c>
      <c r="E157" s="91">
        <v>11.58</v>
      </c>
      <c r="F157" s="92">
        <v>1.0120000000000001E-2</v>
      </c>
      <c r="G157" s="88">
        <f t="shared" si="15"/>
        <v>11.590120000000001</v>
      </c>
      <c r="H157" s="77">
        <v>9.2100000000000009</v>
      </c>
      <c r="I157" s="79" t="s">
        <v>66</v>
      </c>
      <c r="J157" s="76">
        <f t="shared" si="12"/>
        <v>9.2100000000000009</v>
      </c>
      <c r="K157" s="77">
        <v>2684</v>
      </c>
      <c r="L157" s="79" t="s">
        <v>64</v>
      </c>
      <c r="M157" s="74">
        <f t="shared" si="13"/>
        <v>0.26840000000000003</v>
      </c>
      <c r="N157" s="77">
        <v>1630</v>
      </c>
      <c r="O157" s="79" t="s">
        <v>64</v>
      </c>
      <c r="P157" s="74">
        <f t="shared" si="14"/>
        <v>0.16299999999999998</v>
      </c>
    </row>
    <row r="158" spans="2:16">
      <c r="B158" s="89">
        <v>45</v>
      </c>
      <c r="C158" s="79" t="s">
        <v>65</v>
      </c>
      <c r="D158" s="74">
        <f t="shared" si="11"/>
        <v>2.0454545454545454</v>
      </c>
      <c r="E158" s="91">
        <v>11.09</v>
      </c>
      <c r="F158" s="92">
        <v>9.136E-3</v>
      </c>
      <c r="G158" s="88">
        <f t="shared" si="15"/>
        <v>11.099136</v>
      </c>
      <c r="H158" s="77">
        <v>10.46</v>
      </c>
      <c r="I158" s="79" t="s">
        <v>66</v>
      </c>
      <c r="J158" s="76">
        <f t="shared" si="12"/>
        <v>10.46</v>
      </c>
      <c r="K158" s="77">
        <v>3224</v>
      </c>
      <c r="L158" s="79" t="s">
        <v>64</v>
      </c>
      <c r="M158" s="74">
        <f t="shared" si="13"/>
        <v>0.32240000000000002</v>
      </c>
      <c r="N158" s="77">
        <v>1699</v>
      </c>
      <c r="O158" s="79" t="s">
        <v>64</v>
      </c>
      <c r="P158" s="74">
        <f t="shared" si="14"/>
        <v>0.1699</v>
      </c>
    </row>
    <row r="159" spans="2:16">
      <c r="B159" s="89">
        <v>50</v>
      </c>
      <c r="C159" s="79" t="s">
        <v>65</v>
      </c>
      <c r="D159" s="74">
        <f t="shared" si="11"/>
        <v>2.2727272727272729</v>
      </c>
      <c r="E159" s="91">
        <v>10.68</v>
      </c>
      <c r="F159" s="92">
        <v>8.3339999999999994E-3</v>
      </c>
      <c r="G159" s="88">
        <f t="shared" si="15"/>
        <v>10.688333999999999</v>
      </c>
      <c r="H159" s="77">
        <v>11.77</v>
      </c>
      <c r="I159" s="79" t="s">
        <v>66</v>
      </c>
      <c r="J159" s="76">
        <f t="shared" si="12"/>
        <v>11.77</v>
      </c>
      <c r="K159" s="77">
        <v>3722</v>
      </c>
      <c r="L159" s="79" t="s">
        <v>64</v>
      </c>
      <c r="M159" s="74">
        <f t="shared" si="13"/>
        <v>0.37219999999999998</v>
      </c>
      <c r="N159" s="77">
        <v>1770</v>
      </c>
      <c r="O159" s="79" t="s">
        <v>64</v>
      </c>
      <c r="P159" s="74">
        <f t="shared" si="14"/>
        <v>0.17699999999999999</v>
      </c>
    </row>
    <row r="160" spans="2:16">
      <c r="B160" s="89">
        <v>55</v>
      </c>
      <c r="C160" s="79" t="s">
        <v>65</v>
      </c>
      <c r="D160" s="74">
        <f t="shared" si="11"/>
        <v>2.5</v>
      </c>
      <c r="E160" s="91">
        <v>10.220000000000001</v>
      </c>
      <c r="F160" s="92">
        <v>7.6670000000000002E-3</v>
      </c>
      <c r="G160" s="88">
        <f t="shared" si="15"/>
        <v>10.227667</v>
      </c>
      <c r="H160" s="77">
        <v>13.13</v>
      </c>
      <c r="I160" s="79" t="s">
        <v>66</v>
      </c>
      <c r="J160" s="76">
        <f t="shared" si="12"/>
        <v>13.13</v>
      </c>
      <c r="K160" s="77">
        <v>4196</v>
      </c>
      <c r="L160" s="79" t="s">
        <v>64</v>
      </c>
      <c r="M160" s="74">
        <f t="shared" si="13"/>
        <v>0.41959999999999997</v>
      </c>
      <c r="N160" s="77">
        <v>1844</v>
      </c>
      <c r="O160" s="79" t="s">
        <v>64</v>
      </c>
      <c r="P160" s="74">
        <f t="shared" si="14"/>
        <v>0.18440000000000001</v>
      </c>
    </row>
    <row r="161" spans="2:16">
      <c r="B161" s="89">
        <v>60</v>
      </c>
      <c r="C161" s="79" t="s">
        <v>65</v>
      </c>
      <c r="D161" s="74">
        <f t="shared" si="11"/>
        <v>2.7272727272727271</v>
      </c>
      <c r="E161" s="91">
        <v>9.8420000000000005</v>
      </c>
      <c r="F161" s="92">
        <v>7.1050000000000002E-3</v>
      </c>
      <c r="G161" s="88">
        <f t="shared" si="15"/>
        <v>9.8491049999999998</v>
      </c>
      <c r="H161" s="77">
        <v>14.54</v>
      </c>
      <c r="I161" s="79" t="s">
        <v>66</v>
      </c>
      <c r="J161" s="76">
        <f t="shared" si="12"/>
        <v>14.54</v>
      </c>
      <c r="K161" s="77">
        <v>4656</v>
      </c>
      <c r="L161" s="79" t="s">
        <v>64</v>
      </c>
      <c r="M161" s="74">
        <f t="shared" si="13"/>
        <v>0.46559999999999996</v>
      </c>
      <c r="N161" s="77">
        <v>1920</v>
      </c>
      <c r="O161" s="79" t="s">
        <v>64</v>
      </c>
      <c r="P161" s="74">
        <f t="shared" si="14"/>
        <v>0.192</v>
      </c>
    </row>
    <row r="162" spans="2:16">
      <c r="B162" s="89">
        <v>65</v>
      </c>
      <c r="C162" s="79" t="s">
        <v>65</v>
      </c>
      <c r="D162" s="74">
        <f t="shared" si="11"/>
        <v>2.9545454545454546</v>
      </c>
      <c r="E162" s="91">
        <v>9.49</v>
      </c>
      <c r="F162" s="92">
        <v>6.6230000000000004E-3</v>
      </c>
      <c r="G162" s="88">
        <f t="shared" si="15"/>
        <v>9.4966229999999996</v>
      </c>
      <c r="H162" s="77">
        <v>16.010000000000002</v>
      </c>
      <c r="I162" s="79" t="s">
        <v>66</v>
      </c>
      <c r="J162" s="76">
        <f t="shared" si="12"/>
        <v>16.010000000000002</v>
      </c>
      <c r="K162" s="77">
        <v>5105</v>
      </c>
      <c r="L162" s="79" t="s">
        <v>64</v>
      </c>
      <c r="M162" s="74">
        <f t="shared" si="13"/>
        <v>0.51050000000000006</v>
      </c>
      <c r="N162" s="77">
        <v>2000</v>
      </c>
      <c r="O162" s="79" t="s">
        <v>64</v>
      </c>
      <c r="P162" s="74">
        <f t="shared" si="14"/>
        <v>0.2</v>
      </c>
    </row>
    <row r="163" spans="2:16">
      <c r="B163" s="89">
        <v>70</v>
      </c>
      <c r="C163" s="79" t="s">
        <v>65</v>
      </c>
      <c r="D163" s="74">
        <f t="shared" si="11"/>
        <v>3.1818181818181817</v>
      </c>
      <c r="E163" s="91">
        <v>9.1620000000000008</v>
      </c>
      <c r="F163" s="92">
        <v>6.2059999999999997E-3</v>
      </c>
      <c r="G163" s="88">
        <f t="shared" si="15"/>
        <v>9.1682060000000014</v>
      </c>
      <c r="H163" s="77">
        <v>17.53</v>
      </c>
      <c r="I163" s="79" t="s">
        <v>66</v>
      </c>
      <c r="J163" s="76">
        <f t="shared" si="12"/>
        <v>17.53</v>
      </c>
      <c r="K163" s="77">
        <v>5548</v>
      </c>
      <c r="L163" s="79" t="s">
        <v>64</v>
      </c>
      <c r="M163" s="74">
        <f t="shared" si="13"/>
        <v>0.55479999999999996</v>
      </c>
      <c r="N163" s="77">
        <v>2082</v>
      </c>
      <c r="O163" s="79" t="s">
        <v>64</v>
      </c>
      <c r="P163" s="74">
        <f t="shared" si="14"/>
        <v>0.2082</v>
      </c>
    </row>
    <row r="164" spans="2:16">
      <c r="B164" s="89">
        <v>80</v>
      </c>
      <c r="C164" s="79" t="s">
        <v>65</v>
      </c>
      <c r="D164" s="74">
        <f t="shared" si="11"/>
        <v>3.6363636363636362</v>
      </c>
      <c r="E164" s="91">
        <v>8.5709999999999997</v>
      </c>
      <c r="F164" s="92">
        <v>5.5180000000000003E-3</v>
      </c>
      <c r="G164" s="88">
        <f t="shared" si="15"/>
        <v>8.5765180000000001</v>
      </c>
      <c r="H164" s="77">
        <v>20.74</v>
      </c>
      <c r="I164" s="79" t="s">
        <v>66</v>
      </c>
      <c r="J164" s="76">
        <f t="shared" si="12"/>
        <v>20.74</v>
      </c>
      <c r="K164" s="77">
        <v>7176</v>
      </c>
      <c r="L164" s="79" t="s">
        <v>64</v>
      </c>
      <c r="M164" s="74">
        <f t="shared" si="13"/>
        <v>0.71760000000000002</v>
      </c>
      <c r="N164" s="77">
        <v>2256</v>
      </c>
      <c r="O164" s="79" t="s">
        <v>64</v>
      </c>
      <c r="P164" s="74">
        <f t="shared" si="14"/>
        <v>0.22559999999999997</v>
      </c>
    </row>
    <row r="165" spans="2:16">
      <c r="B165" s="89">
        <v>90</v>
      </c>
      <c r="C165" s="79" t="s">
        <v>65</v>
      </c>
      <c r="D165" s="74">
        <f t="shared" si="11"/>
        <v>4.0909090909090908</v>
      </c>
      <c r="E165" s="91">
        <v>8.0510000000000002</v>
      </c>
      <c r="F165" s="92">
        <v>4.9740000000000001E-3</v>
      </c>
      <c r="G165" s="88">
        <f t="shared" si="15"/>
        <v>8.0559740000000009</v>
      </c>
      <c r="H165" s="77">
        <v>24.16</v>
      </c>
      <c r="I165" s="79" t="s">
        <v>66</v>
      </c>
      <c r="J165" s="76">
        <f t="shared" si="12"/>
        <v>24.16</v>
      </c>
      <c r="K165" s="77">
        <v>8665</v>
      </c>
      <c r="L165" s="79" t="s">
        <v>64</v>
      </c>
      <c r="M165" s="74">
        <f t="shared" si="13"/>
        <v>0.86649999999999994</v>
      </c>
      <c r="N165" s="77">
        <v>2441</v>
      </c>
      <c r="O165" s="79" t="s">
        <v>64</v>
      </c>
      <c r="P165" s="74">
        <f t="shared" si="14"/>
        <v>0.24409999999999998</v>
      </c>
    </row>
    <row r="166" spans="2:16">
      <c r="B166" s="89">
        <v>100</v>
      </c>
      <c r="C166" s="79" t="s">
        <v>65</v>
      </c>
      <c r="D166" s="74">
        <f t="shared" si="11"/>
        <v>4.5454545454545459</v>
      </c>
      <c r="E166" s="91">
        <v>7.5910000000000002</v>
      </c>
      <c r="F166" s="92">
        <v>4.5319999999999996E-3</v>
      </c>
      <c r="G166" s="88">
        <f t="shared" si="15"/>
        <v>7.5955320000000004</v>
      </c>
      <c r="H166" s="77">
        <v>27.79</v>
      </c>
      <c r="I166" s="79" t="s">
        <v>66</v>
      </c>
      <c r="J166" s="76">
        <f t="shared" si="12"/>
        <v>27.79</v>
      </c>
      <c r="K166" s="77">
        <v>1.01</v>
      </c>
      <c r="L166" s="78" t="s">
        <v>66</v>
      </c>
      <c r="M166" s="76">
        <f t="shared" ref="M164:M212" si="16">K166</f>
        <v>1.01</v>
      </c>
      <c r="N166" s="77">
        <v>2639</v>
      </c>
      <c r="O166" s="79" t="s">
        <v>64</v>
      </c>
      <c r="P166" s="74">
        <f t="shared" si="14"/>
        <v>0.26389999999999997</v>
      </c>
    </row>
    <row r="167" spans="2:16">
      <c r="B167" s="89">
        <v>110</v>
      </c>
      <c r="C167" s="79" t="s">
        <v>65</v>
      </c>
      <c r="D167" s="74">
        <f t="shared" si="11"/>
        <v>5</v>
      </c>
      <c r="E167" s="91">
        <v>7.181</v>
      </c>
      <c r="F167" s="92">
        <v>4.1650000000000003E-3</v>
      </c>
      <c r="G167" s="88">
        <f t="shared" si="15"/>
        <v>7.1851650000000005</v>
      </c>
      <c r="H167" s="77">
        <v>31.64</v>
      </c>
      <c r="I167" s="79" t="s">
        <v>66</v>
      </c>
      <c r="J167" s="76">
        <f t="shared" si="12"/>
        <v>31.64</v>
      </c>
      <c r="K167" s="77">
        <v>1.1499999999999999</v>
      </c>
      <c r="L167" s="79" t="s">
        <v>66</v>
      </c>
      <c r="M167" s="76">
        <f t="shared" si="16"/>
        <v>1.1499999999999999</v>
      </c>
      <c r="N167" s="77">
        <v>2849</v>
      </c>
      <c r="O167" s="79" t="s">
        <v>64</v>
      </c>
      <c r="P167" s="74">
        <f t="shared" si="14"/>
        <v>0.28490000000000004</v>
      </c>
    </row>
    <row r="168" spans="2:16">
      <c r="B168" s="89">
        <v>120</v>
      </c>
      <c r="C168" s="79" t="s">
        <v>65</v>
      </c>
      <c r="D168" s="74">
        <f t="shared" si="11"/>
        <v>5.4545454545454541</v>
      </c>
      <c r="E168" s="91">
        <v>6.8129999999999997</v>
      </c>
      <c r="F168" s="92">
        <v>3.8560000000000001E-3</v>
      </c>
      <c r="G168" s="88">
        <f t="shared" si="15"/>
        <v>6.8168559999999996</v>
      </c>
      <c r="H168" s="77">
        <v>35.700000000000003</v>
      </c>
      <c r="I168" s="79" t="s">
        <v>66</v>
      </c>
      <c r="J168" s="76">
        <f t="shared" si="12"/>
        <v>35.700000000000003</v>
      </c>
      <c r="K168" s="77">
        <v>1.28</v>
      </c>
      <c r="L168" s="79" t="s">
        <v>66</v>
      </c>
      <c r="M168" s="76">
        <f t="shared" si="16"/>
        <v>1.28</v>
      </c>
      <c r="N168" s="77">
        <v>3071</v>
      </c>
      <c r="O168" s="79" t="s">
        <v>64</v>
      </c>
      <c r="P168" s="74">
        <f t="shared" si="14"/>
        <v>0.30710000000000004</v>
      </c>
    </row>
    <row r="169" spans="2:16">
      <c r="B169" s="89">
        <v>130</v>
      </c>
      <c r="C169" s="79" t="s">
        <v>65</v>
      </c>
      <c r="D169" s="74">
        <f t="shared" si="11"/>
        <v>5.9090909090909092</v>
      </c>
      <c r="E169" s="91">
        <v>6.4820000000000002</v>
      </c>
      <c r="F169" s="92">
        <v>3.5920000000000001E-3</v>
      </c>
      <c r="G169" s="88">
        <f t="shared" si="15"/>
        <v>6.4855920000000005</v>
      </c>
      <c r="H169" s="77">
        <v>39.97</v>
      </c>
      <c r="I169" s="79" t="s">
        <v>66</v>
      </c>
      <c r="J169" s="76">
        <f t="shared" si="12"/>
        <v>39.97</v>
      </c>
      <c r="K169" s="77">
        <v>1.42</v>
      </c>
      <c r="L169" s="79" t="s">
        <v>66</v>
      </c>
      <c r="M169" s="76">
        <f t="shared" si="16"/>
        <v>1.42</v>
      </c>
      <c r="N169" s="77">
        <v>3304</v>
      </c>
      <c r="O169" s="79" t="s">
        <v>64</v>
      </c>
      <c r="P169" s="74">
        <f t="shared" si="14"/>
        <v>0.33039999999999997</v>
      </c>
    </row>
    <row r="170" spans="2:16">
      <c r="B170" s="89">
        <v>140</v>
      </c>
      <c r="C170" s="79" t="s">
        <v>65</v>
      </c>
      <c r="D170" s="74">
        <f t="shared" si="11"/>
        <v>6.3636363636363633</v>
      </c>
      <c r="E170" s="91">
        <v>6.1829999999999998</v>
      </c>
      <c r="F170" s="92">
        <v>3.3630000000000001E-3</v>
      </c>
      <c r="G170" s="88">
        <f t="shared" si="15"/>
        <v>6.1863630000000001</v>
      </c>
      <c r="H170" s="77">
        <v>44.46</v>
      </c>
      <c r="I170" s="79" t="s">
        <v>66</v>
      </c>
      <c r="J170" s="76">
        <f t="shared" si="12"/>
        <v>44.46</v>
      </c>
      <c r="K170" s="77">
        <v>1.56</v>
      </c>
      <c r="L170" s="79" t="s">
        <v>66</v>
      </c>
      <c r="M170" s="76">
        <f t="shared" si="16"/>
        <v>1.56</v>
      </c>
      <c r="N170" s="77">
        <v>3550</v>
      </c>
      <c r="O170" s="79" t="s">
        <v>64</v>
      </c>
      <c r="P170" s="74">
        <f t="shared" si="14"/>
        <v>0.35499999999999998</v>
      </c>
    </row>
    <row r="171" spans="2:16">
      <c r="B171" s="89">
        <v>150</v>
      </c>
      <c r="C171" s="79" t="s">
        <v>65</v>
      </c>
      <c r="D171" s="74">
        <f t="shared" si="11"/>
        <v>6.8181818181818183</v>
      </c>
      <c r="E171" s="91">
        <v>5.9119999999999999</v>
      </c>
      <c r="F171" s="92">
        <v>3.163E-3</v>
      </c>
      <c r="G171" s="88">
        <f t="shared" si="15"/>
        <v>5.9151629999999997</v>
      </c>
      <c r="H171" s="77">
        <v>49.15</v>
      </c>
      <c r="I171" s="79" t="s">
        <v>66</v>
      </c>
      <c r="J171" s="76">
        <f t="shared" si="12"/>
        <v>49.15</v>
      </c>
      <c r="K171" s="77">
        <v>1.69</v>
      </c>
      <c r="L171" s="79" t="s">
        <v>66</v>
      </c>
      <c r="M171" s="76">
        <f t="shared" si="16"/>
        <v>1.69</v>
      </c>
      <c r="N171" s="77">
        <v>3807</v>
      </c>
      <c r="O171" s="79" t="s">
        <v>64</v>
      </c>
      <c r="P171" s="74">
        <f t="shared" si="14"/>
        <v>0.38069999999999998</v>
      </c>
    </row>
    <row r="172" spans="2:16">
      <c r="B172" s="89">
        <v>160</v>
      </c>
      <c r="C172" s="79" t="s">
        <v>65</v>
      </c>
      <c r="D172" s="74">
        <f t="shared" si="11"/>
        <v>7.2727272727272725</v>
      </c>
      <c r="E172" s="91">
        <v>5.665</v>
      </c>
      <c r="F172" s="92">
        <v>2.9870000000000001E-3</v>
      </c>
      <c r="G172" s="88">
        <f t="shared" si="15"/>
        <v>5.6679870000000001</v>
      </c>
      <c r="H172" s="77">
        <v>54.06</v>
      </c>
      <c r="I172" s="79" t="s">
        <v>66</v>
      </c>
      <c r="J172" s="76">
        <f t="shared" si="12"/>
        <v>54.06</v>
      </c>
      <c r="K172" s="77">
        <v>1.83</v>
      </c>
      <c r="L172" s="79" t="s">
        <v>66</v>
      </c>
      <c r="M172" s="76">
        <f t="shared" si="16"/>
        <v>1.83</v>
      </c>
      <c r="N172" s="77">
        <v>4075</v>
      </c>
      <c r="O172" s="79" t="s">
        <v>64</v>
      </c>
      <c r="P172" s="74">
        <f t="shared" si="14"/>
        <v>0.40750000000000003</v>
      </c>
    </row>
    <row r="173" spans="2:16">
      <c r="B173" s="89">
        <v>170</v>
      </c>
      <c r="C173" s="79" t="s">
        <v>65</v>
      </c>
      <c r="D173" s="74">
        <f t="shared" si="11"/>
        <v>7.7272727272727275</v>
      </c>
      <c r="E173" s="91">
        <v>5.44</v>
      </c>
      <c r="F173" s="92">
        <v>2.8300000000000001E-3</v>
      </c>
      <c r="G173" s="88">
        <f t="shared" si="15"/>
        <v>5.4428300000000007</v>
      </c>
      <c r="H173" s="77">
        <v>59.18</v>
      </c>
      <c r="I173" s="79" t="s">
        <v>66</v>
      </c>
      <c r="J173" s="76">
        <f t="shared" si="12"/>
        <v>59.18</v>
      </c>
      <c r="K173" s="77">
        <v>1.97</v>
      </c>
      <c r="L173" s="79" t="s">
        <v>66</v>
      </c>
      <c r="M173" s="76">
        <f t="shared" si="16"/>
        <v>1.97</v>
      </c>
      <c r="N173" s="77">
        <v>4354</v>
      </c>
      <c r="O173" s="79" t="s">
        <v>64</v>
      </c>
      <c r="P173" s="74">
        <f t="shared" si="14"/>
        <v>0.43540000000000001</v>
      </c>
    </row>
    <row r="174" spans="2:16">
      <c r="B174" s="89">
        <v>180</v>
      </c>
      <c r="C174" s="79" t="s">
        <v>65</v>
      </c>
      <c r="D174" s="74">
        <f t="shared" si="11"/>
        <v>8.1818181818181817</v>
      </c>
      <c r="E174" s="91">
        <v>5.234</v>
      </c>
      <c r="F174" s="92">
        <v>2.689E-3</v>
      </c>
      <c r="G174" s="88">
        <f t="shared" si="15"/>
        <v>5.2366890000000001</v>
      </c>
      <c r="H174" s="77">
        <v>64.5</v>
      </c>
      <c r="I174" s="79" t="s">
        <v>66</v>
      </c>
      <c r="J174" s="76">
        <f t="shared" si="12"/>
        <v>64.5</v>
      </c>
      <c r="K174" s="77">
        <v>2.11</v>
      </c>
      <c r="L174" s="79" t="s">
        <v>66</v>
      </c>
      <c r="M174" s="76">
        <f t="shared" si="16"/>
        <v>2.11</v>
      </c>
      <c r="N174" s="77">
        <v>4644</v>
      </c>
      <c r="O174" s="79" t="s">
        <v>64</v>
      </c>
      <c r="P174" s="74">
        <f t="shared" si="14"/>
        <v>0.46440000000000003</v>
      </c>
    </row>
    <row r="175" spans="2:16">
      <c r="B175" s="89">
        <v>200</v>
      </c>
      <c r="C175" s="79" t="s">
        <v>65</v>
      </c>
      <c r="D175" s="74">
        <f t="shared" si="11"/>
        <v>9.0909090909090917</v>
      </c>
      <c r="E175" s="91">
        <v>4.87</v>
      </c>
      <c r="F175" s="92">
        <v>2.4480000000000001E-3</v>
      </c>
      <c r="G175" s="88">
        <f t="shared" si="15"/>
        <v>4.8724480000000003</v>
      </c>
      <c r="H175" s="77">
        <v>75.75</v>
      </c>
      <c r="I175" s="79" t="s">
        <v>66</v>
      </c>
      <c r="J175" s="76">
        <f t="shared" si="12"/>
        <v>75.75</v>
      </c>
      <c r="K175" s="77">
        <v>2.65</v>
      </c>
      <c r="L175" s="79" t="s">
        <v>66</v>
      </c>
      <c r="M175" s="76">
        <f t="shared" si="16"/>
        <v>2.65</v>
      </c>
      <c r="N175" s="77">
        <v>5258</v>
      </c>
      <c r="O175" s="79" t="s">
        <v>64</v>
      </c>
      <c r="P175" s="76">
        <f t="shared" si="14"/>
        <v>0.52580000000000005</v>
      </c>
    </row>
    <row r="176" spans="2:16">
      <c r="B176" s="89">
        <v>225</v>
      </c>
      <c r="C176" s="79" t="s">
        <v>65</v>
      </c>
      <c r="D176" s="74">
        <f t="shared" si="11"/>
        <v>10.227272727272727</v>
      </c>
      <c r="E176" s="91">
        <v>4.49</v>
      </c>
      <c r="F176" s="92">
        <v>2.2030000000000001E-3</v>
      </c>
      <c r="G176" s="88">
        <f t="shared" si="15"/>
        <v>4.4922029999999999</v>
      </c>
      <c r="H176" s="77">
        <v>90.94</v>
      </c>
      <c r="I176" s="79" t="s">
        <v>66</v>
      </c>
      <c r="J176" s="76">
        <f t="shared" si="12"/>
        <v>90.94</v>
      </c>
      <c r="K176" s="77">
        <v>3.41</v>
      </c>
      <c r="L176" s="79" t="s">
        <v>66</v>
      </c>
      <c r="M176" s="76">
        <f t="shared" si="16"/>
        <v>3.41</v>
      </c>
      <c r="N176" s="77">
        <v>6083</v>
      </c>
      <c r="O176" s="79" t="s">
        <v>64</v>
      </c>
      <c r="P176" s="76">
        <f t="shared" si="14"/>
        <v>0.60830000000000006</v>
      </c>
    </row>
    <row r="177" spans="1:16">
      <c r="A177" s="4"/>
      <c r="B177" s="89">
        <v>250</v>
      </c>
      <c r="C177" s="79" t="s">
        <v>65</v>
      </c>
      <c r="D177" s="74">
        <f t="shared" si="11"/>
        <v>11.363636363636363</v>
      </c>
      <c r="E177" s="91">
        <v>4.1740000000000004</v>
      </c>
      <c r="F177" s="92">
        <v>2.0049999999999998E-3</v>
      </c>
      <c r="G177" s="88">
        <f t="shared" si="15"/>
        <v>4.176005</v>
      </c>
      <c r="H177" s="77">
        <v>107.34</v>
      </c>
      <c r="I177" s="79" t="s">
        <v>66</v>
      </c>
      <c r="J177" s="76">
        <f t="shared" si="12"/>
        <v>107.34</v>
      </c>
      <c r="K177" s="77">
        <v>4.13</v>
      </c>
      <c r="L177" s="79" t="s">
        <v>66</v>
      </c>
      <c r="M177" s="76">
        <f t="shared" si="16"/>
        <v>4.13</v>
      </c>
      <c r="N177" s="77">
        <v>6971</v>
      </c>
      <c r="O177" s="79" t="s">
        <v>64</v>
      </c>
      <c r="P177" s="76">
        <f t="shared" si="14"/>
        <v>0.69710000000000005</v>
      </c>
    </row>
    <row r="178" spans="1:16">
      <c r="B178" s="77">
        <v>275</v>
      </c>
      <c r="C178" s="79" t="s">
        <v>65</v>
      </c>
      <c r="D178" s="74">
        <f t="shared" ref="D178:D191" si="17">B178/$C$5</f>
        <v>12.5</v>
      </c>
      <c r="E178" s="91">
        <v>3.9079999999999999</v>
      </c>
      <c r="F178" s="92">
        <v>1.841E-3</v>
      </c>
      <c r="G178" s="88">
        <f t="shared" si="15"/>
        <v>3.9098410000000001</v>
      </c>
      <c r="H178" s="77">
        <v>124.93</v>
      </c>
      <c r="I178" s="79" t="s">
        <v>66</v>
      </c>
      <c r="J178" s="76">
        <f t="shared" si="12"/>
        <v>124.93</v>
      </c>
      <c r="K178" s="77">
        <v>4.82</v>
      </c>
      <c r="L178" s="79" t="s">
        <v>66</v>
      </c>
      <c r="M178" s="76">
        <f t="shared" si="16"/>
        <v>4.82</v>
      </c>
      <c r="N178" s="77">
        <v>7918</v>
      </c>
      <c r="O178" s="79" t="s">
        <v>64</v>
      </c>
      <c r="P178" s="76">
        <f t="shared" si="14"/>
        <v>0.79180000000000006</v>
      </c>
    </row>
    <row r="179" spans="1:16">
      <c r="B179" s="89">
        <v>300</v>
      </c>
      <c r="C179" s="90" t="s">
        <v>65</v>
      </c>
      <c r="D179" s="74">
        <f t="shared" si="17"/>
        <v>13.636363636363637</v>
      </c>
      <c r="E179" s="91">
        <v>3.681</v>
      </c>
      <c r="F179" s="92">
        <v>1.7030000000000001E-3</v>
      </c>
      <c r="G179" s="88">
        <f t="shared" si="15"/>
        <v>3.6827030000000001</v>
      </c>
      <c r="H179" s="77">
        <v>143.65</v>
      </c>
      <c r="I179" s="79" t="s">
        <v>66</v>
      </c>
      <c r="J179" s="76">
        <f t="shared" ref="J179:J191" si="18">H179</f>
        <v>143.65</v>
      </c>
      <c r="K179" s="77">
        <v>5.51</v>
      </c>
      <c r="L179" s="79" t="s">
        <v>66</v>
      </c>
      <c r="M179" s="76">
        <f t="shared" si="16"/>
        <v>5.51</v>
      </c>
      <c r="N179" s="77">
        <v>8922</v>
      </c>
      <c r="O179" s="79" t="s">
        <v>64</v>
      </c>
      <c r="P179" s="76">
        <f t="shared" si="14"/>
        <v>0.8922000000000001</v>
      </c>
    </row>
    <row r="180" spans="1:16">
      <c r="B180" s="89">
        <v>325</v>
      </c>
      <c r="C180" s="90" t="s">
        <v>65</v>
      </c>
      <c r="D180" s="74">
        <f t="shared" si="17"/>
        <v>14.772727272727273</v>
      </c>
      <c r="E180" s="91">
        <v>3.4849999999999999</v>
      </c>
      <c r="F180" s="92">
        <v>1.585E-3</v>
      </c>
      <c r="G180" s="88">
        <f t="shared" si="15"/>
        <v>3.4865849999999998</v>
      </c>
      <c r="H180" s="77">
        <v>163.47999999999999</v>
      </c>
      <c r="I180" s="79" t="s">
        <v>66</v>
      </c>
      <c r="J180" s="76">
        <f t="shared" si="18"/>
        <v>163.47999999999999</v>
      </c>
      <c r="K180" s="77">
        <v>6.18</v>
      </c>
      <c r="L180" s="79" t="s">
        <v>66</v>
      </c>
      <c r="M180" s="76">
        <f t="shared" si="16"/>
        <v>6.18</v>
      </c>
      <c r="N180" s="77">
        <v>9980</v>
      </c>
      <c r="O180" s="79" t="s">
        <v>64</v>
      </c>
      <c r="P180" s="76">
        <f t="shared" si="14"/>
        <v>0.998</v>
      </c>
    </row>
    <row r="181" spans="1:16">
      <c r="B181" s="89">
        <v>350</v>
      </c>
      <c r="C181" s="90" t="s">
        <v>65</v>
      </c>
      <c r="D181" s="74">
        <f t="shared" si="17"/>
        <v>15.909090909090908</v>
      </c>
      <c r="E181" s="91">
        <v>3.3140000000000001</v>
      </c>
      <c r="F181" s="92">
        <v>1.4829999999999999E-3</v>
      </c>
      <c r="G181" s="88">
        <f t="shared" si="15"/>
        <v>3.315483</v>
      </c>
      <c r="H181" s="77">
        <v>184.37</v>
      </c>
      <c r="I181" s="79" t="s">
        <v>66</v>
      </c>
      <c r="J181" s="76">
        <f t="shared" si="18"/>
        <v>184.37</v>
      </c>
      <c r="K181" s="77">
        <v>6.86</v>
      </c>
      <c r="L181" s="79" t="s">
        <v>66</v>
      </c>
      <c r="M181" s="76">
        <f t="shared" si="16"/>
        <v>6.86</v>
      </c>
      <c r="N181" s="77">
        <v>1.1100000000000001</v>
      </c>
      <c r="O181" s="78" t="s">
        <v>66</v>
      </c>
      <c r="P181" s="76">
        <f t="shared" ref="P177:P228" si="19">N181</f>
        <v>1.1100000000000001</v>
      </c>
    </row>
    <row r="182" spans="1:16">
      <c r="B182" s="89">
        <v>375</v>
      </c>
      <c r="C182" s="90" t="s">
        <v>65</v>
      </c>
      <c r="D182" s="74">
        <f t="shared" si="17"/>
        <v>17.045454545454547</v>
      </c>
      <c r="E182" s="91">
        <v>3.1619999999999999</v>
      </c>
      <c r="F182" s="92">
        <v>1.3929999999999999E-3</v>
      </c>
      <c r="G182" s="88">
        <f t="shared" si="15"/>
        <v>3.1633930000000001</v>
      </c>
      <c r="H182" s="77">
        <v>206.31</v>
      </c>
      <c r="I182" s="79" t="s">
        <v>66</v>
      </c>
      <c r="J182" s="76">
        <f t="shared" si="18"/>
        <v>206.31</v>
      </c>
      <c r="K182" s="77">
        <v>7.53</v>
      </c>
      <c r="L182" s="79" t="s">
        <v>66</v>
      </c>
      <c r="M182" s="76">
        <f t="shared" si="16"/>
        <v>7.53</v>
      </c>
      <c r="N182" s="77">
        <v>1.22</v>
      </c>
      <c r="O182" s="79" t="s">
        <v>66</v>
      </c>
      <c r="P182" s="76">
        <f t="shared" si="19"/>
        <v>1.22</v>
      </c>
    </row>
    <row r="183" spans="1:16">
      <c r="B183" s="89">
        <v>400</v>
      </c>
      <c r="C183" s="90" t="s">
        <v>65</v>
      </c>
      <c r="D183" s="74">
        <f t="shared" si="17"/>
        <v>18.181818181818183</v>
      </c>
      <c r="E183" s="91">
        <v>3.0259999999999998</v>
      </c>
      <c r="F183" s="92">
        <v>1.315E-3</v>
      </c>
      <c r="G183" s="88">
        <f t="shared" si="15"/>
        <v>3.0273149999999998</v>
      </c>
      <c r="H183" s="77">
        <v>229.27</v>
      </c>
      <c r="I183" s="79" t="s">
        <v>66</v>
      </c>
      <c r="J183" s="76">
        <f t="shared" si="18"/>
        <v>229.27</v>
      </c>
      <c r="K183" s="77">
        <v>8.2100000000000009</v>
      </c>
      <c r="L183" s="79" t="s">
        <v>66</v>
      </c>
      <c r="M183" s="76">
        <f t="shared" si="16"/>
        <v>8.2100000000000009</v>
      </c>
      <c r="N183" s="77">
        <v>1.35</v>
      </c>
      <c r="O183" s="79" t="s">
        <v>66</v>
      </c>
      <c r="P183" s="76">
        <f t="shared" si="19"/>
        <v>1.35</v>
      </c>
    </row>
    <row r="184" spans="1:16">
      <c r="B184" s="89">
        <v>450</v>
      </c>
      <c r="C184" s="90" t="s">
        <v>65</v>
      </c>
      <c r="D184" s="74">
        <f t="shared" si="17"/>
        <v>20.454545454545453</v>
      </c>
      <c r="E184" s="91">
        <v>2.7909999999999999</v>
      </c>
      <c r="F184" s="92">
        <v>1.1820000000000001E-3</v>
      </c>
      <c r="G184" s="88">
        <f t="shared" si="15"/>
        <v>2.7921819999999999</v>
      </c>
      <c r="H184" s="77">
        <v>278.14</v>
      </c>
      <c r="I184" s="79" t="s">
        <v>66</v>
      </c>
      <c r="J184" s="76">
        <f t="shared" si="18"/>
        <v>278.14</v>
      </c>
      <c r="K184" s="77">
        <v>10.74</v>
      </c>
      <c r="L184" s="79" t="s">
        <v>66</v>
      </c>
      <c r="M184" s="76">
        <f t="shared" si="16"/>
        <v>10.74</v>
      </c>
      <c r="N184" s="77">
        <v>1.6</v>
      </c>
      <c r="O184" s="79" t="s">
        <v>66</v>
      </c>
      <c r="P184" s="76">
        <f t="shared" si="19"/>
        <v>1.6</v>
      </c>
    </row>
    <row r="185" spans="1:16">
      <c r="B185" s="89">
        <v>500</v>
      </c>
      <c r="C185" s="90" t="s">
        <v>65</v>
      </c>
      <c r="D185" s="74">
        <f t="shared" si="17"/>
        <v>22.727272727272727</v>
      </c>
      <c r="E185" s="91">
        <v>2.5910000000000002</v>
      </c>
      <c r="F185" s="92">
        <v>1.075E-3</v>
      </c>
      <c r="G185" s="88">
        <f t="shared" si="15"/>
        <v>2.5920750000000004</v>
      </c>
      <c r="H185" s="77">
        <v>330.95</v>
      </c>
      <c r="I185" s="79" t="s">
        <v>66</v>
      </c>
      <c r="J185" s="76">
        <f t="shared" si="18"/>
        <v>330.95</v>
      </c>
      <c r="K185" s="77">
        <v>13.09</v>
      </c>
      <c r="L185" s="79" t="s">
        <v>66</v>
      </c>
      <c r="M185" s="76">
        <f t="shared" si="16"/>
        <v>13.09</v>
      </c>
      <c r="N185" s="77">
        <v>1.87</v>
      </c>
      <c r="O185" s="79" t="s">
        <v>66</v>
      </c>
      <c r="P185" s="76">
        <f t="shared" si="19"/>
        <v>1.87</v>
      </c>
    </row>
    <row r="186" spans="1:16">
      <c r="B186" s="89">
        <v>550</v>
      </c>
      <c r="C186" s="90" t="s">
        <v>65</v>
      </c>
      <c r="D186" s="74">
        <f t="shared" si="17"/>
        <v>25</v>
      </c>
      <c r="E186" s="91">
        <v>2.415</v>
      </c>
      <c r="F186" s="92">
        <v>9.8660000000000002E-4</v>
      </c>
      <c r="G186" s="88">
        <f t="shared" si="15"/>
        <v>2.4159866000000001</v>
      </c>
      <c r="H186" s="77">
        <v>387.73</v>
      </c>
      <c r="I186" s="79" t="s">
        <v>66</v>
      </c>
      <c r="J186" s="76">
        <f t="shared" si="18"/>
        <v>387.73</v>
      </c>
      <c r="K186" s="77">
        <v>15.37</v>
      </c>
      <c r="L186" s="79" t="s">
        <v>66</v>
      </c>
      <c r="M186" s="76">
        <f t="shared" si="16"/>
        <v>15.37</v>
      </c>
      <c r="N186" s="77">
        <v>2.16</v>
      </c>
      <c r="O186" s="79" t="s">
        <v>66</v>
      </c>
      <c r="P186" s="76">
        <f t="shared" si="19"/>
        <v>2.16</v>
      </c>
    </row>
    <row r="187" spans="1:16">
      <c r="B187" s="89">
        <v>600</v>
      </c>
      <c r="C187" s="90" t="s">
        <v>65</v>
      </c>
      <c r="D187" s="74">
        <f t="shared" si="17"/>
        <v>27.272727272727273</v>
      </c>
      <c r="E187" s="91">
        <v>2.2549999999999999</v>
      </c>
      <c r="F187" s="92">
        <v>9.1200000000000005E-4</v>
      </c>
      <c r="G187" s="88">
        <f t="shared" si="15"/>
        <v>2.2559119999999999</v>
      </c>
      <c r="H187" s="77">
        <v>448.61</v>
      </c>
      <c r="I187" s="79" t="s">
        <v>66</v>
      </c>
      <c r="J187" s="76">
        <f t="shared" si="18"/>
        <v>448.61</v>
      </c>
      <c r="K187" s="77">
        <v>17.62</v>
      </c>
      <c r="L187" s="79" t="s">
        <v>66</v>
      </c>
      <c r="M187" s="76">
        <f t="shared" si="16"/>
        <v>17.62</v>
      </c>
      <c r="N187" s="77">
        <v>2.4700000000000002</v>
      </c>
      <c r="O187" s="79" t="s">
        <v>66</v>
      </c>
      <c r="P187" s="76">
        <f t="shared" si="19"/>
        <v>2.4700000000000002</v>
      </c>
    </row>
    <row r="188" spans="1:16">
      <c r="B188" s="89">
        <v>650</v>
      </c>
      <c r="C188" s="90" t="s">
        <v>65</v>
      </c>
      <c r="D188" s="74">
        <f t="shared" si="17"/>
        <v>29.545454545454547</v>
      </c>
      <c r="E188" s="91">
        <v>2.105</v>
      </c>
      <c r="F188" s="92">
        <v>8.4829999999999997E-4</v>
      </c>
      <c r="G188" s="88">
        <f t="shared" si="15"/>
        <v>2.1058482999999999</v>
      </c>
      <c r="H188" s="77">
        <v>513.82000000000005</v>
      </c>
      <c r="I188" s="79" t="s">
        <v>66</v>
      </c>
      <c r="J188" s="76">
        <f t="shared" si="18"/>
        <v>513.82000000000005</v>
      </c>
      <c r="K188" s="77">
        <v>19.899999999999999</v>
      </c>
      <c r="L188" s="79" t="s">
        <v>66</v>
      </c>
      <c r="M188" s="76">
        <f t="shared" si="16"/>
        <v>19.899999999999999</v>
      </c>
      <c r="N188" s="77">
        <v>2.8</v>
      </c>
      <c r="O188" s="79" t="s">
        <v>66</v>
      </c>
      <c r="P188" s="76">
        <f t="shared" si="19"/>
        <v>2.8</v>
      </c>
    </row>
    <row r="189" spans="1:16">
      <c r="B189" s="89">
        <v>700</v>
      </c>
      <c r="C189" s="90" t="s">
        <v>65</v>
      </c>
      <c r="D189" s="74">
        <f t="shared" si="17"/>
        <v>31.818181818181817</v>
      </c>
      <c r="E189" s="91">
        <v>1.9790000000000001</v>
      </c>
      <c r="F189" s="92">
        <v>7.9319999999999998E-4</v>
      </c>
      <c r="G189" s="88">
        <f t="shared" si="15"/>
        <v>1.9797932</v>
      </c>
      <c r="H189" s="77">
        <v>583.41</v>
      </c>
      <c r="I189" s="79" t="s">
        <v>66</v>
      </c>
      <c r="J189" s="76">
        <f t="shared" si="18"/>
        <v>583.41</v>
      </c>
      <c r="K189" s="77">
        <v>22.21</v>
      </c>
      <c r="L189" s="79" t="s">
        <v>66</v>
      </c>
      <c r="M189" s="76">
        <f t="shared" si="16"/>
        <v>22.21</v>
      </c>
      <c r="N189" s="77">
        <v>3.15</v>
      </c>
      <c r="O189" s="79" t="s">
        <v>66</v>
      </c>
      <c r="P189" s="76">
        <f t="shared" si="19"/>
        <v>3.15</v>
      </c>
    </row>
    <row r="190" spans="1:16">
      <c r="B190" s="89">
        <v>800</v>
      </c>
      <c r="C190" s="90" t="s">
        <v>65</v>
      </c>
      <c r="D190" s="74">
        <f t="shared" si="17"/>
        <v>36.363636363636367</v>
      </c>
      <c r="E190" s="91">
        <v>1.778</v>
      </c>
      <c r="F190" s="92">
        <v>7.0279999999999995E-4</v>
      </c>
      <c r="G190" s="88">
        <f t="shared" si="15"/>
        <v>1.7787028</v>
      </c>
      <c r="H190" s="77">
        <v>734.88</v>
      </c>
      <c r="I190" s="79" t="s">
        <v>66</v>
      </c>
      <c r="J190" s="76">
        <f t="shared" si="18"/>
        <v>734.88</v>
      </c>
      <c r="K190" s="77">
        <v>30.88</v>
      </c>
      <c r="L190" s="79" t="s">
        <v>66</v>
      </c>
      <c r="M190" s="76">
        <f t="shared" si="16"/>
        <v>30.88</v>
      </c>
      <c r="N190" s="77">
        <v>3.91</v>
      </c>
      <c r="O190" s="79" t="s">
        <v>66</v>
      </c>
      <c r="P190" s="76">
        <f t="shared" si="19"/>
        <v>3.91</v>
      </c>
    </row>
    <row r="191" spans="1:16">
      <c r="B191" s="89">
        <v>900</v>
      </c>
      <c r="C191" s="90" t="s">
        <v>65</v>
      </c>
      <c r="D191" s="74">
        <f t="shared" si="17"/>
        <v>40.909090909090907</v>
      </c>
      <c r="E191" s="91">
        <v>1.617</v>
      </c>
      <c r="F191" s="92">
        <v>6.3159999999999996E-4</v>
      </c>
      <c r="G191" s="88">
        <f t="shared" si="15"/>
        <v>1.6176315999999999</v>
      </c>
      <c r="H191" s="77">
        <v>902.48</v>
      </c>
      <c r="I191" s="79" t="s">
        <v>66</v>
      </c>
      <c r="J191" s="76">
        <f t="shared" si="18"/>
        <v>902.48</v>
      </c>
      <c r="K191" s="77">
        <v>38.96</v>
      </c>
      <c r="L191" s="79" t="s">
        <v>66</v>
      </c>
      <c r="M191" s="76">
        <f t="shared" si="16"/>
        <v>38.96</v>
      </c>
      <c r="N191" s="77">
        <v>4.74</v>
      </c>
      <c r="O191" s="79" t="s">
        <v>66</v>
      </c>
      <c r="P191" s="76">
        <f t="shared" si="19"/>
        <v>4.74</v>
      </c>
    </row>
    <row r="192" spans="1:16">
      <c r="B192" s="89">
        <v>1</v>
      </c>
      <c r="C192" s="93" t="s">
        <v>67</v>
      </c>
      <c r="D192" s="74">
        <f t="shared" ref="D192:D228" si="20">B192*1000/$C$5</f>
        <v>45.454545454545453</v>
      </c>
      <c r="E192" s="91">
        <v>1.486</v>
      </c>
      <c r="F192" s="92">
        <v>5.7390000000000002E-4</v>
      </c>
      <c r="G192" s="88">
        <f t="shared" si="15"/>
        <v>1.4865739</v>
      </c>
      <c r="H192" s="77">
        <v>1.0900000000000001</v>
      </c>
      <c r="I192" s="78" t="s">
        <v>12</v>
      </c>
      <c r="J192" s="80">
        <f t="shared" ref="J189:J228" si="21">H192*1000</f>
        <v>1090</v>
      </c>
      <c r="K192" s="77">
        <v>46.82</v>
      </c>
      <c r="L192" s="79" t="s">
        <v>66</v>
      </c>
      <c r="M192" s="76">
        <f t="shared" si="16"/>
        <v>46.82</v>
      </c>
      <c r="N192" s="77">
        <v>5.64</v>
      </c>
      <c r="O192" s="79" t="s">
        <v>66</v>
      </c>
      <c r="P192" s="76">
        <f t="shared" si="19"/>
        <v>5.64</v>
      </c>
    </row>
    <row r="193" spans="2:16">
      <c r="B193" s="89">
        <v>1.1000000000000001</v>
      </c>
      <c r="C193" s="90" t="s">
        <v>67</v>
      </c>
      <c r="D193" s="74">
        <f t="shared" si="20"/>
        <v>50</v>
      </c>
      <c r="E193" s="91">
        <v>1.377</v>
      </c>
      <c r="F193" s="92">
        <v>5.2630000000000005E-4</v>
      </c>
      <c r="G193" s="88">
        <f t="shared" si="15"/>
        <v>1.3775263</v>
      </c>
      <c r="H193" s="77">
        <v>1.28</v>
      </c>
      <c r="I193" s="79" t="s">
        <v>12</v>
      </c>
      <c r="J193" s="80">
        <f t="shared" si="21"/>
        <v>1280</v>
      </c>
      <c r="K193" s="77">
        <v>54.63</v>
      </c>
      <c r="L193" s="79" t="s">
        <v>66</v>
      </c>
      <c r="M193" s="76">
        <f t="shared" si="16"/>
        <v>54.63</v>
      </c>
      <c r="N193" s="77">
        <v>6.62</v>
      </c>
      <c r="O193" s="79" t="s">
        <v>66</v>
      </c>
      <c r="P193" s="76">
        <f t="shared" si="19"/>
        <v>6.62</v>
      </c>
    </row>
    <row r="194" spans="2:16">
      <c r="B194" s="89">
        <v>1.2</v>
      </c>
      <c r="C194" s="90" t="s">
        <v>67</v>
      </c>
      <c r="D194" s="74">
        <f t="shared" si="20"/>
        <v>54.545454545454547</v>
      </c>
      <c r="E194" s="91">
        <v>1.2849999999999999</v>
      </c>
      <c r="F194" s="92">
        <v>4.862E-4</v>
      </c>
      <c r="G194" s="88">
        <f t="shared" si="15"/>
        <v>1.2854862</v>
      </c>
      <c r="H194" s="77">
        <v>1.5</v>
      </c>
      <c r="I194" s="79" t="s">
        <v>12</v>
      </c>
      <c r="J194" s="80">
        <f t="shared" si="21"/>
        <v>1500</v>
      </c>
      <c r="K194" s="77">
        <v>62.45</v>
      </c>
      <c r="L194" s="79" t="s">
        <v>66</v>
      </c>
      <c r="M194" s="76">
        <f t="shared" si="16"/>
        <v>62.45</v>
      </c>
      <c r="N194" s="77">
        <v>7.66</v>
      </c>
      <c r="O194" s="79" t="s">
        <v>66</v>
      </c>
      <c r="P194" s="76">
        <f t="shared" si="19"/>
        <v>7.66</v>
      </c>
    </row>
    <row r="195" spans="2:16">
      <c r="B195" s="89">
        <v>1.3</v>
      </c>
      <c r="C195" s="90" t="s">
        <v>67</v>
      </c>
      <c r="D195" s="74">
        <f t="shared" si="20"/>
        <v>59.090909090909093</v>
      </c>
      <c r="E195" s="91">
        <v>1.206</v>
      </c>
      <c r="F195" s="92">
        <v>4.5199999999999998E-4</v>
      </c>
      <c r="G195" s="88">
        <f t="shared" si="15"/>
        <v>1.2064519999999999</v>
      </c>
      <c r="H195" s="77">
        <v>1.73</v>
      </c>
      <c r="I195" s="79" t="s">
        <v>12</v>
      </c>
      <c r="J195" s="80">
        <f t="shared" si="21"/>
        <v>1730</v>
      </c>
      <c r="K195" s="77">
        <v>70.33</v>
      </c>
      <c r="L195" s="79" t="s">
        <v>66</v>
      </c>
      <c r="M195" s="76">
        <f t="shared" si="16"/>
        <v>70.33</v>
      </c>
      <c r="N195" s="77">
        <v>8.77</v>
      </c>
      <c r="O195" s="79" t="s">
        <v>66</v>
      </c>
      <c r="P195" s="76">
        <f t="shared" si="19"/>
        <v>8.77</v>
      </c>
    </row>
    <row r="196" spans="2:16">
      <c r="B196" s="89">
        <v>1.4</v>
      </c>
      <c r="C196" s="90" t="s">
        <v>67</v>
      </c>
      <c r="D196" s="74">
        <f t="shared" si="20"/>
        <v>63.636363636363633</v>
      </c>
      <c r="E196" s="91">
        <v>1.1379999999999999</v>
      </c>
      <c r="F196" s="92">
        <v>4.2250000000000002E-4</v>
      </c>
      <c r="G196" s="88">
        <f t="shared" si="15"/>
        <v>1.1384224999999999</v>
      </c>
      <c r="H196" s="77">
        <v>1.97</v>
      </c>
      <c r="I196" s="79" t="s">
        <v>12</v>
      </c>
      <c r="J196" s="80">
        <f t="shared" si="21"/>
        <v>1970</v>
      </c>
      <c r="K196" s="77">
        <v>78.28</v>
      </c>
      <c r="L196" s="79" t="s">
        <v>66</v>
      </c>
      <c r="M196" s="76">
        <f t="shared" si="16"/>
        <v>78.28</v>
      </c>
      <c r="N196" s="77">
        <v>9.94</v>
      </c>
      <c r="O196" s="79" t="s">
        <v>66</v>
      </c>
      <c r="P196" s="76">
        <f t="shared" si="19"/>
        <v>9.94</v>
      </c>
    </row>
    <row r="197" spans="2:16">
      <c r="B197" s="89">
        <v>1.5</v>
      </c>
      <c r="C197" s="90" t="s">
        <v>67</v>
      </c>
      <c r="D197" s="74">
        <f t="shared" si="20"/>
        <v>68.181818181818187</v>
      </c>
      <c r="E197" s="91">
        <v>1.0780000000000001</v>
      </c>
      <c r="F197" s="92">
        <v>3.968E-4</v>
      </c>
      <c r="G197" s="88">
        <f t="shared" si="15"/>
        <v>1.0783968000000002</v>
      </c>
      <c r="H197" s="77">
        <v>2.23</v>
      </c>
      <c r="I197" s="79" t="s">
        <v>12</v>
      </c>
      <c r="J197" s="80">
        <f t="shared" si="21"/>
        <v>2230</v>
      </c>
      <c r="K197" s="77">
        <v>86.31</v>
      </c>
      <c r="L197" s="79" t="s">
        <v>66</v>
      </c>
      <c r="M197" s="76">
        <f t="shared" si="16"/>
        <v>86.31</v>
      </c>
      <c r="N197" s="77">
        <v>11.18</v>
      </c>
      <c r="O197" s="79" t="s">
        <v>66</v>
      </c>
      <c r="P197" s="76">
        <f t="shared" si="19"/>
        <v>11.18</v>
      </c>
    </row>
    <row r="198" spans="2:16">
      <c r="B198" s="89">
        <v>1.6</v>
      </c>
      <c r="C198" s="90" t="s">
        <v>67</v>
      </c>
      <c r="D198" s="74">
        <f t="shared" si="20"/>
        <v>72.727272727272734</v>
      </c>
      <c r="E198" s="91">
        <v>1.0249999999999999</v>
      </c>
      <c r="F198" s="92">
        <v>3.7409999999999999E-4</v>
      </c>
      <c r="G198" s="88">
        <f t="shared" si="15"/>
        <v>1.0253740999999998</v>
      </c>
      <c r="H198" s="77">
        <v>2.5</v>
      </c>
      <c r="I198" s="79" t="s">
        <v>12</v>
      </c>
      <c r="J198" s="80">
        <f t="shared" si="21"/>
        <v>2500</v>
      </c>
      <c r="K198" s="77">
        <v>94.43</v>
      </c>
      <c r="L198" s="79" t="s">
        <v>66</v>
      </c>
      <c r="M198" s="76">
        <f t="shared" si="16"/>
        <v>94.43</v>
      </c>
      <c r="N198" s="77">
        <v>12.48</v>
      </c>
      <c r="O198" s="79" t="s">
        <v>66</v>
      </c>
      <c r="P198" s="76">
        <f t="shared" si="19"/>
        <v>12.48</v>
      </c>
    </row>
    <row r="199" spans="2:16">
      <c r="B199" s="89">
        <v>1.7</v>
      </c>
      <c r="C199" s="90" t="s">
        <v>67</v>
      </c>
      <c r="D199" s="74">
        <f t="shared" si="20"/>
        <v>77.272727272727266</v>
      </c>
      <c r="E199" s="91">
        <v>0.9778</v>
      </c>
      <c r="F199" s="92">
        <v>3.5389999999999998E-4</v>
      </c>
      <c r="G199" s="88">
        <f t="shared" si="15"/>
        <v>0.97815390000000002</v>
      </c>
      <c r="H199" s="77">
        <v>2.78</v>
      </c>
      <c r="I199" s="79" t="s">
        <v>12</v>
      </c>
      <c r="J199" s="80">
        <f t="shared" si="21"/>
        <v>2780</v>
      </c>
      <c r="K199" s="77">
        <v>102.64</v>
      </c>
      <c r="L199" s="79" t="s">
        <v>66</v>
      </c>
      <c r="M199" s="76">
        <f t="shared" si="16"/>
        <v>102.64</v>
      </c>
      <c r="N199" s="77">
        <v>13.84</v>
      </c>
      <c r="O199" s="79" t="s">
        <v>66</v>
      </c>
      <c r="P199" s="76">
        <f t="shared" si="19"/>
        <v>13.84</v>
      </c>
    </row>
    <row r="200" spans="2:16">
      <c r="B200" s="89">
        <v>1.8</v>
      </c>
      <c r="C200" s="90" t="s">
        <v>67</v>
      </c>
      <c r="D200" s="74">
        <f t="shared" si="20"/>
        <v>81.818181818181813</v>
      </c>
      <c r="E200" s="91">
        <v>0.93569999999999998</v>
      </c>
      <c r="F200" s="92">
        <v>3.3589999999999998E-4</v>
      </c>
      <c r="G200" s="88">
        <f t="shared" si="15"/>
        <v>0.93603589999999992</v>
      </c>
      <c r="H200" s="77">
        <v>3.08</v>
      </c>
      <c r="I200" s="79" t="s">
        <v>12</v>
      </c>
      <c r="J200" s="80">
        <f t="shared" si="21"/>
        <v>3080</v>
      </c>
      <c r="K200" s="77">
        <v>110.95</v>
      </c>
      <c r="L200" s="79" t="s">
        <v>66</v>
      </c>
      <c r="M200" s="76">
        <f t="shared" si="16"/>
        <v>110.95</v>
      </c>
      <c r="N200" s="77">
        <v>15.26</v>
      </c>
      <c r="O200" s="79" t="s">
        <v>66</v>
      </c>
      <c r="P200" s="76">
        <f t="shared" si="19"/>
        <v>15.26</v>
      </c>
    </row>
    <row r="201" spans="2:16">
      <c r="B201" s="89">
        <v>2</v>
      </c>
      <c r="C201" s="90" t="s">
        <v>67</v>
      </c>
      <c r="D201" s="74">
        <f t="shared" si="20"/>
        <v>90.909090909090907</v>
      </c>
      <c r="E201" s="91">
        <v>0.86339999999999995</v>
      </c>
      <c r="F201" s="92">
        <v>3.0509999999999999E-4</v>
      </c>
      <c r="G201" s="88">
        <f t="shared" si="15"/>
        <v>0.86370509999999989</v>
      </c>
      <c r="H201" s="77">
        <v>3.71</v>
      </c>
      <c r="I201" s="79" t="s">
        <v>12</v>
      </c>
      <c r="J201" s="80">
        <f t="shared" si="21"/>
        <v>3710</v>
      </c>
      <c r="K201" s="77">
        <v>142.58000000000001</v>
      </c>
      <c r="L201" s="79" t="s">
        <v>66</v>
      </c>
      <c r="M201" s="76">
        <f t="shared" si="16"/>
        <v>142.58000000000001</v>
      </c>
      <c r="N201" s="77">
        <v>18.28</v>
      </c>
      <c r="O201" s="79" t="s">
        <v>66</v>
      </c>
      <c r="P201" s="76">
        <f t="shared" si="19"/>
        <v>18.28</v>
      </c>
    </row>
    <row r="202" spans="2:16">
      <c r="B202" s="89">
        <v>2.25</v>
      </c>
      <c r="C202" s="90" t="s">
        <v>67</v>
      </c>
      <c r="D202" s="74">
        <f t="shared" si="20"/>
        <v>102.27272727272727</v>
      </c>
      <c r="E202" s="91">
        <v>0.79</v>
      </c>
      <c r="F202" s="92">
        <v>2.7389999999999999E-4</v>
      </c>
      <c r="G202" s="88">
        <f t="shared" si="15"/>
        <v>0.79027390000000008</v>
      </c>
      <c r="H202" s="77">
        <v>4.57</v>
      </c>
      <c r="I202" s="79" t="s">
        <v>12</v>
      </c>
      <c r="J202" s="80">
        <f t="shared" si="21"/>
        <v>4570</v>
      </c>
      <c r="K202" s="77">
        <v>187.53</v>
      </c>
      <c r="L202" s="79" t="s">
        <v>66</v>
      </c>
      <c r="M202" s="76">
        <f t="shared" si="16"/>
        <v>187.53</v>
      </c>
      <c r="N202" s="77">
        <v>22.35</v>
      </c>
      <c r="O202" s="79" t="s">
        <v>66</v>
      </c>
      <c r="P202" s="76">
        <f t="shared" si="19"/>
        <v>22.35</v>
      </c>
    </row>
    <row r="203" spans="2:16">
      <c r="B203" s="89">
        <v>2.5</v>
      </c>
      <c r="C203" s="90" t="s">
        <v>67</v>
      </c>
      <c r="D203" s="74">
        <f t="shared" si="20"/>
        <v>113.63636363636364</v>
      </c>
      <c r="E203" s="91">
        <v>0.73060000000000003</v>
      </c>
      <c r="F203" s="92">
        <v>2.4869999999999997E-4</v>
      </c>
      <c r="G203" s="88">
        <f t="shared" si="15"/>
        <v>0.73084870000000002</v>
      </c>
      <c r="H203" s="77">
        <v>5.5</v>
      </c>
      <c r="I203" s="79" t="s">
        <v>12</v>
      </c>
      <c r="J203" s="80">
        <f t="shared" si="21"/>
        <v>5500</v>
      </c>
      <c r="K203" s="77">
        <v>229.57</v>
      </c>
      <c r="L203" s="79" t="s">
        <v>66</v>
      </c>
      <c r="M203" s="76">
        <f t="shared" si="16"/>
        <v>229.57</v>
      </c>
      <c r="N203" s="77">
        <v>26.74</v>
      </c>
      <c r="O203" s="79" t="s">
        <v>66</v>
      </c>
      <c r="P203" s="76">
        <f t="shared" si="19"/>
        <v>26.74</v>
      </c>
    </row>
    <row r="204" spans="2:16">
      <c r="B204" s="89">
        <v>2.75</v>
      </c>
      <c r="C204" s="90" t="s">
        <v>67</v>
      </c>
      <c r="D204" s="74">
        <f t="shared" si="20"/>
        <v>125</v>
      </c>
      <c r="E204" s="91">
        <v>0.68149999999999999</v>
      </c>
      <c r="F204" s="92">
        <v>2.2790000000000001E-4</v>
      </c>
      <c r="G204" s="88">
        <f t="shared" si="15"/>
        <v>0.68172789999999994</v>
      </c>
      <c r="H204" s="77">
        <v>6.51</v>
      </c>
      <c r="I204" s="79" t="s">
        <v>12</v>
      </c>
      <c r="J204" s="80">
        <f t="shared" si="21"/>
        <v>6510</v>
      </c>
      <c r="K204" s="77">
        <v>270.24</v>
      </c>
      <c r="L204" s="79" t="s">
        <v>66</v>
      </c>
      <c r="M204" s="76">
        <f t="shared" si="16"/>
        <v>270.24</v>
      </c>
      <c r="N204" s="77">
        <v>31.43</v>
      </c>
      <c r="O204" s="79" t="s">
        <v>66</v>
      </c>
      <c r="P204" s="76">
        <f t="shared" si="19"/>
        <v>31.43</v>
      </c>
    </row>
    <row r="205" spans="2:16">
      <c r="B205" s="89">
        <v>3</v>
      </c>
      <c r="C205" s="90" t="s">
        <v>67</v>
      </c>
      <c r="D205" s="74">
        <f t="shared" si="20"/>
        <v>136.36363636363637</v>
      </c>
      <c r="E205" s="91">
        <v>0.6401</v>
      </c>
      <c r="F205" s="92">
        <v>2.1049999999999999E-4</v>
      </c>
      <c r="G205" s="88">
        <f t="shared" si="15"/>
        <v>0.6403105</v>
      </c>
      <c r="H205" s="77">
        <v>7.59</v>
      </c>
      <c r="I205" s="79" t="s">
        <v>12</v>
      </c>
      <c r="J205" s="80">
        <f t="shared" si="21"/>
        <v>7590</v>
      </c>
      <c r="K205" s="77">
        <v>310.20999999999998</v>
      </c>
      <c r="L205" s="79" t="s">
        <v>66</v>
      </c>
      <c r="M205" s="76">
        <f t="shared" si="16"/>
        <v>310.20999999999998</v>
      </c>
      <c r="N205" s="77">
        <v>36.42</v>
      </c>
      <c r="O205" s="79" t="s">
        <v>66</v>
      </c>
      <c r="P205" s="76">
        <f t="shared" si="19"/>
        <v>36.42</v>
      </c>
    </row>
    <row r="206" spans="2:16">
      <c r="B206" s="89">
        <v>3.25</v>
      </c>
      <c r="C206" s="90" t="s">
        <v>67</v>
      </c>
      <c r="D206" s="74">
        <f t="shared" si="20"/>
        <v>147.72727272727272</v>
      </c>
      <c r="E206" s="91">
        <v>0.60489999999999999</v>
      </c>
      <c r="F206" s="92">
        <v>1.9560000000000001E-4</v>
      </c>
      <c r="G206" s="88">
        <f t="shared" si="15"/>
        <v>0.60509559999999996</v>
      </c>
      <c r="H206" s="77">
        <v>8.73</v>
      </c>
      <c r="I206" s="79" t="s">
        <v>12</v>
      </c>
      <c r="J206" s="80">
        <f t="shared" si="21"/>
        <v>8730</v>
      </c>
      <c r="K206" s="77">
        <v>349.82</v>
      </c>
      <c r="L206" s="79" t="s">
        <v>66</v>
      </c>
      <c r="M206" s="76">
        <f t="shared" si="16"/>
        <v>349.82</v>
      </c>
      <c r="N206" s="77">
        <v>41.67</v>
      </c>
      <c r="O206" s="79" t="s">
        <v>66</v>
      </c>
      <c r="P206" s="76">
        <f t="shared" si="19"/>
        <v>41.67</v>
      </c>
    </row>
    <row r="207" spans="2:16">
      <c r="B207" s="89">
        <v>3.5</v>
      </c>
      <c r="C207" s="90" t="s">
        <v>67</v>
      </c>
      <c r="D207" s="74">
        <f t="shared" si="20"/>
        <v>159.09090909090909</v>
      </c>
      <c r="E207" s="91">
        <v>0.57450000000000001</v>
      </c>
      <c r="F207" s="92">
        <v>1.827E-4</v>
      </c>
      <c r="G207" s="88">
        <f t="shared" si="15"/>
        <v>0.57468269999999999</v>
      </c>
      <c r="H207" s="77">
        <v>9.93</v>
      </c>
      <c r="I207" s="79" t="s">
        <v>12</v>
      </c>
      <c r="J207" s="80">
        <f t="shared" si="21"/>
        <v>9930</v>
      </c>
      <c r="K207" s="77">
        <v>389.24</v>
      </c>
      <c r="L207" s="79" t="s">
        <v>66</v>
      </c>
      <c r="M207" s="76">
        <f t="shared" si="16"/>
        <v>389.24</v>
      </c>
      <c r="N207" s="77">
        <v>47.18</v>
      </c>
      <c r="O207" s="79" t="s">
        <v>66</v>
      </c>
      <c r="P207" s="76">
        <f t="shared" si="19"/>
        <v>47.18</v>
      </c>
    </row>
    <row r="208" spans="2:16">
      <c r="B208" s="89">
        <v>3.75</v>
      </c>
      <c r="C208" s="90" t="s">
        <v>67</v>
      </c>
      <c r="D208" s="74">
        <f t="shared" si="20"/>
        <v>170.45454545454547</v>
      </c>
      <c r="E208" s="91">
        <v>0.54790000000000005</v>
      </c>
      <c r="F208" s="92">
        <v>1.7149999999999999E-4</v>
      </c>
      <c r="G208" s="88">
        <f t="shared" si="15"/>
        <v>0.54807150000000004</v>
      </c>
      <c r="H208" s="77">
        <v>11.2</v>
      </c>
      <c r="I208" s="79" t="s">
        <v>12</v>
      </c>
      <c r="J208" s="80">
        <f t="shared" si="21"/>
        <v>11200</v>
      </c>
      <c r="K208" s="77">
        <v>428.57</v>
      </c>
      <c r="L208" s="79" t="s">
        <v>66</v>
      </c>
      <c r="M208" s="76">
        <f t="shared" si="16"/>
        <v>428.57</v>
      </c>
      <c r="N208" s="77">
        <v>52.93</v>
      </c>
      <c r="O208" s="79" t="s">
        <v>66</v>
      </c>
      <c r="P208" s="76">
        <f t="shared" si="19"/>
        <v>52.93</v>
      </c>
    </row>
    <row r="209" spans="2:16">
      <c r="B209" s="89">
        <v>4</v>
      </c>
      <c r="C209" s="90" t="s">
        <v>67</v>
      </c>
      <c r="D209" s="74">
        <f t="shared" si="20"/>
        <v>181.81818181818181</v>
      </c>
      <c r="E209" s="91">
        <v>0.52459999999999996</v>
      </c>
      <c r="F209" s="92">
        <v>1.616E-4</v>
      </c>
      <c r="G209" s="88">
        <f t="shared" si="15"/>
        <v>0.52476159999999994</v>
      </c>
      <c r="H209" s="77">
        <v>12.52</v>
      </c>
      <c r="I209" s="79" t="s">
        <v>12</v>
      </c>
      <c r="J209" s="80">
        <f t="shared" si="21"/>
        <v>12520</v>
      </c>
      <c r="K209" s="77">
        <v>467.87</v>
      </c>
      <c r="L209" s="79" t="s">
        <v>66</v>
      </c>
      <c r="M209" s="76">
        <f t="shared" si="16"/>
        <v>467.87</v>
      </c>
      <c r="N209" s="77">
        <v>58.91</v>
      </c>
      <c r="O209" s="79" t="s">
        <v>66</v>
      </c>
      <c r="P209" s="76">
        <f t="shared" si="19"/>
        <v>58.91</v>
      </c>
    </row>
    <row r="210" spans="2:16">
      <c r="B210" s="89">
        <v>4.5</v>
      </c>
      <c r="C210" s="90" t="s">
        <v>67</v>
      </c>
      <c r="D210" s="74">
        <f t="shared" si="20"/>
        <v>204.54545454545453</v>
      </c>
      <c r="E210" s="91">
        <v>0.48549999999999999</v>
      </c>
      <c r="F210" s="92">
        <v>1.45E-4</v>
      </c>
      <c r="G210" s="88">
        <f t="shared" si="15"/>
        <v>0.48564499999999999</v>
      </c>
      <c r="H210" s="77">
        <v>15.34</v>
      </c>
      <c r="I210" s="79" t="s">
        <v>12</v>
      </c>
      <c r="J210" s="80">
        <f t="shared" si="21"/>
        <v>15340</v>
      </c>
      <c r="K210" s="77">
        <v>614.63</v>
      </c>
      <c r="L210" s="79" t="s">
        <v>66</v>
      </c>
      <c r="M210" s="76">
        <f t="shared" si="16"/>
        <v>614.63</v>
      </c>
      <c r="N210" s="77">
        <v>71.52</v>
      </c>
      <c r="O210" s="79" t="s">
        <v>66</v>
      </c>
      <c r="P210" s="76">
        <f t="shared" si="19"/>
        <v>71.52</v>
      </c>
    </row>
    <row r="211" spans="2:16">
      <c r="B211" s="89">
        <v>5</v>
      </c>
      <c r="C211" s="90" t="s">
        <v>67</v>
      </c>
      <c r="D211" s="74">
        <f t="shared" si="20"/>
        <v>227.27272727272728</v>
      </c>
      <c r="E211" s="91">
        <v>0.45400000000000001</v>
      </c>
      <c r="F211" s="92">
        <v>1.316E-4</v>
      </c>
      <c r="G211" s="88">
        <f t="shared" si="15"/>
        <v>0.45413160000000002</v>
      </c>
      <c r="H211" s="77">
        <v>18.36</v>
      </c>
      <c r="I211" s="79" t="s">
        <v>12</v>
      </c>
      <c r="J211" s="80">
        <f t="shared" si="21"/>
        <v>18360</v>
      </c>
      <c r="K211" s="77">
        <v>749.24</v>
      </c>
      <c r="L211" s="79" t="s">
        <v>66</v>
      </c>
      <c r="M211" s="76">
        <f t="shared" si="16"/>
        <v>749.24</v>
      </c>
      <c r="N211" s="77">
        <v>84.92</v>
      </c>
      <c r="O211" s="79" t="s">
        <v>66</v>
      </c>
      <c r="P211" s="76">
        <f t="shared" si="19"/>
        <v>84.92</v>
      </c>
    </row>
    <row r="212" spans="2:16">
      <c r="B212" s="89">
        <v>5.5</v>
      </c>
      <c r="C212" s="90" t="s">
        <v>67</v>
      </c>
      <c r="D212" s="74">
        <f t="shared" si="20"/>
        <v>250</v>
      </c>
      <c r="E212" s="91">
        <v>0.42799999999999999</v>
      </c>
      <c r="F212" s="92">
        <v>1.206E-4</v>
      </c>
      <c r="G212" s="88">
        <f t="shared" si="15"/>
        <v>0.42812060000000002</v>
      </c>
      <c r="H212" s="77">
        <v>21.59</v>
      </c>
      <c r="I212" s="79" t="s">
        <v>12</v>
      </c>
      <c r="J212" s="80">
        <f t="shared" si="21"/>
        <v>21590</v>
      </c>
      <c r="K212" s="77">
        <v>877.27</v>
      </c>
      <c r="L212" s="79" t="s">
        <v>66</v>
      </c>
      <c r="M212" s="76">
        <f t="shared" si="16"/>
        <v>877.27</v>
      </c>
      <c r="N212" s="77">
        <v>99.02</v>
      </c>
      <c r="O212" s="79" t="s">
        <v>66</v>
      </c>
      <c r="P212" s="76">
        <f t="shared" si="19"/>
        <v>99.02</v>
      </c>
    </row>
    <row r="213" spans="2:16">
      <c r="B213" s="89">
        <v>6</v>
      </c>
      <c r="C213" s="90" t="s">
        <v>67</v>
      </c>
      <c r="D213" s="74">
        <f t="shared" si="20"/>
        <v>272.72727272727275</v>
      </c>
      <c r="E213" s="91">
        <v>0.40639999999999998</v>
      </c>
      <c r="F213" s="92">
        <v>1.1129999999999999E-4</v>
      </c>
      <c r="G213" s="88">
        <f t="shared" ref="G213:G228" si="22">E213+F213</f>
        <v>0.40651129999999996</v>
      </c>
      <c r="H213" s="77">
        <v>24.99</v>
      </c>
      <c r="I213" s="79" t="s">
        <v>12</v>
      </c>
      <c r="J213" s="80">
        <f t="shared" si="21"/>
        <v>24990</v>
      </c>
      <c r="K213" s="77">
        <v>1</v>
      </c>
      <c r="L213" s="78" t="s">
        <v>12</v>
      </c>
      <c r="M213" s="80">
        <f t="shared" ref="M211:M216" si="23">K213*1000</f>
        <v>1000</v>
      </c>
      <c r="N213" s="77">
        <v>113.76</v>
      </c>
      <c r="O213" s="79" t="s">
        <v>66</v>
      </c>
      <c r="P213" s="76">
        <f t="shared" si="19"/>
        <v>113.76</v>
      </c>
    </row>
    <row r="214" spans="2:16">
      <c r="B214" s="89">
        <v>6.5</v>
      </c>
      <c r="C214" s="90" t="s">
        <v>67</v>
      </c>
      <c r="D214" s="74">
        <f t="shared" si="20"/>
        <v>295.45454545454544</v>
      </c>
      <c r="E214" s="91">
        <v>0.38800000000000001</v>
      </c>
      <c r="F214" s="92">
        <v>1.033E-4</v>
      </c>
      <c r="G214" s="88">
        <f t="shared" si="22"/>
        <v>0.38810329999999998</v>
      </c>
      <c r="H214" s="77">
        <v>28.57</v>
      </c>
      <c r="I214" s="79" t="s">
        <v>12</v>
      </c>
      <c r="J214" s="80">
        <f t="shared" si="21"/>
        <v>28570</v>
      </c>
      <c r="K214" s="77">
        <v>1.1200000000000001</v>
      </c>
      <c r="L214" s="79" t="s">
        <v>12</v>
      </c>
      <c r="M214" s="80">
        <f t="shared" si="23"/>
        <v>1120</v>
      </c>
      <c r="N214" s="77">
        <v>129.07</v>
      </c>
      <c r="O214" s="79" t="s">
        <v>66</v>
      </c>
      <c r="P214" s="76">
        <f t="shared" si="19"/>
        <v>129.07</v>
      </c>
    </row>
    <row r="215" spans="2:16">
      <c r="B215" s="89">
        <v>7</v>
      </c>
      <c r="C215" s="90" t="s">
        <v>67</v>
      </c>
      <c r="D215" s="74">
        <f t="shared" si="20"/>
        <v>318.18181818181819</v>
      </c>
      <c r="E215" s="91">
        <v>0.37219999999999998</v>
      </c>
      <c r="F215" s="92">
        <v>9.6520000000000004E-5</v>
      </c>
      <c r="G215" s="88">
        <f t="shared" si="22"/>
        <v>0.37229651999999996</v>
      </c>
      <c r="H215" s="77">
        <v>32.31</v>
      </c>
      <c r="I215" s="79" t="s">
        <v>12</v>
      </c>
      <c r="J215" s="80">
        <f t="shared" si="21"/>
        <v>32310.000000000004</v>
      </c>
      <c r="K215" s="77">
        <v>1.24</v>
      </c>
      <c r="L215" s="79" t="s">
        <v>12</v>
      </c>
      <c r="M215" s="80">
        <f t="shared" si="23"/>
        <v>1240</v>
      </c>
      <c r="N215" s="77">
        <v>144.9</v>
      </c>
      <c r="O215" s="79" t="s">
        <v>66</v>
      </c>
      <c r="P215" s="76">
        <f t="shared" si="19"/>
        <v>144.9</v>
      </c>
    </row>
    <row r="216" spans="2:16">
      <c r="B216" s="89">
        <v>8</v>
      </c>
      <c r="C216" s="90" t="s">
        <v>67</v>
      </c>
      <c r="D216" s="74">
        <f t="shared" si="20"/>
        <v>363.63636363636363</v>
      </c>
      <c r="E216" s="91">
        <v>0.34660000000000002</v>
      </c>
      <c r="F216" s="92">
        <v>8.5329999999999998E-5</v>
      </c>
      <c r="G216" s="88">
        <f t="shared" si="22"/>
        <v>0.34668533000000001</v>
      </c>
      <c r="H216" s="77">
        <v>40.22</v>
      </c>
      <c r="I216" s="79" t="s">
        <v>12</v>
      </c>
      <c r="J216" s="80">
        <f t="shared" si="21"/>
        <v>40220</v>
      </c>
      <c r="K216" s="77">
        <v>1.67</v>
      </c>
      <c r="L216" s="79" t="s">
        <v>12</v>
      </c>
      <c r="M216" s="80">
        <f t="shared" si="23"/>
        <v>1670</v>
      </c>
      <c r="N216" s="77">
        <v>177.91</v>
      </c>
      <c r="O216" s="79" t="s">
        <v>66</v>
      </c>
      <c r="P216" s="76">
        <f t="shared" si="19"/>
        <v>177.91</v>
      </c>
    </row>
    <row r="217" spans="2:16">
      <c r="B217" s="89">
        <v>9</v>
      </c>
      <c r="C217" s="90" t="s">
        <v>67</v>
      </c>
      <c r="D217" s="74">
        <f t="shared" si="20"/>
        <v>409.09090909090907</v>
      </c>
      <c r="E217" s="91">
        <v>0.32669999999999999</v>
      </c>
      <c r="F217" s="92">
        <v>7.6530000000000001E-5</v>
      </c>
      <c r="G217" s="88">
        <f t="shared" si="22"/>
        <v>0.32677653000000001</v>
      </c>
      <c r="H217" s="77">
        <v>48.66</v>
      </c>
      <c r="I217" s="79" t="s">
        <v>12</v>
      </c>
      <c r="J217" s="80">
        <f t="shared" si="21"/>
        <v>48660</v>
      </c>
      <c r="K217" s="77">
        <v>2.0499999999999998</v>
      </c>
      <c r="L217" s="79" t="s">
        <v>12</v>
      </c>
      <c r="M217" s="80">
        <f>K217*1000</f>
        <v>2050</v>
      </c>
      <c r="N217" s="77">
        <v>212.43</v>
      </c>
      <c r="O217" s="79" t="s">
        <v>66</v>
      </c>
      <c r="P217" s="76">
        <f t="shared" si="19"/>
        <v>212.43</v>
      </c>
    </row>
    <row r="218" spans="2:16">
      <c r="B218" s="89">
        <v>10</v>
      </c>
      <c r="C218" s="90" t="s">
        <v>67</v>
      </c>
      <c r="D218" s="74">
        <f t="shared" si="20"/>
        <v>454.54545454545456</v>
      </c>
      <c r="E218" s="91">
        <v>0.31080000000000002</v>
      </c>
      <c r="F218" s="92">
        <v>6.9430000000000004E-5</v>
      </c>
      <c r="G218" s="88">
        <f t="shared" si="22"/>
        <v>0.31086943</v>
      </c>
      <c r="H218" s="77">
        <v>57.58</v>
      </c>
      <c r="I218" s="79" t="s">
        <v>12</v>
      </c>
      <c r="J218" s="80">
        <f t="shared" si="21"/>
        <v>57580</v>
      </c>
      <c r="K218" s="77">
        <v>2.41</v>
      </c>
      <c r="L218" s="79" t="s">
        <v>12</v>
      </c>
      <c r="M218" s="80">
        <f t="shared" ref="M218:M228" si="24">K218*1000</f>
        <v>2410</v>
      </c>
      <c r="N218" s="77">
        <v>248.17</v>
      </c>
      <c r="O218" s="79" t="s">
        <v>66</v>
      </c>
      <c r="P218" s="76">
        <f t="shared" si="19"/>
        <v>248.17</v>
      </c>
    </row>
    <row r="219" spans="2:16">
      <c r="B219" s="89">
        <v>11</v>
      </c>
      <c r="C219" s="90" t="s">
        <v>67</v>
      </c>
      <c r="D219" s="74">
        <f t="shared" si="20"/>
        <v>500</v>
      </c>
      <c r="E219" s="91">
        <v>0.29799999999999999</v>
      </c>
      <c r="F219" s="92">
        <v>6.3570000000000003E-5</v>
      </c>
      <c r="G219" s="88">
        <f t="shared" si="22"/>
        <v>0.29806357</v>
      </c>
      <c r="H219" s="77">
        <v>66.92</v>
      </c>
      <c r="I219" s="79" t="s">
        <v>12</v>
      </c>
      <c r="J219" s="80">
        <f t="shared" si="21"/>
        <v>66920</v>
      </c>
      <c r="K219" s="77">
        <v>2.75</v>
      </c>
      <c r="L219" s="79" t="s">
        <v>12</v>
      </c>
      <c r="M219" s="80">
        <f t="shared" si="24"/>
        <v>2750</v>
      </c>
      <c r="N219" s="77">
        <v>284.88</v>
      </c>
      <c r="O219" s="79" t="s">
        <v>66</v>
      </c>
      <c r="P219" s="76">
        <f t="shared" si="19"/>
        <v>284.88</v>
      </c>
    </row>
    <row r="220" spans="2:16">
      <c r="B220" s="89">
        <v>12</v>
      </c>
      <c r="C220" s="90" t="s">
        <v>67</v>
      </c>
      <c r="D220" s="74">
        <f t="shared" si="20"/>
        <v>545.4545454545455</v>
      </c>
      <c r="E220" s="91">
        <v>0.2873</v>
      </c>
      <c r="F220" s="92">
        <v>5.8650000000000003E-5</v>
      </c>
      <c r="G220" s="88">
        <f t="shared" si="22"/>
        <v>0.28735864999999999</v>
      </c>
      <c r="H220" s="77">
        <v>76.63</v>
      </c>
      <c r="I220" s="79" t="s">
        <v>12</v>
      </c>
      <c r="J220" s="80">
        <f t="shared" si="21"/>
        <v>76630</v>
      </c>
      <c r="K220" s="77">
        <v>3.07</v>
      </c>
      <c r="L220" s="79" t="s">
        <v>12</v>
      </c>
      <c r="M220" s="80">
        <f t="shared" si="24"/>
        <v>3070</v>
      </c>
      <c r="N220" s="77">
        <v>322.37</v>
      </c>
      <c r="O220" s="79" t="s">
        <v>66</v>
      </c>
      <c r="P220" s="76">
        <f t="shared" si="19"/>
        <v>322.37</v>
      </c>
    </row>
    <row r="221" spans="2:16">
      <c r="B221" s="89">
        <v>13</v>
      </c>
      <c r="C221" s="90" t="s">
        <v>67</v>
      </c>
      <c r="D221" s="74">
        <f t="shared" si="20"/>
        <v>590.90909090909088</v>
      </c>
      <c r="E221" s="91">
        <v>0.27839999999999998</v>
      </c>
      <c r="F221" s="92">
        <v>5.4459999999999997E-5</v>
      </c>
      <c r="G221" s="88">
        <f t="shared" si="22"/>
        <v>0.27845445999999996</v>
      </c>
      <c r="H221" s="77">
        <v>86.67</v>
      </c>
      <c r="I221" s="79" t="s">
        <v>12</v>
      </c>
      <c r="J221" s="80">
        <f t="shared" si="21"/>
        <v>86670</v>
      </c>
      <c r="K221" s="77">
        <v>3.39</v>
      </c>
      <c r="L221" s="79" t="s">
        <v>12</v>
      </c>
      <c r="M221" s="80">
        <f t="shared" si="24"/>
        <v>3390</v>
      </c>
      <c r="N221" s="77">
        <v>360.46</v>
      </c>
      <c r="O221" s="79" t="s">
        <v>66</v>
      </c>
      <c r="P221" s="76">
        <f t="shared" si="19"/>
        <v>360.46</v>
      </c>
    </row>
    <row r="222" spans="2:16">
      <c r="B222" s="89">
        <v>14</v>
      </c>
      <c r="C222" s="90" t="s">
        <v>67</v>
      </c>
      <c r="D222" s="74">
        <f t="shared" si="20"/>
        <v>636.36363636363637</v>
      </c>
      <c r="E222" s="91">
        <v>0.27089999999999997</v>
      </c>
      <c r="F222" s="92">
        <v>5.0840000000000001E-5</v>
      </c>
      <c r="G222" s="88">
        <f t="shared" si="22"/>
        <v>0.27095083999999997</v>
      </c>
      <c r="H222" s="77">
        <v>97.02</v>
      </c>
      <c r="I222" s="79" t="s">
        <v>12</v>
      </c>
      <c r="J222" s="80">
        <f t="shared" si="21"/>
        <v>97020</v>
      </c>
      <c r="K222" s="77">
        <v>3.69</v>
      </c>
      <c r="L222" s="79" t="s">
        <v>12</v>
      </c>
      <c r="M222" s="80">
        <f t="shared" si="24"/>
        <v>3690</v>
      </c>
      <c r="N222" s="77">
        <v>399.01</v>
      </c>
      <c r="O222" s="79" t="s">
        <v>66</v>
      </c>
      <c r="P222" s="76">
        <f t="shared" si="19"/>
        <v>399.01</v>
      </c>
    </row>
    <row r="223" spans="2:16">
      <c r="B223" s="89">
        <v>15</v>
      </c>
      <c r="C223" s="90" t="s">
        <v>67</v>
      </c>
      <c r="D223" s="74">
        <f t="shared" si="20"/>
        <v>681.81818181818187</v>
      </c>
      <c r="E223" s="91">
        <v>0.26450000000000001</v>
      </c>
      <c r="F223" s="92">
        <v>4.7689999999999999E-5</v>
      </c>
      <c r="G223" s="88">
        <f t="shared" si="22"/>
        <v>0.26454769</v>
      </c>
      <c r="H223" s="77">
        <v>107.63</v>
      </c>
      <c r="I223" s="79" t="s">
        <v>12</v>
      </c>
      <c r="J223" s="80">
        <f t="shared" si="21"/>
        <v>107630</v>
      </c>
      <c r="K223" s="77">
        <v>3.98</v>
      </c>
      <c r="L223" s="79" t="s">
        <v>12</v>
      </c>
      <c r="M223" s="80">
        <f t="shared" si="24"/>
        <v>3980</v>
      </c>
      <c r="N223" s="77">
        <v>437.9</v>
      </c>
      <c r="O223" s="79" t="s">
        <v>66</v>
      </c>
      <c r="P223" s="76">
        <f t="shared" si="19"/>
        <v>437.9</v>
      </c>
    </row>
    <row r="224" spans="2:16">
      <c r="B224" s="89">
        <v>16</v>
      </c>
      <c r="C224" s="90" t="s">
        <v>67</v>
      </c>
      <c r="D224" s="74">
        <f t="shared" si="20"/>
        <v>727.27272727272725</v>
      </c>
      <c r="E224" s="91">
        <v>0.25890000000000002</v>
      </c>
      <c r="F224" s="92">
        <v>4.4919999999999997E-5</v>
      </c>
      <c r="G224" s="88">
        <f t="shared" si="22"/>
        <v>0.25894492000000002</v>
      </c>
      <c r="H224" s="77">
        <v>118.48</v>
      </c>
      <c r="I224" s="79" t="s">
        <v>12</v>
      </c>
      <c r="J224" s="80">
        <f t="shared" si="21"/>
        <v>118480</v>
      </c>
      <c r="K224" s="77">
        <v>4.2699999999999996</v>
      </c>
      <c r="L224" s="79" t="s">
        <v>12</v>
      </c>
      <c r="M224" s="80">
        <f t="shared" si="24"/>
        <v>4270</v>
      </c>
      <c r="N224" s="77">
        <v>477.03</v>
      </c>
      <c r="O224" s="79" t="s">
        <v>66</v>
      </c>
      <c r="P224" s="76">
        <f t="shared" si="19"/>
        <v>477.03</v>
      </c>
    </row>
    <row r="225" spans="1:16">
      <c r="B225" s="89">
        <v>17</v>
      </c>
      <c r="C225" s="90" t="s">
        <v>67</v>
      </c>
      <c r="D225" s="74">
        <f t="shared" si="20"/>
        <v>772.72727272727275</v>
      </c>
      <c r="E225" s="91">
        <v>0.25409999999999999</v>
      </c>
      <c r="F225" s="92">
        <v>4.2469999999999998E-5</v>
      </c>
      <c r="G225" s="88">
        <f t="shared" si="22"/>
        <v>0.25414247000000001</v>
      </c>
      <c r="H225" s="77">
        <v>129.56</v>
      </c>
      <c r="I225" s="79" t="s">
        <v>12</v>
      </c>
      <c r="J225" s="80">
        <f t="shared" si="21"/>
        <v>129560</v>
      </c>
      <c r="K225" s="77">
        <v>4.55</v>
      </c>
      <c r="L225" s="79" t="s">
        <v>12</v>
      </c>
      <c r="M225" s="80">
        <f t="shared" si="24"/>
        <v>4550</v>
      </c>
      <c r="N225" s="77">
        <v>516.30999999999995</v>
      </c>
      <c r="O225" s="79" t="s">
        <v>66</v>
      </c>
      <c r="P225" s="76">
        <f t="shared" si="19"/>
        <v>516.30999999999995</v>
      </c>
    </row>
    <row r="226" spans="1:16">
      <c r="B226" s="89">
        <v>18</v>
      </c>
      <c r="C226" s="90" t="s">
        <v>67</v>
      </c>
      <c r="D226" s="74">
        <f t="shared" si="20"/>
        <v>818.18181818181813</v>
      </c>
      <c r="E226" s="91">
        <v>0.24990000000000001</v>
      </c>
      <c r="F226" s="92">
        <v>4.0269999999999999E-5</v>
      </c>
      <c r="G226" s="88">
        <f t="shared" si="22"/>
        <v>0.24994027000000002</v>
      </c>
      <c r="H226" s="77">
        <v>140.83000000000001</v>
      </c>
      <c r="I226" s="79" t="s">
        <v>12</v>
      </c>
      <c r="J226" s="80">
        <f t="shared" si="21"/>
        <v>140830</v>
      </c>
      <c r="K226" s="77">
        <v>4.82</v>
      </c>
      <c r="L226" s="79" t="s">
        <v>12</v>
      </c>
      <c r="M226" s="80">
        <f t="shared" si="24"/>
        <v>4820</v>
      </c>
      <c r="N226" s="77">
        <v>555.67999999999995</v>
      </c>
      <c r="O226" s="79" t="s">
        <v>66</v>
      </c>
      <c r="P226" s="76">
        <f t="shared" si="19"/>
        <v>555.67999999999995</v>
      </c>
    </row>
    <row r="227" spans="1:16">
      <c r="B227" s="89">
        <v>20</v>
      </c>
      <c r="C227" s="90" t="s">
        <v>67</v>
      </c>
      <c r="D227" s="74">
        <f t="shared" si="20"/>
        <v>909.09090909090912</v>
      </c>
      <c r="E227" s="91">
        <v>0.2429</v>
      </c>
      <c r="F227" s="92">
        <v>3.6520000000000003E-5</v>
      </c>
      <c r="G227" s="88">
        <f t="shared" si="22"/>
        <v>0.24293652000000002</v>
      </c>
      <c r="H227" s="77">
        <v>163.9</v>
      </c>
      <c r="I227" s="79" t="s">
        <v>12</v>
      </c>
      <c r="J227" s="80">
        <f t="shared" si="21"/>
        <v>163900</v>
      </c>
      <c r="K227" s="77">
        <v>5.82</v>
      </c>
      <c r="L227" s="79" t="s">
        <v>12</v>
      </c>
      <c r="M227" s="80">
        <f t="shared" si="24"/>
        <v>5820</v>
      </c>
      <c r="N227" s="77">
        <v>634.46</v>
      </c>
      <c r="O227" s="79" t="s">
        <v>66</v>
      </c>
      <c r="P227" s="76">
        <f t="shared" si="19"/>
        <v>634.46</v>
      </c>
    </row>
    <row r="228" spans="1:16">
      <c r="A228" s="4">
        <v>228</v>
      </c>
      <c r="B228" s="89">
        <v>22</v>
      </c>
      <c r="C228" s="90" t="s">
        <v>67</v>
      </c>
      <c r="D228" s="74">
        <f t="shared" si="20"/>
        <v>1000</v>
      </c>
      <c r="E228" s="91">
        <v>0.23760000000000001</v>
      </c>
      <c r="F228" s="92">
        <v>3.3429999999999997E-5</v>
      </c>
      <c r="G228" s="88">
        <f t="shared" si="22"/>
        <v>0.23763343000000001</v>
      </c>
      <c r="H228" s="77">
        <v>187.55</v>
      </c>
      <c r="I228" s="79" t="s">
        <v>12</v>
      </c>
      <c r="J228" s="80">
        <f t="shared" si="21"/>
        <v>187550</v>
      </c>
      <c r="K228" s="77">
        <v>6.72</v>
      </c>
      <c r="L228" s="79" t="s">
        <v>12</v>
      </c>
      <c r="M228" s="80">
        <f t="shared" si="24"/>
        <v>6720</v>
      </c>
      <c r="N228" s="77">
        <v>712.93</v>
      </c>
      <c r="O228" s="79" t="s">
        <v>66</v>
      </c>
      <c r="P228" s="76">
        <f t="shared" si="19"/>
        <v>712.93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T217" sqref="T217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1" t="s">
        <v>117</v>
      </c>
      <c r="Z1" s="25"/>
    </row>
    <row r="2" spans="1:30" ht="18.75">
      <c r="A2" s="1">
        <v>2</v>
      </c>
      <c r="B2" s="6" t="s">
        <v>118</v>
      </c>
      <c r="F2" s="7"/>
      <c r="G2" s="7"/>
      <c r="L2" s="5" t="s">
        <v>119</v>
      </c>
      <c r="M2" s="8"/>
      <c r="N2" s="9" t="s">
        <v>120</v>
      </c>
      <c r="R2" s="46"/>
      <c r="S2" s="1" t="s">
        <v>121</v>
      </c>
      <c r="Y2" s="1" t="s">
        <v>122</v>
      </c>
      <c r="AB2" s="1" t="s">
        <v>123</v>
      </c>
    </row>
    <row r="3" spans="1:30">
      <c r="A3" s="4">
        <v>3</v>
      </c>
      <c r="B3" s="12" t="s">
        <v>16</v>
      </c>
      <c r="C3" s="13" t="s">
        <v>17</v>
      </c>
      <c r="E3" s="12" t="s">
        <v>113</v>
      </c>
      <c r="F3" s="188" t="s">
        <v>89</v>
      </c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9"/>
      <c r="T3" s="2" t="s">
        <v>93</v>
      </c>
      <c r="U3" s="36"/>
      <c r="V3" s="9"/>
      <c r="W3" s="2" t="s">
        <v>124</v>
      </c>
      <c r="X3" s="2" t="s">
        <v>125</v>
      </c>
      <c r="Y3" s="2" t="s">
        <v>126</v>
      </c>
      <c r="Z3" s="2" t="s">
        <v>127</v>
      </c>
      <c r="AB3" s="2" t="s">
        <v>128</v>
      </c>
      <c r="AC3" s="2"/>
      <c r="AD3" s="123" t="s">
        <v>129</v>
      </c>
    </row>
    <row r="4" spans="1:30">
      <c r="A4" s="4">
        <v>4</v>
      </c>
      <c r="B4" s="12" t="s">
        <v>130</v>
      </c>
      <c r="C4" s="20">
        <v>11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R4" s="46"/>
      <c r="S4" s="139" t="s">
        <v>131</v>
      </c>
      <c r="T4" s="140">
        <v>78.084000000000003</v>
      </c>
      <c r="U4" s="141"/>
      <c r="V4" s="139" t="s">
        <v>132</v>
      </c>
      <c r="W4" s="142">
        <f>T7*1</f>
        <v>3.9E-2</v>
      </c>
      <c r="X4" s="10">
        <v>12.010999999999999</v>
      </c>
      <c r="Y4" s="143">
        <f>W4/W8</f>
        <v>1.9586749714485454E-4</v>
      </c>
      <c r="Z4" s="144">
        <f>W4*X4/X9</f>
        <v>1.6170822836228733E-2</v>
      </c>
      <c r="AA4" s="111"/>
      <c r="AB4" s="145">
        <v>1.2400000000000001E-4</v>
      </c>
      <c r="AD4" s="146" t="s">
        <v>133</v>
      </c>
    </row>
    <row r="5" spans="1:30">
      <c r="A5" s="1">
        <v>5</v>
      </c>
      <c r="B5" s="12" t="s">
        <v>134</v>
      </c>
      <c r="C5" s="20">
        <v>22</v>
      </c>
      <c r="D5" s="21" t="s">
        <v>135</v>
      </c>
      <c r="F5" s="14" t="s">
        <v>0</v>
      </c>
      <c r="G5" s="14" t="s">
        <v>26</v>
      </c>
      <c r="H5" s="14" t="s">
        <v>136</v>
      </c>
      <c r="I5" s="14" t="s">
        <v>136</v>
      </c>
      <c r="J5" s="24" t="s">
        <v>28</v>
      </c>
      <c r="K5" s="5" t="s">
        <v>137</v>
      </c>
      <c r="L5" s="14"/>
      <c r="M5" s="14"/>
      <c r="N5" s="9"/>
      <c r="O5" s="15" t="s">
        <v>112</v>
      </c>
      <c r="P5" s="147" t="str">
        <f ca="1">RIGHT(CELL("filename",A1),LEN(CELL("filename",A1))-FIND("]",CELL("filename",A1)))</f>
        <v>srim22Na_Air</v>
      </c>
      <c r="R5" s="46"/>
      <c r="S5" s="148" t="s">
        <v>138</v>
      </c>
      <c r="T5" s="149">
        <v>20.947600000000001</v>
      </c>
      <c r="U5" s="141"/>
      <c r="V5" s="148" t="s">
        <v>95</v>
      </c>
      <c r="W5" s="150">
        <f>T7*2+T5*2</f>
        <v>41.973200000000006</v>
      </c>
      <c r="X5" s="151">
        <v>15.999000000000001</v>
      </c>
      <c r="Y5" s="152">
        <f>W5/W8</f>
        <v>0.21079963156821566</v>
      </c>
      <c r="Z5" s="153">
        <f>W5*X5/X9</f>
        <v>23.182126119289084</v>
      </c>
      <c r="AA5" s="112"/>
      <c r="AB5" s="154">
        <v>0.23178099999999999</v>
      </c>
      <c r="AD5" s="155" t="s">
        <v>139</v>
      </c>
    </row>
    <row r="6" spans="1:30">
      <c r="A6" s="4">
        <v>6</v>
      </c>
      <c r="B6" s="12" t="s">
        <v>140</v>
      </c>
      <c r="C6" s="26" t="s">
        <v>88</v>
      </c>
      <c r="D6" s="21" t="s">
        <v>141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142</v>
      </c>
      <c r="M6" s="9"/>
      <c r="N6" s="9"/>
      <c r="O6" s="15" t="s">
        <v>143</v>
      </c>
      <c r="P6" s="136" t="s">
        <v>228</v>
      </c>
      <c r="R6" s="46"/>
      <c r="S6" s="148" t="s">
        <v>144</v>
      </c>
      <c r="T6" s="149">
        <v>0.93400000000000005</v>
      </c>
      <c r="U6" s="141"/>
      <c r="V6" s="156" t="s">
        <v>145</v>
      </c>
      <c r="W6" s="150">
        <f>T4*2</f>
        <v>156.16800000000001</v>
      </c>
      <c r="X6" s="151">
        <v>14.007</v>
      </c>
      <c r="Y6" s="152">
        <f>W6/W8</f>
        <v>0.78431372549019607</v>
      </c>
      <c r="Z6" s="153">
        <f>W6*X6/X9</f>
        <v>75.513660352068698</v>
      </c>
      <c r="AA6" s="112"/>
      <c r="AB6" s="154">
        <v>0.75526700000000002</v>
      </c>
      <c r="AD6" s="1" t="s">
        <v>146</v>
      </c>
    </row>
    <row r="7" spans="1:30">
      <c r="A7" s="1">
        <v>7</v>
      </c>
      <c r="B7" s="31"/>
      <c r="C7" s="26" t="s">
        <v>147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148</v>
      </c>
      <c r="M7" s="9"/>
      <c r="N7" s="9"/>
      <c r="R7" s="46"/>
      <c r="S7" s="157" t="s">
        <v>94</v>
      </c>
      <c r="T7" s="158">
        <v>3.9E-2</v>
      </c>
      <c r="U7" s="141"/>
      <c r="V7" s="159" t="s">
        <v>144</v>
      </c>
      <c r="W7" s="160">
        <f>T6*1</f>
        <v>0.93400000000000005</v>
      </c>
      <c r="X7" s="19">
        <v>39.948</v>
      </c>
      <c r="Y7" s="161">
        <f>W7/W8</f>
        <v>4.6907754444434398E-3</v>
      </c>
      <c r="Z7" s="162">
        <f>W7*X7/X9</f>
        <v>1.2880427058059933</v>
      </c>
      <c r="AA7" s="112"/>
      <c r="AB7" s="163">
        <v>1.2827E-2</v>
      </c>
      <c r="AD7" s="1" t="s">
        <v>149</v>
      </c>
    </row>
    <row r="8" spans="1:30">
      <c r="A8" s="1">
        <v>8</v>
      </c>
      <c r="B8" s="12" t="s">
        <v>150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151</v>
      </c>
      <c r="M8" s="9"/>
      <c r="N8" s="9"/>
      <c r="R8" s="46"/>
      <c r="S8" s="5" t="s">
        <v>152</v>
      </c>
      <c r="T8" s="108">
        <f>SUM(T4:T7)</f>
        <v>100.0046</v>
      </c>
      <c r="U8" s="164"/>
      <c r="V8" s="110" t="s">
        <v>152</v>
      </c>
      <c r="W8" s="113">
        <f>SUM(W4:W7)</f>
        <v>199.11420000000001</v>
      </c>
      <c r="Y8" s="113" t="s">
        <v>153</v>
      </c>
      <c r="AA8" s="112"/>
      <c r="AD8" s="1" t="s">
        <v>154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155</v>
      </c>
      <c r="M9" s="9"/>
      <c r="N9" s="9"/>
      <c r="R9" s="46"/>
      <c r="S9" s="41"/>
      <c r="T9" s="130"/>
      <c r="U9" s="123"/>
      <c r="V9" s="165"/>
      <c r="W9" s="5" t="s">
        <v>156</v>
      </c>
      <c r="X9" s="113">
        <f>(W4*X4+W5*X5+W6*X6+W7*X7)/100</f>
        <v>28.967542638000001</v>
      </c>
      <c r="Y9" s="166" t="s">
        <v>157</v>
      </c>
      <c r="Z9" s="129"/>
    </row>
    <row r="10" spans="1:30">
      <c r="A10" s="1">
        <v>10</v>
      </c>
      <c r="B10" s="12" t="s">
        <v>158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159</v>
      </c>
      <c r="M10" s="9"/>
      <c r="N10" s="9"/>
      <c r="R10" s="46"/>
      <c r="T10" s="59"/>
      <c r="U10" s="123"/>
      <c r="V10" s="165"/>
      <c r="W10" s="25" t="s">
        <v>160</v>
      </c>
      <c r="X10" s="40"/>
      <c r="Y10" s="40"/>
      <c r="Z10" s="129"/>
    </row>
    <row r="11" spans="1:30">
      <c r="A11" s="1">
        <v>11</v>
      </c>
      <c r="C11" s="43" t="s">
        <v>161</v>
      </c>
      <c r="D11" s="7" t="s">
        <v>162</v>
      </c>
      <c r="F11" s="32"/>
      <c r="G11" s="33"/>
      <c r="H11" s="33"/>
      <c r="I11" s="34"/>
      <c r="J11" s="4">
        <v>6</v>
      </c>
      <c r="K11" s="35">
        <v>1000</v>
      </c>
      <c r="L11" s="22" t="s">
        <v>163</v>
      </c>
      <c r="M11" s="9"/>
      <c r="N11" s="9"/>
      <c r="R11" s="46"/>
      <c r="T11" s="25"/>
      <c r="U11" s="25"/>
      <c r="V11" s="36"/>
      <c r="W11" s="123" t="s">
        <v>164</v>
      </c>
      <c r="X11" s="36"/>
      <c r="Y11" s="36"/>
      <c r="Z11" s="25"/>
    </row>
    <row r="12" spans="1:30">
      <c r="A12" s="1">
        <v>12</v>
      </c>
      <c r="B12" s="5" t="s">
        <v>165</v>
      </c>
      <c r="C12" s="44">
        <v>20</v>
      </c>
      <c r="D12" s="45">
        <f>$C$5/100</f>
        <v>0.22</v>
      </c>
      <c r="E12" s="21" t="s">
        <v>166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167</v>
      </c>
      <c r="M12" s="9"/>
      <c r="R12" s="46"/>
      <c r="S12" s="123" t="s">
        <v>168</v>
      </c>
      <c r="T12" s="25"/>
      <c r="U12" s="25"/>
      <c r="V12" s="167"/>
      <c r="W12" s="167"/>
      <c r="X12" s="167"/>
      <c r="Y12" s="167"/>
      <c r="Z12" s="25"/>
    </row>
    <row r="13" spans="1:30">
      <c r="A13" s="1">
        <v>13</v>
      </c>
      <c r="B13" s="5" t="s">
        <v>169</v>
      </c>
      <c r="C13" s="48">
        <v>228</v>
      </c>
      <c r="D13" s="45">
        <f>$C$5*1000000</f>
        <v>22000000</v>
      </c>
      <c r="E13" s="21" t="s">
        <v>170</v>
      </c>
      <c r="F13" s="49"/>
      <c r="G13" s="50"/>
      <c r="H13" s="107"/>
      <c r="I13" s="107"/>
      <c r="J13" s="4">
        <v>8</v>
      </c>
      <c r="K13" s="52">
        <v>0.17508000000000001</v>
      </c>
      <c r="L13" s="22" t="s">
        <v>171</v>
      </c>
      <c r="R13" s="46"/>
      <c r="S13" s="123" t="s">
        <v>172</v>
      </c>
      <c r="T13" s="25"/>
      <c r="U13" s="46"/>
      <c r="V13" s="167"/>
      <c r="W13" s="167"/>
      <c r="X13" s="168"/>
      <c r="Y13" s="168"/>
      <c r="Z13" s="25"/>
    </row>
    <row r="14" spans="1:30" ht="13.5">
      <c r="A14" s="1">
        <v>14</v>
      </c>
      <c r="B14" s="5" t="s">
        <v>173</v>
      </c>
      <c r="C14" s="102">
        <v>101325</v>
      </c>
      <c r="D14" s="21" t="s">
        <v>174</v>
      </c>
      <c r="E14" s="100"/>
      <c r="F14" s="25"/>
      <c r="G14" s="25"/>
      <c r="H14" s="169">
        <f>SUM(H6:H13)</f>
        <v>100</v>
      </c>
      <c r="I14" s="170">
        <f>SUM(I6:I13)</f>
        <v>100.00000000000001</v>
      </c>
      <c r="J14" s="4">
        <v>0</v>
      </c>
      <c r="K14" s="53" t="s">
        <v>48</v>
      </c>
      <c r="L14" s="54"/>
      <c r="N14" s="43"/>
      <c r="O14" s="43"/>
      <c r="P14" s="43"/>
      <c r="R14" s="46"/>
      <c r="T14" s="25"/>
      <c r="U14" s="46"/>
      <c r="V14" s="171"/>
      <c r="W14" s="171"/>
      <c r="X14" s="172"/>
      <c r="Y14" s="172"/>
      <c r="Z14" s="25"/>
      <c r="AB14" s="1" t="s">
        <v>175</v>
      </c>
    </row>
    <row r="15" spans="1:30" ht="13.5">
      <c r="A15" s="1">
        <v>15</v>
      </c>
      <c r="B15" s="5" t="s">
        <v>91</v>
      </c>
      <c r="C15" s="103">
        <v>20</v>
      </c>
      <c r="D15" s="101" t="s">
        <v>92</v>
      </c>
      <c r="E15" s="173" t="s">
        <v>176</v>
      </c>
      <c r="F15" s="21"/>
      <c r="H15" s="99" t="s">
        <v>177</v>
      </c>
      <c r="I15" s="59"/>
      <c r="J15" s="174"/>
      <c r="K15" s="61"/>
      <c r="L15" s="62"/>
      <c r="M15" s="174"/>
      <c r="N15" s="21"/>
      <c r="O15" s="21"/>
      <c r="P15" s="174"/>
      <c r="R15" s="46"/>
      <c r="S15" s="46"/>
      <c r="T15" s="25"/>
      <c r="U15" s="25"/>
      <c r="V15" s="164"/>
      <c r="W15" s="164"/>
      <c r="X15" s="175"/>
      <c r="Y15" s="175"/>
      <c r="Z15" s="25"/>
      <c r="AB15" s="1" t="s">
        <v>178</v>
      </c>
    </row>
    <row r="16" spans="1:30">
      <c r="A16" s="1">
        <v>16</v>
      </c>
      <c r="B16" s="104"/>
      <c r="C16" s="176"/>
      <c r="D16" s="105"/>
      <c r="E16" s="21"/>
      <c r="F16" s="177" t="s">
        <v>179</v>
      </c>
      <c r="H16" s="99" t="s">
        <v>180</v>
      </c>
      <c r="I16" s="59"/>
      <c r="J16" s="178"/>
      <c r="K16" s="61"/>
      <c r="L16" s="62"/>
      <c r="M16" s="21"/>
      <c r="N16" s="21"/>
      <c r="O16" s="21"/>
      <c r="P16" s="21"/>
      <c r="R16" s="46"/>
      <c r="S16" s="46"/>
      <c r="T16" s="25"/>
      <c r="U16" s="25"/>
      <c r="V16" s="164"/>
      <c r="W16" s="164"/>
      <c r="X16" s="175"/>
      <c r="Y16" s="175"/>
      <c r="AB16" s="1" t="s">
        <v>181</v>
      </c>
    </row>
    <row r="17" spans="1:30">
      <c r="A17" s="1">
        <v>17</v>
      </c>
      <c r="B17" s="66" t="s">
        <v>50</v>
      </c>
      <c r="C17" s="11"/>
      <c r="D17" s="10"/>
      <c r="E17" s="66" t="s">
        <v>51</v>
      </c>
      <c r="F17" s="67" t="s">
        <v>182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Z17" s="9"/>
      <c r="AB17" s="1" t="s">
        <v>183</v>
      </c>
    </row>
    <row r="18" spans="1:30">
      <c r="A18" s="1">
        <v>18</v>
      </c>
      <c r="B18" s="71" t="s">
        <v>57</v>
      </c>
      <c r="C18" s="25"/>
      <c r="D18" s="138" t="s">
        <v>58</v>
      </c>
      <c r="E18" s="189" t="s">
        <v>184</v>
      </c>
      <c r="F18" s="190"/>
      <c r="G18" s="191"/>
      <c r="H18" s="71" t="s">
        <v>60</v>
      </c>
      <c r="I18" s="25"/>
      <c r="J18" s="138" t="s">
        <v>185</v>
      </c>
      <c r="K18" s="71" t="s">
        <v>62</v>
      </c>
      <c r="L18" s="73"/>
      <c r="M18" s="138" t="s">
        <v>185</v>
      </c>
      <c r="N18" s="71" t="s">
        <v>62</v>
      </c>
      <c r="O18" s="25"/>
      <c r="P18" s="138" t="s">
        <v>185</v>
      </c>
      <c r="Z18" s="9"/>
      <c r="AA18" s="109"/>
      <c r="AB18" s="1" t="s">
        <v>186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109"/>
      <c r="AC19" s="1" t="s">
        <v>187</v>
      </c>
    </row>
    <row r="20" spans="1:30">
      <c r="A20" s="4">
        <v>20</v>
      </c>
      <c r="B20" s="84">
        <v>224.999</v>
      </c>
      <c r="C20" s="85" t="s">
        <v>107</v>
      </c>
      <c r="D20" s="119">
        <f>B20/1000000/$C$5</f>
        <v>1.0227227272727273E-5</v>
      </c>
      <c r="E20" s="86">
        <v>4.8430000000000001E-2</v>
      </c>
      <c r="F20" s="87">
        <v>0.86339999999999995</v>
      </c>
      <c r="G20" s="88">
        <f>E20+F20</f>
        <v>0.91182999999999992</v>
      </c>
      <c r="H20" s="84">
        <v>2.4</v>
      </c>
      <c r="I20" s="85" t="s">
        <v>66</v>
      </c>
      <c r="J20" s="75">
        <f>H20</f>
        <v>2.4</v>
      </c>
      <c r="K20" s="84">
        <v>1.34</v>
      </c>
      <c r="L20" s="85" t="s">
        <v>66</v>
      </c>
      <c r="M20" s="97">
        <f>K20</f>
        <v>1.34</v>
      </c>
      <c r="N20" s="84">
        <v>9653</v>
      </c>
      <c r="O20" s="85" t="s">
        <v>64</v>
      </c>
      <c r="P20" s="97">
        <f>N20/1000/10</f>
        <v>0.96530000000000005</v>
      </c>
      <c r="Z20" s="9"/>
      <c r="AA20" s="109"/>
      <c r="AC20" s="1" t="s">
        <v>188</v>
      </c>
    </row>
    <row r="21" spans="1:30">
      <c r="B21" s="89">
        <v>249.999</v>
      </c>
      <c r="C21" s="90" t="s">
        <v>107</v>
      </c>
      <c r="D21" s="120">
        <f t="shared" ref="D21:D36" si="0">B21/1000000/$C$5</f>
        <v>1.1363590909090909E-5</v>
      </c>
      <c r="E21" s="91">
        <v>5.1049999999999998E-2</v>
      </c>
      <c r="F21" s="92">
        <v>0.89859999999999995</v>
      </c>
      <c r="G21" s="88">
        <f t="shared" ref="G21:G84" si="1">E21+F21</f>
        <v>0.94964999999999999</v>
      </c>
      <c r="H21" s="89">
        <v>2.54</v>
      </c>
      <c r="I21" s="90" t="s">
        <v>66</v>
      </c>
      <c r="J21" s="76">
        <f>H21</f>
        <v>2.54</v>
      </c>
      <c r="K21" s="89">
        <v>1.41</v>
      </c>
      <c r="L21" s="90" t="s">
        <v>66</v>
      </c>
      <c r="M21" s="74">
        <f>K21</f>
        <v>1.41</v>
      </c>
      <c r="N21" s="89">
        <v>1.02</v>
      </c>
      <c r="O21" s="90" t="s">
        <v>66</v>
      </c>
      <c r="P21" s="74">
        <f t="shared" ref="P21:P26" si="2">N21</f>
        <v>1.02</v>
      </c>
      <c r="Z21" s="9"/>
      <c r="AA21" s="109"/>
      <c r="AC21" s="1" t="s">
        <v>189</v>
      </c>
    </row>
    <row r="22" spans="1:30">
      <c r="B22" s="89">
        <v>274.99900000000002</v>
      </c>
      <c r="C22" s="90" t="s">
        <v>107</v>
      </c>
      <c r="D22" s="120">
        <f t="shared" si="0"/>
        <v>1.2499954545454545E-5</v>
      </c>
      <c r="E22" s="91">
        <v>5.3539999999999997E-2</v>
      </c>
      <c r="F22" s="92">
        <v>0.93089999999999995</v>
      </c>
      <c r="G22" s="88">
        <f t="shared" si="1"/>
        <v>0.98443999999999998</v>
      </c>
      <c r="H22" s="89">
        <v>2.68</v>
      </c>
      <c r="I22" s="90" t="s">
        <v>66</v>
      </c>
      <c r="J22" s="76">
        <f t="shared" ref="J22:J85" si="3">H22</f>
        <v>2.68</v>
      </c>
      <c r="K22" s="89">
        <v>1.48</v>
      </c>
      <c r="L22" s="90" t="s">
        <v>66</v>
      </c>
      <c r="M22" s="74">
        <f t="shared" ref="M22:M85" si="4">K22</f>
        <v>1.48</v>
      </c>
      <c r="N22" s="89">
        <v>1.07</v>
      </c>
      <c r="O22" s="90" t="s">
        <v>66</v>
      </c>
      <c r="P22" s="74">
        <f t="shared" si="2"/>
        <v>1.07</v>
      </c>
      <c r="AA22" s="5"/>
      <c r="AC22" s="179" t="s">
        <v>190</v>
      </c>
    </row>
    <row r="23" spans="1:30">
      <c r="B23" s="89">
        <v>299.99900000000002</v>
      </c>
      <c r="C23" s="90" t="s">
        <v>107</v>
      </c>
      <c r="D23" s="120">
        <f t="shared" si="0"/>
        <v>1.3636318181818183E-5</v>
      </c>
      <c r="E23" s="91">
        <v>5.5919999999999997E-2</v>
      </c>
      <c r="F23" s="92">
        <v>0.96079999999999999</v>
      </c>
      <c r="G23" s="88">
        <f t="shared" si="1"/>
        <v>1.0167200000000001</v>
      </c>
      <c r="H23" s="89">
        <v>2.82</v>
      </c>
      <c r="I23" s="90" t="s">
        <v>66</v>
      </c>
      <c r="J23" s="76">
        <f t="shared" si="3"/>
        <v>2.82</v>
      </c>
      <c r="K23" s="89">
        <v>1.54</v>
      </c>
      <c r="L23" s="90" t="s">
        <v>66</v>
      </c>
      <c r="M23" s="74">
        <f t="shared" si="4"/>
        <v>1.54</v>
      </c>
      <c r="N23" s="89">
        <v>1.1100000000000001</v>
      </c>
      <c r="O23" s="90" t="s">
        <v>66</v>
      </c>
      <c r="P23" s="74">
        <f t="shared" si="2"/>
        <v>1.1100000000000001</v>
      </c>
      <c r="AA23" s="108"/>
      <c r="AB23" s="1" t="s">
        <v>191</v>
      </c>
    </row>
    <row r="24" spans="1:30">
      <c r="B24" s="89">
        <v>324.99900000000002</v>
      </c>
      <c r="C24" s="90" t="s">
        <v>107</v>
      </c>
      <c r="D24" s="120">
        <f t="shared" si="0"/>
        <v>1.4772681818181819E-5</v>
      </c>
      <c r="E24" s="91">
        <v>5.8200000000000002E-2</v>
      </c>
      <c r="F24" s="92">
        <v>0.98860000000000003</v>
      </c>
      <c r="G24" s="88">
        <f t="shared" si="1"/>
        <v>1.0468</v>
      </c>
      <c r="H24" s="89">
        <v>2.95</v>
      </c>
      <c r="I24" s="90" t="s">
        <v>66</v>
      </c>
      <c r="J24" s="76">
        <f t="shared" si="3"/>
        <v>2.95</v>
      </c>
      <c r="K24" s="89">
        <v>1.6</v>
      </c>
      <c r="L24" s="90" t="s">
        <v>66</v>
      </c>
      <c r="M24" s="74">
        <f t="shared" si="4"/>
        <v>1.6</v>
      </c>
      <c r="N24" s="89">
        <v>1.1599999999999999</v>
      </c>
      <c r="O24" s="90" t="s">
        <v>66</v>
      </c>
      <c r="P24" s="74">
        <f t="shared" si="2"/>
        <v>1.1599999999999999</v>
      </c>
      <c r="Z24" s="9"/>
      <c r="AC24" s="1" t="s">
        <v>192</v>
      </c>
    </row>
    <row r="25" spans="1:30">
      <c r="B25" s="89">
        <v>349.99900000000002</v>
      </c>
      <c r="C25" s="90" t="s">
        <v>107</v>
      </c>
      <c r="D25" s="120">
        <f t="shared" si="0"/>
        <v>1.5909045454545455E-5</v>
      </c>
      <c r="E25" s="91">
        <v>6.0400000000000002E-2</v>
      </c>
      <c r="F25" s="92">
        <v>1.0149999999999999</v>
      </c>
      <c r="G25" s="88">
        <f t="shared" si="1"/>
        <v>1.0753999999999999</v>
      </c>
      <c r="H25" s="89">
        <v>3.08</v>
      </c>
      <c r="I25" s="90" t="s">
        <v>66</v>
      </c>
      <c r="J25" s="76">
        <f t="shared" si="3"/>
        <v>3.08</v>
      </c>
      <c r="K25" s="89">
        <v>1.66</v>
      </c>
      <c r="L25" s="90" t="s">
        <v>66</v>
      </c>
      <c r="M25" s="74">
        <f t="shared" si="4"/>
        <v>1.66</v>
      </c>
      <c r="N25" s="89">
        <v>1.2</v>
      </c>
      <c r="O25" s="90" t="s">
        <v>66</v>
      </c>
      <c r="P25" s="74">
        <f t="shared" si="2"/>
        <v>1.2</v>
      </c>
      <c r="Z25" s="9"/>
      <c r="AA25" s="108"/>
      <c r="AC25" s="109" t="s">
        <v>193</v>
      </c>
      <c r="AD25" s="108"/>
    </row>
    <row r="26" spans="1:30">
      <c r="B26" s="89">
        <v>374.99900000000002</v>
      </c>
      <c r="C26" s="90" t="s">
        <v>107</v>
      </c>
      <c r="D26" s="120">
        <f t="shared" si="0"/>
        <v>1.7045409090909094E-5</v>
      </c>
      <c r="E26" s="91">
        <v>6.2520000000000006E-2</v>
      </c>
      <c r="F26" s="92">
        <v>1.0389999999999999</v>
      </c>
      <c r="G26" s="88">
        <f t="shared" si="1"/>
        <v>1.1015199999999998</v>
      </c>
      <c r="H26" s="89">
        <v>3.2</v>
      </c>
      <c r="I26" s="90" t="s">
        <v>66</v>
      </c>
      <c r="J26" s="76">
        <f t="shared" si="3"/>
        <v>3.2</v>
      </c>
      <c r="K26" s="89">
        <v>1.72</v>
      </c>
      <c r="L26" s="90" t="s">
        <v>66</v>
      </c>
      <c r="M26" s="74">
        <f t="shared" si="4"/>
        <v>1.72</v>
      </c>
      <c r="N26" s="89">
        <v>1.25</v>
      </c>
      <c r="O26" s="90" t="s">
        <v>66</v>
      </c>
      <c r="P26" s="74">
        <f t="shared" si="2"/>
        <v>1.25</v>
      </c>
      <c r="Z26" s="9"/>
      <c r="AA26" s="108"/>
      <c r="AB26" s="1" t="s">
        <v>194</v>
      </c>
    </row>
    <row r="27" spans="1:30">
      <c r="B27" s="89">
        <v>399.99900000000002</v>
      </c>
      <c r="C27" s="90" t="s">
        <v>107</v>
      </c>
      <c r="D27" s="120">
        <f t="shared" si="0"/>
        <v>1.8181772727272727E-5</v>
      </c>
      <c r="E27" s="91">
        <v>6.4570000000000002E-2</v>
      </c>
      <c r="F27" s="92">
        <v>1.0620000000000001</v>
      </c>
      <c r="G27" s="88">
        <f t="shared" si="1"/>
        <v>1.1265700000000001</v>
      </c>
      <c r="H27" s="89">
        <v>3.32</v>
      </c>
      <c r="I27" s="90" t="s">
        <v>66</v>
      </c>
      <c r="J27" s="76">
        <f t="shared" si="3"/>
        <v>3.32</v>
      </c>
      <c r="K27" s="89">
        <v>1.78</v>
      </c>
      <c r="L27" s="90" t="s">
        <v>66</v>
      </c>
      <c r="M27" s="74">
        <f t="shared" si="4"/>
        <v>1.78</v>
      </c>
      <c r="N27" s="89">
        <v>1.29</v>
      </c>
      <c r="O27" s="90" t="s">
        <v>66</v>
      </c>
      <c r="P27" s="74">
        <f>N27</f>
        <v>1.29</v>
      </c>
      <c r="AA27" s="108"/>
      <c r="AB27" s="1" t="s">
        <v>195</v>
      </c>
    </row>
    <row r="28" spans="1:30">
      <c r="B28" s="89">
        <v>449.99900000000002</v>
      </c>
      <c r="C28" s="90" t="s">
        <v>107</v>
      </c>
      <c r="D28" s="120">
        <f t="shared" si="0"/>
        <v>2.0454500000000002E-5</v>
      </c>
      <c r="E28" s="91">
        <v>6.8489999999999995E-2</v>
      </c>
      <c r="F28" s="92">
        <v>1.1040000000000001</v>
      </c>
      <c r="G28" s="88">
        <f t="shared" si="1"/>
        <v>1.17249</v>
      </c>
      <c r="H28" s="89">
        <v>3.56</v>
      </c>
      <c r="I28" s="90" t="s">
        <v>66</v>
      </c>
      <c r="J28" s="76">
        <f t="shared" si="3"/>
        <v>3.56</v>
      </c>
      <c r="K28" s="89">
        <v>1.89</v>
      </c>
      <c r="L28" s="90" t="s">
        <v>66</v>
      </c>
      <c r="M28" s="74">
        <f t="shared" si="4"/>
        <v>1.89</v>
      </c>
      <c r="N28" s="89">
        <v>1.37</v>
      </c>
      <c r="O28" s="90" t="s">
        <v>66</v>
      </c>
      <c r="P28" s="74">
        <f t="shared" ref="P28:P91" si="5">N28</f>
        <v>1.37</v>
      </c>
      <c r="AA28" s="108"/>
      <c r="AB28" s="180" t="s">
        <v>196</v>
      </c>
      <c r="AC28" s="181">
        <v>101325</v>
      </c>
      <c r="AD28" s="108" t="s">
        <v>197</v>
      </c>
    </row>
    <row r="29" spans="1:30">
      <c r="B29" s="89">
        <v>499.99900000000002</v>
      </c>
      <c r="C29" s="90" t="s">
        <v>107</v>
      </c>
      <c r="D29" s="120">
        <f t="shared" si="0"/>
        <v>2.2727227272727274E-5</v>
      </c>
      <c r="E29" s="91">
        <v>7.2190000000000004E-2</v>
      </c>
      <c r="F29" s="92">
        <v>1.1419999999999999</v>
      </c>
      <c r="G29" s="88">
        <f t="shared" si="1"/>
        <v>1.2141899999999999</v>
      </c>
      <c r="H29" s="89">
        <v>3.79</v>
      </c>
      <c r="I29" s="90" t="s">
        <v>66</v>
      </c>
      <c r="J29" s="76">
        <f t="shared" si="3"/>
        <v>3.79</v>
      </c>
      <c r="K29" s="89">
        <v>1.99</v>
      </c>
      <c r="L29" s="90" t="s">
        <v>66</v>
      </c>
      <c r="M29" s="74">
        <f t="shared" si="4"/>
        <v>1.99</v>
      </c>
      <c r="N29" s="89">
        <v>1.45</v>
      </c>
      <c r="O29" s="90" t="s">
        <v>66</v>
      </c>
      <c r="P29" s="74">
        <f t="shared" si="5"/>
        <v>1.45</v>
      </c>
      <c r="AA29" s="110"/>
      <c r="AB29" s="182" t="s">
        <v>198</v>
      </c>
      <c r="AC29" s="183">
        <v>20</v>
      </c>
      <c r="AD29" s="108" t="s">
        <v>199</v>
      </c>
    </row>
    <row r="30" spans="1:30">
      <c r="B30" s="89">
        <v>549.99900000000002</v>
      </c>
      <c r="C30" s="90" t="s">
        <v>107</v>
      </c>
      <c r="D30" s="118">
        <f t="shared" si="0"/>
        <v>2.4999954545454546E-5</v>
      </c>
      <c r="E30" s="91">
        <v>7.5719999999999996E-2</v>
      </c>
      <c r="F30" s="92">
        <v>1.1759999999999999</v>
      </c>
      <c r="G30" s="88">
        <f t="shared" si="1"/>
        <v>1.2517199999999999</v>
      </c>
      <c r="H30" s="89">
        <v>4.0199999999999996</v>
      </c>
      <c r="I30" s="90" t="s">
        <v>66</v>
      </c>
      <c r="J30" s="76">
        <f t="shared" si="3"/>
        <v>4.0199999999999996</v>
      </c>
      <c r="K30" s="89">
        <v>2.09</v>
      </c>
      <c r="L30" s="90" t="s">
        <v>66</v>
      </c>
      <c r="M30" s="74">
        <f t="shared" si="4"/>
        <v>2.09</v>
      </c>
      <c r="N30" s="89">
        <v>1.53</v>
      </c>
      <c r="O30" s="90" t="s">
        <v>66</v>
      </c>
      <c r="P30" s="74">
        <f t="shared" si="5"/>
        <v>1.53</v>
      </c>
      <c r="AA30" s="108"/>
      <c r="AB30" s="5" t="s">
        <v>200</v>
      </c>
      <c r="AC30" s="184">
        <v>0</v>
      </c>
      <c r="AD30" s="1" t="s">
        <v>201</v>
      </c>
    </row>
    <row r="31" spans="1:30">
      <c r="B31" s="89">
        <v>599.99900000000002</v>
      </c>
      <c r="C31" s="90" t="s">
        <v>107</v>
      </c>
      <c r="D31" s="118">
        <f t="shared" si="0"/>
        <v>2.7272681818181821E-5</v>
      </c>
      <c r="E31" s="91">
        <v>7.9079999999999998E-2</v>
      </c>
      <c r="F31" s="92">
        <v>1.2070000000000001</v>
      </c>
      <c r="G31" s="88">
        <f t="shared" si="1"/>
        <v>1.2860800000000001</v>
      </c>
      <c r="H31" s="89">
        <v>4.24</v>
      </c>
      <c r="I31" s="90" t="s">
        <v>66</v>
      </c>
      <c r="J31" s="76">
        <f t="shared" si="3"/>
        <v>4.24</v>
      </c>
      <c r="K31" s="89">
        <v>2.19</v>
      </c>
      <c r="L31" s="90" t="s">
        <v>66</v>
      </c>
      <c r="M31" s="74">
        <f t="shared" si="4"/>
        <v>2.19</v>
      </c>
      <c r="N31" s="89">
        <v>1.6</v>
      </c>
      <c r="O31" s="90" t="s">
        <v>66</v>
      </c>
      <c r="P31" s="74">
        <f t="shared" si="5"/>
        <v>1.6</v>
      </c>
      <c r="AB31" s="5" t="s">
        <v>202</v>
      </c>
      <c r="AC31" s="185">
        <f xml:space="preserve"> 0.001293 * (AC28/101325) / (1 + AC29/273.15)*(1-0.378*AC30/(AC28/101325))</f>
        <v>1.2047857752004094E-3</v>
      </c>
      <c r="AD31" s="1" t="s">
        <v>203</v>
      </c>
    </row>
    <row r="32" spans="1:30">
      <c r="B32" s="89">
        <v>649.99900000000002</v>
      </c>
      <c r="C32" s="90" t="s">
        <v>107</v>
      </c>
      <c r="D32" s="118">
        <f t="shared" si="0"/>
        <v>2.9545409090909093E-5</v>
      </c>
      <c r="E32" s="91">
        <v>8.2309999999999994E-2</v>
      </c>
      <c r="F32" s="92">
        <v>1.236</v>
      </c>
      <c r="G32" s="88">
        <f t="shared" si="1"/>
        <v>1.3183099999999999</v>
      </c>
      <c r="H32" s="89">
        <v>4.46</v>
      </c>
      <c r="I32" s="90" t="s">
        <v>66</v>
      </c>
      <c r="J32" s="76">
        <f t="shared" si="3"/>
        <v>4.46</v>
      </c>
      <c r="K32" s="89">
        <v>2.29</v>
      </c>
      <c r="L32" s="90" t="s">
        <v>66</v>
      </c>
      <c r="M32" s="74">
        <f t="shared" si="4"/>
        <v>2.29</v>
      </c>
      <c r="N32" s="89">
        <v>1.67</v>
      </c>
      <c r="O32" s="90" t="s">
        <v>66</v>
      </c>
      <c r="P32" s="74">
        <f t="shared" si="5"/>
        <v>1.67</v>
      </c>
      <c r="AB32" s="155" t="s">
        <v>204</v>
      </c>
      <c r="AC32" s="181"/>
      <c r="AD32" s="108"/>
    </row>
    <row r="33" spans="2:30">
      <c r="B33" s="89">
        <v>699.99900000000002</v>
      </c>
      <c r="C33" s="90" t="s">
        <v>107</v>
      </c>
      <c r="D33" s="118">
        <f t="shared" si="0"/>
        <v>3.1818136363636365E-5</v>
      </c>
      <c r="E33" s="91">
        <v>8.5419999999999996E-2</v>
      </c>
      <c r="F33" s="92">
        <v>1.262</v>
      </c>
      <c r="G33" s="88">
        <f t="shared" si="1"/>
        <v>1.3474200000000001</v>
      </c>
      <c r="H33" s="89">
        <v>4.67</v>
      </c>
      <c r="I33" s="90" t="s">
        <v>66</v>
      </c>
      <c r="J33" s="76">
        <f t="shared" si="3"/>
        <v>4.67</v>
      </c>
      <c r="K33" s="89">
        <v>2.38</v>
      </c>
      <c r="L33" s="90" t="s">
        <v>66</v>
      </c>
      <c r="M33" s="74">
        <f t="shared" si="4"/>
        <v>2.38</v>
      </c>
      <c r="N33" s="89">
        <v>1.74</v>
      </c>
      <c r="O33" s="90" t="s">
        <v>66</v>
      </c>
      <c r="P33" s="74">
        <f t="shared" si="5"/>
        <v>1.74</v>
      </c>
      <c r="AA33" s="111"/>
      <c r="AB33" s="110"/>
      <c r="AC33" s="183"/>
      <c r="AD33" s="108"/>
    </row>
    <row r="34" spans="2:30">
      <c r="B34" s="89">
        <v>799.99900000000002</v>
      </c>
      <c r="C34" s="90" t="s">
        <v>107</v>
      </c>
      <c r="D34" s="118">
        <f t="shared" si="0"/>
        <v>3.6363590909090909E-5</v>
      </c>
      <c r="E34" s="91">
        <v>9.1319999999999998E-2</v>
      </c>
      <c r="F34" s="92">
        <v>1.31</v>
      </c>
      <c r="G34" s="88">
        <f t="shared" si="1"/>
        <v>1.4013200000000001</v>
      </c>
      <c r="H34" s="89">
        <v>5.08</v>
      </c>
      <c r="I34" s="90" t="s">
        <v>66</v>
      </c>
      <c r="J34" s="76">
        <f t="shared" si="3"/>
        <v>5.08</v>
      </c>
      <c r="K34" s="89">
        <v>2.56</v>
      </c>
      <c r="L34" s="90" t="s">
        <v>66</v>
      </c>
      <c r="M34" s="74">
        <f t="shared" si="4"/>
        <v>2.56</v>
      </c>
      <c r="N34" s="89">
        <v>1.88</v>
      </c>
      <c r="O34" s="90" t="s">
        <v>66</v>
      </c>
      <c r="P34" s="74">
        <f t="shared" si="5"/>
        <v>1.88</v>
      </c>
      <c r="AA34" s="113"/>
      <c r="AB34" s="5"/>
      <c r="AC34" s="109"/>
    </row>
    <row r="35" spans="2:30">
      <c r="B35" s="89">
        <v>899.99900000000002</v>
      </c>
      <c r="C35" s="90" t="s">
        <v>107</v>
      </c>
      <c r="D35" s="118">
        <f t="shared" si="0"/>
        <v>4.0909045454545459E-5</v>
      </c>
      <c r="E35" s="91">
        <v>9.6860000000000002E-2</v>
      </c>
      <c r="F35" s="92">
        <v>1.351</v>
      </c>
      <c r="G35" s="88">
        <f t="shared" si="1"/>
        <v>1.4478599999999999</v>
      </c>
      <c r="H35" s="89">
        <v>5.48</v>
      </c>
      <c r="I35" s="90" t="s">
        <v>66</v>
      </c>
      <c r="J35" s="76">
        <f t="shared" si="3"/>
        <v>5.48</v>
      </c>
      <c r="K35" s="89">
        <v>2.73</v>
      </c>
      <c r="L35" s="90" t="s">
        <v>66</v>
      </c>
      <c r="M35" s="74">
        <f t="shared" si="4"/>
        <v>2.73</v>
      </c>
      <c r="N35" s="89">
        <v>2.0099999999999998</v>
      </c>
      <c r="O35" s="90" t="s">
        <v>66</v>
      </c>
      <c r="P35" s="74">
        <f t="shared" si="5"/>
        <v>2.0099999999999998</v>
      </c>
      <c r="AA35" s="113"/>
      <c r="AB35" s="5"/>
      <c r="AC35" s="185"/>
    </row>
    <row r="36" spans="2:30">
      <c r="B36" s="89">
        <v>999.99900000000002</v>
      </c>
      <c r="C36" s="90" t="s">
        <v>107</v>
      </c>
      <c r="D36" s="118">
        <f t="shared" si="0"/>
        <v>4.5454500000000003E-5</v>
      </c>
      <c r="E36" s="91">
        <v>0.1021</v>
      </c>
      <c r="F36" s="92">
        <v>1.387</v>
      </c>
      <c r="G36" s="88">
        <f t="shared" si="1"/>
        <v>1.4891000000000001</v>
      </c>
      <c r="H36" s="89">
        <v>5.87</v>
      </c>
      <c r="I36" s="90" t="s">
        <v>66</v>
      </c>
      <c r="J36" s="76">
        <f t="shared" si="3"/>
        <v>5.87</v>
      </c>
      <c r="K36" s="89">
        <v>2.9</v>
      </c>
      <c r="L36" s="90" t="s">
        <v>66</v>
      </c>
      <c r="M36" s="74">
        <f t="shared" si="4"/>
        <v>2.9</v>
      </c>
      <c r="N36" s="89">
        <v>2.13</v>
      </c>
      <c r="O36" s="90" t="s">
        <v>66</v>
      </c>
      <c r="P36" s="74">
        <f t="shared" si="5"/>
        <v>2.13</v>
      </c>
      <c r="AA36" s="113"/>
    </row>
    <row r="37" spans="2:30">
      <c r="B37" s="89">
        <v>1.1000000000000001</v>
      </c>
      <c r="C37" s="93" t="s">
        <v>63</v>
      </c>
      <c r="D37" s="118">
        <f t="shared" ref="D37:D100" si="6">B37/1000/$C$5</f>
        <v>5.0000000000000002E-5</v>
      </c>
      <c r="E37" s="91">
        <v>0.1071</v>
      </c>
      <c r="F37" s="92">
        <v>1.42</v>
      </c>
      <c r="G37" s="88">
        <f t="shared" si="1"/>
        <v>1.5270999999999999</v>
      </c>
      <c r="H37" s="89">
        <v>6.25</v>
      </c>
      <c r="I37" s="90" t="s">
        <v>66</v>
      </c>
      <c r="J37" s="76">
        <f t="shared" si="3"/>
        <v>6.25</v>
      </c>
      <c r="K37" s="89">
        <v>3.06</v>
      </c>
      <c r="L37" s="90" t="s">
        <v>66</v>
      </c>
      <c r="M37" s="74">
        <f t="shared" si="4"/>
        <v>3.06</v>
      </c>
      <c r="N37" s="89">
        <v>2.25</v>
      </c>
      <c r="O37" s="90" t="s">
        <v>66</v>
      </c>
      <c r="P37" s="74">
        <f t="shared" si="5"/>
        <v>2.25</v>
      </c>
      <c r="AA37" s="113"/>
    </row>
    <row r="38" spans="2:30">
      <c r="B38" s="89">
        <v>1.2</v>
      </c>
      <c r="C38" s="90" t="s">
        <v>63</v>
      </c>
      <c r="D38" s="118">
        <f t="shared" si="6"/>
        <v>5.4545454545454539E-5</v>
      </c>
      <c r="E38" s="91">
        <v>0.1118</v>
      </c>
      <c r="F38" s="92">
        <v>1.4490000000000001</v>
      </c>
      <c r="G38" s="88">
        <f t="shared" si="1"/>
        <v>1.5608</v>
      </c>
      <c r="H38" s="89">
        <v>6.63</v>
      </c>
      <c r="I38" s="90" t="s">
        <v>66</v>
      </c>
      <c r="J38" s="76">
        <f t="shared" si="3"/>
        <v>6.63</v>
      </c>
      <c r="K38" s="89">
        <v>3.22</v>
      </c>
      <c r="L38" s="90" t="s">
        <v>66</v>
      </c>
      <c r="M38" s="74">
        <f t="shared" si="4"/>
        <v>3.22</v>
      </c>
      <c r="N38" s="89">
        <v>2.37</v>
      </c>
      <c r="O38" s="90" t="s">
        <v>66</v>
      </c>
      <c r="P38" s="74">
        <f t="shared" si="5"/>
        <v>2.37</v>
      </c>
    </row>
    <row r="39" spans="2:30">
      <c r="B39" s="89">
        <v>1.3</v>
      </c>
      <c r="C39" s="90" t="s">
        <v>63</v>
      </c>
      <c r="D39" s="118">
        <f t="shared" si="6"/>
        <v>5.909090909090909E-5</v>
      </c>
      <c r="E39" s="91">
        <v>0.1164</v>
      </c>
      <c r="F39" s="92">
        <v>1.4750000000000001</v>
      </c>
      <c r="G39" s="88">
        <f t="shared" si="1"/>
        <v>1.5914000000000001</v>
      </c>
      <c r="H39" s="89">
        <v>7</v>
      </c>
      <c r="I39" s="90" t="s">
        <v>66</v>
      </c>
      <c r="J39" s="76">
        <f t="shared" si="3"/>
        <v>7</v>
      </c>
      <c r="K39" s="89">
        <v>3.37</v>
      </c>
      <c r="L39" s="90" t="s">
        <v>66</v>
      </c>
      <c r="M39" s="74">
        <f t="shared" si="4"/>
        <v>3.37</v>
      </c>
      <c r="N39" s="89">
        <v>2.4900000000000002</v>
      </c>
      <c r="O39" s="90" t="s">
        <v>66</v>
      </c>
      <c r="P39" s="74">
        <f t="shared" si="5"/>
        <v>2.4900000000000002</v>
      </c>
    </row>
    <row r="40" spans="2:30">
      <c r="B40" s="89">
        <v>1.4</v>
      </c>
      <c r="C40" s="90" t="s">
        <v>63</v>
      </c>
      <c r="D40" s="118">
        <f t="shared" si="6"/>
        <v>6.3636363636363641E-5</v>
      </c>
      <c r="E40" s="91">
        <v>0.1208</v>
      </c>
      <c r="F40" s="92">
        <v>1.4990000000000001</v>
      </c>
      <c r="G40" s="88">
        <f t="shared" si="1"/>
        <v>1.6198000000000001</v>
      </c>
      <c r="H40" s="89">
        <v>7.36</v>
      </c>
      <c r="I40" s="90" t="s">
        <v>66</v>
      </c>
      <c r="J40" s="76">
        <f t="shared" si="3"/>
        <v>7.36</v>
      </c>
      <c r="K40" s="89">
        <v>3.53</v>
      </c>
      <c r="L40" s="90" t="s">
        <v>66</v>
      </c>
      <c r="M40" s="74">
        <f t="shared" si="4"/>
        <v>3.53</v>
      </c>
      <c r="N40" s="89">
        <v>2.6</v>
      </c>
      <c r="O40" s="90" t="s">
        <v>66</v>
      </c>
      <c r="P40" s="74">
        <f t="shared" si="5"/>
        <v>2.6</v>
      </c>
    </row>
    <row r="41" spans="2:30">
      <c r="B41" s="89">
        <v>1.5</v>
      </c>
      <c r="C41" s="90" t="s">
        <v>63</v>
      </c>
      <c r="D41" s="118">
        <f t="shared" si="6"/>
        <v>6.8181818181818184E-5</v>
      </c>
      <c r="E41" s="91">
        <v>0.125</v>
      </c>
      <c r="F41" s="92">
        <v>1.52</v>
      </c>
      <c r="G41" s="88">
        <f t="shared" si="1"/>
        <v>1.645</v>
      </c>
      <c r="H41" s="89">
        <v>7.72</v>
      </c>
      <c r="I41" s="90" t="s">
        <v>66</v>
      </c>
      <c r="J41" s="76">
        <f t="shared" si="3"/>
        <v>7.72</v>
      </c>
      <c r="K41" s="89">
        <v>3.67</v>
      </c>
      <c r="L41" s="90" t="s">
        <v>66</v>
      </c>
      <c r="M41" s="74">
        <f t="shared" si="4"/>
        <v>3.67</v>
      </c>
      <c r="N41" s="89">
        <v>2.71</v>
      </c>
      <c r="O41" s="90" t="s">
        <v>66</v>
      </c>
      <c r="P41" s="74">
        <f t="shared" si="5"/>
        <v>2.71</v>
      </c>
    </row>
    <row r="42" spans="2:30">
      <c r="B42" s="89">
        <v>1.6</v>
      </c>
      <c r="C42" s="90" t="s">
        <v>63</v>
      </c>
      <c r="D42" s="118">
        <f t="shared" si="6"/>
        <v>7.2727272727272728E-5</v>
      </c>
      <c r="E42" s="91">
        <v>0.12909999999999999</v>
      </c>
      <c r="F42" s="92">
        <v>1.54</v>
      </c>
      <c r="G42" s="88">
        <f t="shared" si="1"/>
        <v>1.6691</v>
      </c>
      <c r="H42" s="89">
        <v>8.08</v>
      </c>
      <c r="I42" s="90" t="s">
        <v>66</v>
      </c>
      <c r="J42" s="76">
        <f t="shared" si="3"/>
        <v>8.08</v>
      </c>
      <c r="K42" s="89">
        <v>3.82</v>
      </c>
      <c r="L42" s="90" t="s">
        <v>66</v>
      </c>
      <c r="M42" s="74">
        <f t="shared" si="4"/>
        <v>3.82</v>
      </c>
      <c r="N42" s="89">
        <v>2.82</v>
      </c>
      <c r="O42" s="90" t="s">
        <v>66</v>
      </c>
      <c r="P42" s="74">
        <f t="shared" si="5"/>
        <v>2.82</v>
      </c>
    </row>
    <row r="43" spans="2:30">
      <c r="B43" s="89">
        <v>1.7</v>
      </c>
      <c r="C43" s="90" t="s">
        <v>63</v>
      </c>
      <c r="D43" s="118">
        <f t="shared" si="6"/>
        <v>7.7272727272727272E-5</v>
      </c>
      <c r="E43" s="91">
        <v>0.1331</v>
      </c>
      <c r="F43" s="92">
        <v>1.5580000000000001</v>
      </c>
      <c r="G43" s="88">
        <f t="shared" si="1"/>
        <v>1.6911</v>
      </c>
      <c r="H43" s="89">
        <v>8.43</v>
      </c>
      <c r="I43" s="90" t="s">
        <v>66</v>
      </c>
      <c r="J43" s="76">
        <f t="shared" si="3"/>
        <v>8.43</v>
      </c>
      <c r="K43" s="89">
        <v>3.96</v>
      </c>
      <c r="L43" s="90" t="s">
        <v>66</v>
      </c>
      <c r="M43" s="74">
        <f t="shared" si="4"/>
        <v>3.96</v>
      </c>
      <c r="N43" s="89">
        <v>2.93</v>
      </c>
      <c r="O43" s="90" t="s">
        <v>66</v>
      </c>
      <c r="P43" s="74">
        <f t="shared" si="5"/>
        <v>2.93</v>
      </c>
    </row>
    <row r="44" spans="2:30">
      <c r="B44" s="89">
        <v>1.8</v>
      </c>
      <c r="C44" s="90" t="s">
        <v>63</v>
      </c>
      <c r="D44" s="118">
        <f t="shared" si="6"/>
        <v>8.1818181818181816E-5</v>
      </c>
      <c r="E44" s="91">
        <v>0.13700000000000001</v>
      </c>
      <c r="F44" s="92">
        <v>1.575</v>
      </c>
      <c r="G44" s="88">
        <f t="shared" si="1"/>
        <v>1.712</v>
      </c>
      <c r="H44" s="89">
        <v>8.7799999999999994</v>
      </c>
      <c r="I44" s="90" t="s">
        <v>66</v>
      </c>
      <c r="J44" s="76">
        <f t="shared" si="3"/>
        <v>8.7799999999999994</v>
      </c>
      <c r="K44" s="89">
        <v>4.1100000000000003</v>
      </c>
      <c r="L44" s="90" t="s">
        <v>66</v>
      </c>
      <c r="M44" s="74">
        <f t="shared" si="4"/>
        <v>4.1100000000000003</v>
      </c>
      <c r="N44" s="89">
        <v>3.03</v>
      </c>
      <c r="O44" s="90" t="s">
        <v>66</v>
      </c>
      <c r="P44" s="74">
        <f t="shared" si="5"/>
        <v>3.03</v>
      </c>
    </row>
    <row r="45" spans="2:30">
      <c r="B45" s="89">
        <v>2</v>
      </c>
      <c r="C45" s="90" t="s">
        <v>63</v>
      </c>
      <c r="D45" s="118">
        <f t="shared" si="6"/>
        <v>9.0909090909090917E-5</v>
      </c>
      <c r="E45" s="91">
        <v>0.1444</v>
      </c>
      <c r="F45" s="92">
        <v>1.6040000000000001</v>
      </c>
      <c r="G45" s="88">
        <f t="shared" si="1"/>
        <v>1.7484000000000002</v>
      </c>
      <c r="H45" s="89">
        <v>9.4700000000000006</v>
      </c>
      <c r="I45" s="90" t="s">
        <v>66</v>
      </c>
      <c r="J45" s="76">
        <f t="shared" si="3"/>
        <v>9.4700000000000006</v>
      </c>
      <c r="K45" s="89">
        <v>4.38</v>
      </c>
      <c r="L45" s="90" t="s">
        <v>66</v>
      </c>
      <c r="M45" s="74">
        <f t="shared" si="4"/>
        <v>4.38</v>
      </c>
      <c r="N45" s="89">
        <v>3.24</v>
      </c>
      <c r="O45" s="90" t="s">
        <v>66</v>
      </c>
      <c r="P45" s="74">
        <f t="shared" si="5"/>
        <v>3.24</v>
      </c>
    </row>
    <row r="46" spans="2:30">
      <c r="B46" s="89">
        <v>2.25</v>
      </c>
      <c r="C46" s="90" t="s">
        <v>63</v>
      </c>
      <c r="D46" s="118">
        <f t="shared" si="6"/>
        <v>1.0227272727272727E-4</v>
      </c>
      <c r="E46" s="91">
        <v>0.15310000000000001</v>
      </c>
      <c r="F46" s="92">
        <v>1.6359999999999999</v>
      </c>
      <c r="G46" s="88">
        <f t="shared" si="1"/>
        <v>1.7890999999999999</v>
      </c>
      <c r="H46" s="89">
        <v>10.32</v>
      </c>
      <c r="I46" s="90" t="s">
        <v>66</v>
      </c>
      <c r="J46" s="76">
        <f t="shared" si="3"/>
        <v>10.32</v>
      </c>
      <c r="K46" s="89">
        <v>4.72</v>
      </c>
      <c r="L46" s="90" t="s">
        <v>66</v>
      </c>
      <c r="M46" s="74">
        <f t="shared" si="4"/>
        <v>4.72</v>
      </c>
      <c r="N46" s="89">
        <v>3.49</v>
      </c>
      <c r="O46" s="90" t="s">
        <v>66</v>
      </c>
      <c r="P46" s="74">
        <f t="shared" si="5"/>
        <v>3.49</v>
      </c>
    </row>
    <row r="47" spans="2:30">
      <c r="B47" s="89">
        <v>2.5</v>
      </c>
      <c r="C47" s="90" t="s">
        <v>63</v>
      </c>
      <c r="D47" s="118">
        <f t="shared" si="6"/>
        <v>1.1363636363636364E-4</v>
      </c>
      <c r="E47" s="91">
        <v>0.16139999999999999</v>
      </c>
      <c r="F47" s="92">
        <v>1.661</v>
      </c>
      <c r="G47" s="88">
        <f t="shared" si="1"/>
        <v>1.8224</v>
      </c>
      <c r="H47" s="89">
        <v>11.15</v>
      </c>
      <c r="I47" s="90" t="s">
        <v>66</v>
      </c>
      <c r="J47" s="76">
        <f t="shared" si="3"/>
        <v>11.15</v>
      </c>
      <c r="K47" s="89">
        <v>5.05</v>
      </c>
      <c r="L47" s="90" t="s">
        <v>66</v>
      </c>
      <c r="M47" s="74">
        <f t="shared" si="4"/>
        <v>5.05</v>
      </c>
      <c r="N47" s="89">
        <v>3.73</v>
      </c>
      <c r="O47" s="90" t="s">
        <v>66</v>
      </c>
      <c r="P47" s="74">
        <f t="shared" si="5"/>
        <v>3.73</v>
      </c>
    </row>
    <row r="48" spans="2:30">
      <c r="B48" s="89">
        <v>2.75</v>
      </c>
      <c r="C48" s="90" t="s">
        <v>63</v>
      </c>
      <c r="D48" s="118">
        <f t="shared" si="6"/>
        <v>1.25E-4</v>
      </c>
      <c r="E48" s="91">
        <v>0.16930000000000001</v>
      </c>
      <c r="F48" s="92">
        <v>1.6830000000000001</v>
      </c>
      <c r="G48" s="88">
        <f t="shared" si="1"/>
        <v>1.8523000000000001</v>
      </c>
      <c r="H48" s="89">
        <v>11.98</v>
      </c>
      <c r="I48" s="90" t="s">
        <v>66</v>
      </c>
      <c r="J48" s="76">
        <f t="shared" si="3"/>
        <v>11.98</v>
      </c>
      <c r="K48" s="89">
        <v>5.38</v>
      </c>
      <c r="L48" s="90" t="s">
        <v>66</v>
      </c>
      <c r="M48" s="74">
        <f t="shared" si="4"/>
        <v>5.38</v>
      </c>
      <c r="N48" s="89">
        <v>3.97</v>
      </c>
      <c r="O48" s="90" t="s">
        <v>66</v>
      </c>
      <c r="P48" s="74">
        <f t="shared" si="5"/>
        <v>3.97</v>
      </c>
    </row>
    <row r="49" spans="2:16">
      <c r="B49" s="89">
        <v>3</v>
      </c>
      <c r="C49" s="90" t="s">
        <v>63</v>
      </c>
      <c r="D49" s="118">
        <f t="shared" si="6"/>
        <v>1.3636363636363637E-4</v>
      </c>
      <c r="E49" s="91">
        <v>0.17680000000000001</v>
      </c>
      <c r="F49" s="92">
        <v>1.702</v>
      </c>
      <c r="G49" s="88">
        <f t="shared" si="1"/>
        <v>1.8788</v>
      </c>
      <c r="H49" s="89">
        <v>12.79</v>
      </c>
      <c r="I49" s="90" t="s">
        <v>66</v>
      </c>
      <c r="J49" s="76">
        <f t="shared" si="3"/>
        <v>12.79</v>
      </c>
      <c r="K49" s="89">
        <v>5.7</v>
      </c>
      <c r="L49" s="90" t="s">
        <v>66</v>
      </c>
      <c r="M49" s="74">
        <f t="shared" si="4"/>
        <v>5.7</v>
      </c>
      <c r="N49" s="89">
        <v>4.2</v>
      </c>
      <c r="O49" s="90" t="s">
        <v>66</v>
      </c>
      <c r="P49" s="74">
        <f t="shared" si="5"/>
        <v>4.2</v>
      </c>
    </row>
    <row r="50" spans="2:16">
      <c r="B50" s="89">
        <v>3.25</v>
      </c>
      <c r="C50" s="90" t="s">
        <v>63</v>
      </c>
      <c r="D50" s="118">
        <f t="shared" si="6"/>
        <v>1.4772727272727271E-4</v>
      </c>
      <c r="E50" s="91">
        <v>0.18410000000000001</v>
      </c>
      <c r="F50" s="92">
        <v>1.7170000000000001</v>
      </c>
      <c r="G50" s="88">
        <f t="shared" si="1"/>
        <v>1.9011</v>
      </c>
      <c r="H50" s="89">
        <v>13.6</v>
      </c>
      <c r="I50" s="90" t="s">
        <v>66</v>
      </c>
      <c r="J50" s="76">
        <f t="shared" si="3"/>
        <v>13.6</v>
      </c>
      <c r="K50" s="89">
        <v>6.01</v>
      </c>
      <c r="L50" s="90" t="s">
        <v>66</v>
      </c>
      <c r="M50" s="74">
        <f t="shared" si="4"/>
        <v>6.01</v>
      </c>
      <c r="N50" s="89">
        <v>4.43</v>
      </c>
      <c r="O50" s="90" t="s">
        <v>66</v>
      </c>
      <c r="P50" s="74">
        <f t="shared" si="5"/>
        <v>4.43</v>
      </c>
    </row>
    <row r="51" spans="2:16">
      <c r="B51" s="89">
        <v>3.5</v>
      </c>
      <c r="C51" s="90" t="s">
        <v>63</v>
      </c>
      <c r="D51" s="118">
        <f t="shared" si="6"/>
        <v>1.590909090909091E-4</v>
      </c>
      <c r="E51" s="91">
        <v>0.191</v>
      </c>
      <c r="F51" s="92">
        <v>1.7310000000000001</v>
      </c>
      <c r="G51" s="88">
        <f t="shared" si="1"/>
        <v>1.9220000000000002</v>
      </c>
      <c r="H51" s="89">
        <v>14.4</v>
      </c>
      <c r="I51" s="90" t="s">
        <v>66</v>
      </c>
      <c r="J51" s="76">
        <f t="shared" si="3"/>
        <v>14.4</v>
      </c>
      <c r="K51" s="89">
        <v>6.32</v>
      </c>
      <c r="L51" s="90" t="s">
        <v>66</v>
      </c>
      <c r="M51" s="74">
        <f t="shared" si="4"/>
        <v>6.32</v>
      </c>
      <c r="N51" s="89">
        <v>4.66</v>
      </c>
      <c r="O51" s="90" t="s">
        <v>66</v>
      </c>
      <c r="P51" s="74">
        <f t="shared" si="5"/>
        <v>4.66</v>
      </c>
    </row>
    <row r="52" spans="2:16">
      <c r="B52" s="89">
        <v>3.75</v>
      </c>
      <c r="C52" s="90" t="s">
        <v>63</v>
      </c>
      <c r="D52" s="118">
        <f t="shared" si="6"/>
        <v>1.7045454545454544E-4</v>
      </c>
      <c r="E52" s="91">
        <v>0.19769999999999999</v>
      </c>
      <c r="F52" s="92">
        <v>1.742</v>
      </c>
      <c r="G52" s="88">
        <f t="shared" si="1"/>
        <v>1.9397</v>
      </c>
      <c r="H52" s="89">
        <v>15.2</v>
      </c>
      <c r="I52" s="90" t="s">
        <v>66</v>
      </c>
      <c r="J52" s="76">
        <f t="shared" si="3"/>
        <v>15.2</v>
      </c>
      <c r="K52" s="89">
        <v>6.63</v>
      </c>
      <c r="L52" s="90" t="s">
        <v>66</v>
      </c>
      <c r="M52" s="74">
        <f t="shared" si="4"/>
        <v>6.63</v>
      </c>
      <c r="N52" s="89">
        <v>4.88</v>
      </c>
      <c r="O52" s="90" t="s">
        <v>66</v>
      </c>
      <c r="P52" s="74">
        <f t="shared" si="5"/>
        <v>4.88</v>
      </c>
    </row>
    <row r="53" spans="2:16">
      <c r="B53" s="89">
        <v>4</v>
      </c>
      <c r="C53" s="90" t="s">
        <v>63</v>
      </c>
      <c r="D53" s="118">
        <f t="shared" si="6"/>
        <v>1.8181818181818183E-4</v>
      </c>
      <c r="E53" s="91">
        <v>0.20419999999999999</v>
      </c>
      <c r="F53" s="92">
        <v>1.7509999999999999</v>
      </c>
      <c r="G53" s="88">
        <f t="shared" si="1"/>
        <v>1.9551999999999998</v>
      </c>
      <c r="H53" s="89">
        <v>16</v>
      </c>
      <c r="I53" s="90" t="s">
        <v>66</v>
      </c>
      <c r="J53" s="76">
        <f t="shared" si="3"/>
        <v>16</v>
      </c>
      <c r="K53" s="89">
        <v>6.93</v>
      </c>
      <c r="L53" s="90" t="s">
        <v>66</v>
      </c>
      <c r="M53" s="74">
        <f t="shared" si="4"/>
        <v>6.93</v>
      </c>
      <c r="N53" s="89">
        <v>5.0999999999999996</v>
      </c>
      <c r="O53" s="90" t="s">
        <v>66</v>
      </c>
      <c r="P53" s="74">
        <f t="shared" si="5"/>
        <v>5.0999999999999996</v>
      </c>
    </row>
    <row r="54" spans="2:16">
      <c r="B54" s="89">
        <v>4.5</v>
      </c>
      <c r="C54" s="90" t="s">
        <v>63</v>
      </c>
      <c r="D54" s="118">
        <f t="shared" si="6"/>
        <v>2.0454545454545454E-4</v>
      </c>
      <c r="E54" s="91">
        <v>0.21659999999999999</v>
      </c>
      <c r="F54" s="92">
        <v>1.766</v>
      </c>
      <c r="G54" s="88">
        <f t="shared" si="1"/>
        <v>1.9825999999999999</v>
      </c>
      <c r="H54" s="89">
        <v>17.579999999999998</v>
      </c>
      <c r="I54" s="90" t="s">
        <v>66</v>
      </c>
      <c r="J54" s="76">
        <f t="shared" si="3"/>
        <v>17.579999999999998</v>
      </c>
      <c r="K54" s="89">
        <v>7.53</v>
      </c>
      <c r="L54" s="90" t="s">
        <v>66</v>
      </c>
      <c r="M54" s="74">
        <f t="shared" si="4"/>
        <v>7.53</v>
      </c>
      <c r="N54" s="89">
        <v>5.53</v>
      </c>
      <c r="O54" s="90" t="s">
        <v>66</v>
      </c>
      <c r="P54" s="74">
        <f t="shared" si="5"/>
        <v>5.53</v>
      </c>
    </row>
    <row r="55" spans="2:16">
      <c r="B55" s="89">
        <v>5</v>
      </c>
      <c r="C55" s="90" t="s">
        <v>63</v>
      </c>
      <c r="D55" s="118">
        <f t="shared" si="6"/>
        <v>2.2727272727272727E-4</v>
      </c>
      <c r="E55" s="91">
        <v>0.2283</v>
      </c>
      <c r="F55" s="92">
        <v>1.776</v>
      </c>
      <c r="G55" s="88">
        <f t="shared" si="1"/>
        <v>2.0043000000000002</v>
      </c>
      <c r="H55" s="89">
        <v>19.14</v>
      </c>
      <c r="I55" s="90" t="s">
        <v>66</v>
      </c>
      <c r="J55" s="76">
        <f t="shared" si="3"/>
        <v>19.14</v>
      </c>
      <c r="K55" s="89">
        <v>8.11</v>
      </c>
      <c r="L55" s="90" t="s">
        <v>66</v>
      </c>
      <c r="M55" s="74">
        <f t="shared" si="4"/>
        <v>8.11</v>
      </c>
      <c r="N55" s="89">
        <v>5.95</v>
      </c>
      <c r="O55" s="90" t="s">
        <v>66</v>
      </c>
      <c r="P55" s="74">
        <f t="shared" si="5"/>
        <v>5.95</v>
      </c>
    </row>
    <row r="56" spans="2:16">
      <c r="B56" s="89">
        <v>5.5</v>
      </c>
      <c r="C56" s="90" t="s">
        <v>63</v>
      </c>
      <c r="D56" s="118">
        <f t="shared" si="6"/>
        <v>2.5000000000000001E-4</v>
      </c>
      <c r="E56" s="91">
        <v>0.2394</v>
      </c>
      <c r="F56" s="92">
        <v>1.7829999999999999</v>
      </c>
      <c r="G56" s="88">
        <f t="shared" si="1"/>
        <v>2.0223999999999998</v>
      </c>
      <c r="H56" s="89">
        <v>20.71</v>
      </c>
      <c r="I56" s="90" t="s">
        <v>66</v>
      </c>
      <c r="J56" s="76">
        <f t="shared" si="3"/>
        <v>20.71</v>
      </c>
      <c r="K56" s="89">
        <v>8.69</v>
      </c>
      <c r="L56" s="90" t="s">
        <v>66</v>
      </c>
      <c r="M56" s="74">
        <f t="shared" si="4"/>
        <v>8.69</v>
      </c>
      <c r="N56" s="89">
        <v>6.37</v>
      </c>
      <c r="O56" s="90" t="s">
        <v>66</v>
      </c>
      <c r="P56" s="74">
        <f t="shared" si="5"/>
        <v>6.37</v>
      </c>
    </row>
    <row r="57" spans="2:16">
      <c r="B57" s="89">
        <v>6</v>
      </c>
      <c r="C57" s="90" t="s">
        <v>63</v>
      </c>
      <c r="D57" s="118">
        <f t="shared" si="6"/>
        <v>2.7272727272727274E-4</v>
      </c>
      <c r="E57" s="91">
        <v>0.25009999999999999</v>
      </c>
      <c r="F57" s="92">
        <v>1.7869999999999999</v>
      </c>
      <c r="G57" s="88">
        <f t="shared" si="1"/>
        <v>2.0370999999999997</v>
      </c>
      <c r="H57" s="89">
        <v>22.26</v>
      </c>
      <c r="I57" s="90" t="s">
        <v>66</v>
      </c>
      <c r="J57" s="76">
        <f t="shared" si="3"/>
        <v>22.26</v>
      </c>
      <c r="K57" s="89">
        <v>9.26</v>
      </c>
      <c r="L57" s="90" t="s">
        <v>66</v>
      </c>
      <c r="M57" s="74">
        <f t="shared" si="4"/>
        <v>9.26</v>
      </c>
      <c r="N57" s="89">
        <v>6.78</v>
      </c>
      <c r="O57" s="90" t="s">
        <v>66</v>
      </c>
      <c r="P57" s="74">
        <f t="shared" si="5"/>
        <v>6.78</v>
      </c>
    </row>
    <row r="58" spans="2:16">
      <c r="B58" s="89">
        <v>6.5</v>
      </c>
      <c r="C58" s="90" t="s">
        <v>63</v>
      </c>
      <c r="D58" s="118">
        <f t="shared" si="6"/>
        <v>2.9545454545454542E-4</v>
      </c>
      <c r="E58" s="91">
        <v>0.26029999999999998</v>
      </c>
      <c r="F58" s="92">
        <v>1.788</v>
      </c>
      <c r="G58" s="88">
        <f t="shared" si="1"/>
        <v>2.0483000000000002</v>
      </c>
      <c r="H58" s="89">
        <v>23.82</v>
      </c>
      <c r="I58" s="90" t="s">
        <v>66</v>
      </c>
      <c r="J58" s="76">
        <f t="shared" si="3"/>
        <v>23.82</v>
      </c>
      <c r="K58" s="89">
        <v>9.83</v>
      </c>
      <c r="L58" s="90" t="s">
        <v>66</v>
      </c>
      <c r="M58" s="74">
        <f t="shared" si="4"/>
        <v>9.83</v>
      </c>
      <c r="N58" s="89">
        <v>7.18</v>
      </c>
      <c r="O58" s="90" t="s">
        <v>66</v>
      </c>
      <c r="P58" s="74">
        <f t="shared" si="5"/>
        <v>7.18</v>
      </c>
    </row>
    <row r="59" spans="2:16">
      <c r="B59" s="89">
        <v>7</v>
      </c>
      <c r="C59" s="90" t="s">
        <v>63</v>
      </c>
      <c r="D59" s="118">
        <f t="shared" si="6"/>
        <v>3.181818181818182E-4</v>
      </c>
      <c r="E59" s="91">
        <v>0.27010000000000001</v>
      </c>
      <c r="F59" s="92">
        <v>1.788</v>
      </c>
      <c r="G59" s="88">
        <f t="shared" si="1"/>
        <v>2.0581</v>
      </c>
      <c r="H59" s="89">
        <v>25.37</v>
      </c>
      <c r="I59" s="90" t="s">
        <v>66</v>
      </c>
      <c r="J59" s="76">
        <f t="shared" si="3"/>
        <v>25.37</v>
      </c>
      <c r="K59" s="89">
        <v>10.39</v>
      </c>
      <c r="L59" s="90" t="s">
        <v>66</v>
      </c>
      <c r="M59" s="74">
        <f t="shared" si="4"/>
        <v>10.39</v>
      </c>
      <c r="N59" s="89">
        <v>7.58</v>
      </c>
      <c r="O59" s="90" t="s">
        <v>66</v>
      </c>
      <c r="P59" s="74">
        <f t="shared" si="5"/>
        <v>7.58</v>
      </c>
    </row>
    <row r="60" spans="2:16">
      <c r="B60" s="89">
        <v>8</v>
      </c>
      <c r="C60" s="90" t="s">
        <v>63</v>
      </c>
      <c r="D60" s="118">
        <f t="shared" si="6"/>
        <v>3.6363636363636367E-4</v>
      </c>
      <c r="E60" s="91">
        <v>0.2888</v>
      </c>
      <c r="F60" s="92">
        <v>1.784</v>
      </c>
      <c r="G60" s="88">
        <f t="shared" si="1"/>
        <v>2.0728</v>
      </c>
      <c r="H60" s="89">
        <v>28.47</v>
      </c>
      <c r="I60" s="90" t="s">
        <v>66</v>
      </c>
      <c r="J60" s="76">
        <f t="shared" si="3"/>
        <v>28.47</v>
      </c>
      <c r="K60" s="89">
        <v>11.5</v>
      </c>
      <c r="L60" s="90" t="s">
        <v>66</v>
      </c>
      <c r="M60" s="74">
        <f t="shared" si="4"/>
        <v>11.5</v>
      </c>
      <c r="N60" s="89">
        <v>8.36</v>
      </c>
      <c r="O60" s="90" t="s">
        <v>66</v>
      </c>
      <c r="P60" s="74">
        <f t="shared" si="5"/>
        <v>8.36</v>
      </c>
    </row>
    <row r="61" spans="2:16">
      <c r="B61" s="89">
        <v>9</v>
      </c>
      <c r="C61" s="90" t="s">
        <v>63</v>
      </c>
      <c r="D61" s="118">
        <f t="shared" si="6"/>
        <v>4.0909090909090908E-4</v>
      </c>
      <c r="E61" s="91">
        <v>0.30630000000000002</v>
      </c>
      <c r="F61" s="92">
        <v>1.7749999999999999</v>
      </c>
      <c r="G61" s="88">
        <f t="shared" si="1"/>
        <v>2.0812999999999997</v>
      </c>
      <c r="H61" s="89">
        <v>31.58</v>
      </c>
      <c r="I61" s="90" t="s">
        <v>66</v>
      </c>
      <c r="J61" s="76">
        <f t="shared" si="3"/>
        <v>31.58</v>
      </c>
      <c r="K61" s="89">
        <v>12.6</v>
      </c>
      <c r="L61" s="90" t="s">
        <v>66</v>
      </c>
      <c r="M61" s="74">
        <f t="shared" si="4"/>
        <v>12.6</v>
      </c>
      <c r="N61" s="89">
        <v>9.1300000000000008</v>
      </c>
      <c r="O61" s="90" t="s">
        <v>66</v>
      </c>
      <c r="P61" s="74">
        <f t="shared" si="5"/>
        <v>9.1300000000000008</v>
      </c>
    </row>
    <row r="62" spans="2:16">
      <c r="B62" s="89">
        <v>10</v>
      </c>
      <c r="C62" s="90" t="s">
        <v>63</v>
      </c>
      <c r="D62" s="118">
        <f t="shared" si="6"/>
        <v>4.5454545454545455E-4</v>
      </c>
      <c r="E62" s="91">
        <v>0.32290000000000002</v>
      </c>
      <c r="F62" s="92">
        <v>1.764</v>
      </c>
      <c r="G62" s="88">
        <f t="shared" si="1"/>
        <v>2.0869</v>
      </c>
      <c r="H62" s="89">
        <v>34.700000000000003</v>
      </c>
      <c r="I62" s="90" t="s">
        <v>66</v>
      </c>
      <c r="J62" s="76">
        <f t="shared" si="3"/>
        <v>34.700000000000003</v>
      </c>
      <c r="K62" s="89">
        <v>13.69</v>
      </c>
      <c r="L62" s="90" t="s">
        <v>66</v>
      </c>
      <c r="M62" s="74">
        <f t="shared" si="4"/>
        <v>13.69</v>
      </c>
      <c r="N62" s="89">
        <v>9.89</v>
      </c>
      <c r="O62" s="90" t="s">
        <v>66</v>
      </c>
      <c r="P62" s="74">
        <f t="shared" si="5"/>
        <v>9.89</v>
      </c>
    </row>
    <row r="63" spans="2:16">
      <c r="B63" s="89">
        <v>11</v>
      </c>
      <c r="C63" s="90" t="s">
        <v>63</v>
      </c>
      <c r="D63" s="118">
        <f t="shared" si="6"/>
        <v>5.0000000000000001E-4</v>
      </c>
      <c r="E63" s="91">
        <v>0.33860000000000001</v>
      </c>
      <c r="F63" s="92">
        <v>1.7509999999999999</v>
      </c>
      <c r="G63" s="88">
        <f t="shared" si="1"/>
        <v>2.0895999999999999</v>
      </c>
      <c r="H63" s="89">
        <v>37.83</v>
      </c>
      <c r="I63" s="90" t="s">
        <v>66</v>
      </c>
      <c r="J63" s="76">
        <f t="shared" si="3"/>
        <v>37.83</v>
      </c>
      <c r="K63" s="89">
        <v>14.77</v>
      </c>
      <c r="L63" s="90" t="s">
        <v>66</v>
      </c>
      <c r="M63" s="74">
        <f t="shared" si="4"/>
        <v>14.77</v>
      </c>
      <c r="N63" s="89">
        <v>10.65</v>
      </c>
      <c r="O63" s="90" t="s">
        <v>66</v>
      </c>
      <c r="P63" s="74">
        <f t="shared" si="5"/>
        <v>10.65</v>
      </c>
    </row>
    <row r="64" spans="2:16">
      <c r="B64" s="89">
        <v>12</v>
      </c>
      <c r="C64" s="90" t="s">
        <v>63</v>
      </c>
      <c r="D64" s="118">
        <f t="shared" si="6"/>
        <v>5.4545454545454548E-4</v>
      </c>
      <c r="E64" s="91">
        <v>0.35370000000000001</v>
      </c>
      <c r="F64" s="92">
        <v>1.736</v>
      </c>
      <c r="G64" s="88">
        <f t="shared" si="1"/>
        <v>2.0897000000000001</v>
      </c>
      <c r="H64" s="89">
        <v>40.97</v>
      </c>
      <c r="I64" s="90" t="s">
        <v>66</v>
      </c>
      <c r="J64" s="76">
        <f t="shared" si="3"/>
        <v>40.97</v>
      </c>
      <c r="K64" s="89">
        <v>15.84</v>
      </c>
      <c r="L64" s="90" t="s">
        <v>66</v>
      </c>
      <c r="M64" s="74">
        <f t="shared" si="4"/>
        <v>15.84</v>
      </c>
      <c r="N64" s="89">
        <v>11.39</v>
      </c>
      <c r="O64" s="90" t="s">
        <v>66</v>
      </c>
      <c r="P64" s="74">
        <f t="shared" si="5"/>
        <v>11.39</v>
      </c>
    </row>
    <row r="65" spans="2:16">
      <c r="B65" s="89">
        <v>13</v>
      </c>
      <c r="C65" s="90" t="s">
        <v>63</v>
      </c>
      <c r="D65" s="118">
        <f t="shared" si="6"/>
        <v>5.9090909090909083E-4</v>
      </c>
      <c r="E65" s="91">
        <v>0.36809999999999998</v>
      </c>
      <c r="F65" s="92">
        <v>1.72</v>
      </c>
      <c r="G65" s="88">
        <f t="shared" si="1"/>
        <v>2.0880999999999998</v>
      </c>
      <c r="H65" s="89">
        <v>44.13</v>
      </c>
      <c r="I65" s="90" t="s">
        <v>66</v>
      </c>
      <c r="J65" s="76">
        <f t="shared" si="3"/>
        <v>44.13</v>
      </c>
      <c r="K65" s="89">
        <v>16.899999999999999</v>
      </c>
      <c r="L65" s="90" t="s">
        <v>66</v>
      </c>
      <c r="M65" s="74">
        <f t="shared" si="4"/>
        <v>16.899999999999999</v>
      </c>
      <c r="N65" s="89">
        <v>12.14</v>
      </c>
      <c r="O65" s="90" t="s">
        <v>66</v>
      </c>
      <c r="P65" s="74">
        <f t="shared" si="5"/>
        <v>12.14</v>
      </c>
    </row>
    <row r="66" spans="2:16">
      <c r="B66" s="89">
        <v>14</v>
      </c>
      <c r="C66" s="90" t="s">
        <v>63</v>
      </c>
      <c r="D66" s="118">
        <f t="shared" si="6"/>
        <v>6.3636363636363641E-4</v>
      </c>
      <c r="E66" s="91">
        <v>0.38200000000000001</v>
      </c>
      <c r="F66" s="92">
        <v>1.704</v>
      </c>
      <c r="G66" s="88">
        <f t="shared" si="1"/>
        <v>2.0859999999999999</v>
      </c>
      <c r="H66" s="89">
        <v>47.3</v>
      </c>
      <c r="I66" s="90" t="s">
        <v>66</v>
      </c>
      <c r="J66" s="76">
        <f t="shared" si="3"/>
        <v>47.3</v>
      </c>
      <c r="K66" s="89">
        <v>17.96</v>
      </c>
      <c r="L66" s="90" t="s">
        <v>66</v>
      </c>
      <c r="M66" s="74">
        <f t="shared" si="4"/>
        <v>17.96</v>
      </c>
      <c r="N66" s="89">
        <v>12.87</v>
      </c>
      <c r="O66" s="90" t="s">
        <v>66</v>
      </c>
      <c r="P66" s="74">
        <f t="shared" si="5"/>
        <v>12.87</v>
      </c>
    </row>
    <row r="67" spans="2:16">
      <c r="B67" s="89">
        <v>15</v>
      </c>
      <c r="C67" s="90" t="s">
        <v>63</v>
      </c>
      <c r="D67" s="118">
        <f t="shared" si="6"/>
        <v>6.8181818181818176E-4</v>
      </c>
      <c r="E67" s="91">
        <v>0.39539999999999997</v>
      </c>
      <c r="F67" s="92">
        <v>1.6879999999999999</v>
      </c>
      <c r="G67" s="88">
        <f t="shared" si="1"/>
        <v>2.0834000000000001</v>
      </c>
      <c r="H67" s="89">
        <v>50.49</v>
      </c>
      <c r="I67" s="90" t="s">
        <v>66</v>
      </c>
      <c r="J67" s="76">
        <f t="shared" si="3"/>
        <v>50.49</v>
      </c>
      <c r="K67" s="89">
        <v>19.010000000000002</v>
      </c>
      <c r="L67" s="90" t="s">
        <v>66</v>
      </c>
      <c r="M67" s="74">
        <f t="shared" si="4"/>
        <v>19.010000000000002</v>
      </c>
      <c r="N67" s="89">
        <v>13.61</v>
      </c>
      <c r="O67" s="90" t="s">
        <v>66</v>
      </c>
      <c r="P67" s="74">
        <f t="shared" si="5"/>
        <v>13.61</v>
      </c>
    </row>
    <row r="68" spans="2:16">
      <c r="B68" s="89">
        <v>16</v>
      </c>
      <c r="C68" s="90" t="s">
        <v>63</v>
      </c>
      <c r="D68" s="118">
        <f t="shared" si="6"/>
        <v>7.2727272727272734E-4</v>
      </c>
      <c r="E68" s="91">
        <v>0.40839999999999999</v>
      </c>
      <c r="F68" s="92">
        <v>1.671</v>
      </c>
      <c r="G68" s="88">
        <f t="shared" si="1"/>
        <v>2.0794000000000001</v>
      </c>
      <c r="H68" s="89">
        <v>53.69</v>
      </c>
      <c r="I68" s="90" t="s">
        <v>66</v>
      </c>
      <c r="J68" s="76">
        <f t="shared" si="3"/>
        <v>53.69</v>
      </c>
      <c r="K68" s="89">
        <v>20.059999999999999</v>
      </c>
      <c r="L68" s="90" t="s">
        <v>66</v>
      </c>
      <c r="M68" s="74">
        <f t="shared" si="4"/>
        <v>20.059999999999999</v>
      </c>
      <c r="N68" s="89">
        <v>14.34</v>
      </c>
      <c r="O68" s="90" t="s">
        <v>66</v>
      </c>
      <c r="P68" s="74">
        <f t="shared" si="5"/>
        <v>14.34</v>
      </c>
    </row>
    <row r="69" spans="2:16">
      <c r="B69" s="89">
        <v>17</v>
      </c>
      <c r="C69" s="90" t="s">
        <v>63</v>
      </c>
      <c r="D69" s="118">
        <f t="shared" si="6"/>
        <v>7.727272727272728E-4</v>
      </c>
      <c r="E69" s="91">
        <v>0.42099999999999999</v>
      </c>
      <c r="F69" s="92">
        <v>1.6539999999999999</v>
      </c>
      <c r="G69" s="88">
        <f t="shared" si="1"/>
        <v>2.0749999999999997</v>
      </c>
      <c r="H69" s="89">
        <v>56.92</v>
      </c>
      <c r="I69" s="90" t="s">
        <v>66</v>
      </c>
      <c r="J69" s="76">
        <f t="shared" si="3"/>
        <v>56.92</v>
      </c>
      <c r="K69" s="89">
        <v>21.1</v>
      </c>
      <c r="L69" s="90" t="s">
        <v>66</v>
      </c>
      <c r="M69" s="74">
        <f t="shared" si="4"/>
        <v>21.1</v>
      </c>
      <c r="N69" s="89">
        <v>15.07</v>
      </c>
      <c r="O69" s="90" t="s">
        <v>66</v>
      </c>
      <c r="P69" s="74">
        <f t="shared" si="5"/>
        <v>15.07</v>
      </c>
    </row>
    <row r="70" spans="2:16">
      <c r="B70" s="89">
        <v>18</v>
      </c>
      <c r="C70" s="90" t="s">
        <v>63</v>
      </c>
      <c r="D70" s="118">
        <f t="shared" si="6"/>
        <v>8.1818181818181816E-4</v>
      </c>
      <c r="E70" s="91">
        <v>0.43319999999999997</v>
      </c>
      <c r="F70" s="92">
        <v>1.6379999999999999</v>
      </c>
      <c r="G70" s="88">
        <f t="shared" si="1"/>
        <v>2.0711999999999997</v>
      </c>
      <c r="H70" s="89">
        <v>60.16</v>
      </c>
      <c r="I70" s="90" t="s">
        <v>66</v>
      </c>
      <c r="J70" s="76">
        <f t="shared" si="3"/>
        <v>60.16</v>
      </c>
      <c r="K70" s="89">
        <v>22.14</v>
      </c>
      <c r="L70" s="90" t="s">
        <v>66</v>
      </c>
      <c r="M70" s="74">
        <f t="shared" si="4"/>
        <v>22.14</v>
      </c>
      <c r="N70" s="89">
        <v>15.79</v>
      </c>
      <c r="O70" s="90" t="s">
        <v>66</v>
      </c>
      <c r="P70" s="74">
        <f t="shared" si="5"/>
        <v>15.79</v>
      </c>
    </row>
    <row r="71" spans="2:16">
      <c r="B71" s="89">
        <v>20</v>
      </c>
      <c r="C71" s="90" t="s">
        <v>63</v>
      </c>
      <c r="D71" s="118">
        <f t="shared" si="6"/>
        <v>9.0909090909090909E-4</v>
      </c>
      <c r="E71" s="91">
        <v>0.45660000000000001</v>
      </c>
      <c r="F71" s="92">
        <v>1.6040000000000001</v>
      </c>
      <c r="G71" s="88">
        <f t="shared" si="1"/>
        <v>2.0606</v>
      </c>
      <c r="H71" s="89">
        <v>66.69</v>
      </c>
      <c r="I71" s="90" t="s">
        <v>66</v>
      </c>
      <c r="J71" s="76">
        <f t="shared" si="3"/>
        <v>66.69</v>
      </c>
      <c r="K71" s="89">
        <v>24.2</v>
      </c>
      <c r="L71" s="90" t="s">
        <v>66</v>
      </c>
      <c r="M71" s="74">
        <f t="shared" si="4"/>
        <v>24.2</v>
      </c>
      <c r="N71" s="89">
        <v>17.25</v>
      </c>
      <c r="O71" s="90" t="s">
        <v>66</v>
      </c>
      <c r="P71" s="74">
        <f t="shared" si="5"/>
        <v>17.25</v>
      </c>
    </row>
    <row r="72" spans="2:16">
      <c r="B72" s="89">
        <v>22.5</v>
      </c>
      <c r="C72" s="90" t="s">
        <v>63</v>
      </c>
      <c r="D72" s="118">
        <f t="shared" si="6"/>
        <v>1.0227272727272726E-3</v>
      </c>
      <c r="E72" s="91">
        <v>0.48430000000000001</v>
      </c>
      <c r="F72" s="92">
        <v>1.5640000000000001</v>
      </c>
      <c r="G72" s="88">
        <f t="shared" si="1"/>
        <v>2.0483000000000002</v>
      </c>
      <c r="H72" s="89">
        <v>74.959999999999994</v>
      </c>
      <c r="I72" s="90" t="s">
        <v>66</v>
      </c>
      <c r="J72" s="76">
        <f t="shared" si="3"/>
        <v>74.959999999999994</v>
      </c>
      <c r="K72" s="89">
        <v>26.75</v>
      </c>
      <c r="L72" s="90" t="s">
        <v>66</v>
      </c>
      <c r="M72" s="74">
        <f t="shared" si="4"/>
        <v>26.75</v>
      </c>
      <c r="N72" s="89">
        <v>19.059999999999999</v>
      </c>
      <c r="O72" s="90" t="s">
        <v>66</v>
      </c>
      <c r="P72" s="74">
        <f t="shared" si="5"/>
        <v>19.059999999999999</v>
      </c>
    </row>
    <row r="73" spans="2:16">
      <c r="B73" s="89">
        <v>25</v>
      </c>
      <c r="C73" s="90" t="s">
        <v>63</v>
      </c>
      <c r="D73" s="118">
        <f t="shared" si="6"/>
        <v>1.1363636363636365E-3</v>
      </c>
      <c r="E73" s="91">
        <v>0.51049999999999995</v>
      </c>
      <c r="F73" s="92">
        <v>1.5249999999999999</v>
      </c>
      <c r="G73" s="88">
        <f t="shared" si="1"/>
        <v>2.0354999999999999</v>
      </c>
      <c r="H73" s="89">
        <v>83.32</v>
      </c>
      <c r="I73" s="90" t="s">
        <v>66</v>
      </c>
      <c r="J73" s="76">
        <f t="shared" si="3"/>
        <v>83.32</v>
      </c>
      <c r="K73" s="89">
        <v>29.28</v>
      </c>
      <c r="L73" s="90" t="s">
        <v>66</v>
      </c>
      <c r="M73" s="74">
        <f t="shared" si="4"/>
        <v>29.28</v>
      </c>
      <c r="N73" s="89">
        <v>20.87</v>
      </c>
      <c r="O73" s="90" t="s">
        <v>66</v>
      </c>
      <c r="P73" s="74">
        <f t="shared" si="5"/>
        <v>20.87</v>
      </c>
    </row>
    <row r="74" spans="2:16">
      <c r="B74" s="89">
        <v>27.5</v>
      </c>
      <c r="C74" s="90" t="s">
        <v>63</v>
      </c>
      <c r="D74" s="118">
        <f t="shared" si="6"/>
        <v>1.25E-3</v>
      </c>
      <c r="E74" s="91">
        <v>0.53539999999999999</v>
      </c>
      <c r="F74" s="92">
        <v>1.4870000000000001</v>
      </c>
      <c r="G74" s="88">
        <f t="shared" si="1"/>
        <v>2.0224000000000002</v>
      </c>
      <c r="H74" s="89">
        <v>91.78</v>
      </c>
      <c r="I74" s="90" t="s">
        <v>66</v>
      </c>
      <c r="J74" s="76">
        <f t="shared" si="3"/>
        <v>91.78</v>
      </c>
      <c r="K74" s="89">
        <v>31.78</v>
      </c>
      <c r="L74" s="90" t="s">
        <v>66</v>
      </c>
      <c r="M74" s="74">
        <f t="shared" si="4"/>
        <v>31.78</v>
      </c>
      <c r="N74" s="89">
        <v>22.68</v>
      </c>
      <c r="O74" s="90" t="s">
        <v>66</v>
      </c>
      <c r="P74" s="74">
        <f t="shared" si="5"/>
        <v>22.68</v>
      </c>
    </row>
    <row r="75" spans="2:16">
      <c r="B75" s="89">
        <v>30</v>
      </c>
      <c r="C75" s="90" t="s">
        <v>63</v>
      </c>
      <c r="D75" s="118">
        <f t="shared" si="6"/>
        <v>1.3636363636363635E-3</v>
      </c>
      <c r="E75" s="91">
        <v>0.55920000000000003</v>
      </c>
      <c r="F75" s="92">
        <v>1.452</v>
      </c>
      <c r="G75" s="88">
        <f t="shared" si="1"/>
        <v>2.0112000000000001</v>
      </c>
      <c r="H75" s="89">
        <v>100.34</v>
      </c>
      <c r="I75" s="90" t="s">
        <v>66</v>
      </c>
      <c r="J75" s="76">
        <f t="shared" si="3"/>
        <v>100.34</v>
      </c>
      <c r="K75" s="89">
        <v>34.26</v>
      </c>
      <c r="L75" s="90" t="s">
        <v>66</v>
      </c>
      <c r="M75" s="74">
        <f t="shared" si="4"/>
        <v>34.26</v>
      </c>
      <c r="N75" s="89">
        <v>24.5</v>
      </c>
      <c r="O75" s="90" t="s">
        <v>66</v>
      </c>
      <c r="P75" s="74">
        <f t="shared" si="5"/>
        <v>24.5</v>
      </c>
    </row>
    <row r="76" spans="2:16">
      <c r="B76" s="89">
        <v>32.5</v>
      </c>
      <c r="C76" s="90" t="s">
        <v>63</v>
      </c>
      <c r="D76" s="118">
        <f t="shared" si="6"/>
        <v>1.4772727272727272E-3</v>
      </c>
      <c r="E76" s="91">
        <v>0.58199999999999996</v>
      </c>
      <c r="F76" s="92">
        <v>1.4179999999999999</v>
      </c>
      <c r="G76" s="88">
        <f t="shared" si="1"/>
        <v>2</v>
      </c>
      <c r="H76" s="89">
        <v>108.98</v>
      </c>
      <c r="I76" s="90" t="s">
        <v>66</v>
      </c>
      <c r="J76" s="76">
        <f t="shared" si="3"/>
        <v>108.98</v>
      </c>
      <c r="K76" s="89">
        <v>36.72</v>
      </c>
      <c r="L76" s="90" t="s">
        <v>66</v>
      </c>
      <c r="M76" s="74">
        <f t="shared" si="4"/>
        <v>36.72</v>
      </c>
      <c r="N76" s="89">
        <v>26.32</v>
      </c>
      <c r="O76" s="90" t="s">
        <v>66</v>
      </c>
      <c r="P76" s="74">
        <f t="shared" si="5"/>
        <v>26.32</v>
      </c>
    </row>
    <row r="77" spans="2:16">
      <c r="B77" s="89">
        <v>35</v>
      </c>
      <c r="C77" s="90" t="s">
        <v>63</v>
      </c>
      <c r="D77" s="118">
        <f t="shared" si="6"/>
        <v>1.590909090909091E-3</v>
      </c>
      <c r="E77" s="91">
        <v>0.60399999999999998</v>
      </c>
      <c r="F77" s="92">
        <v>1.3859999999999999</v>
      </c>
      <c r="G77" s="88">
        <f t="shared" si="1"/>
        <v>1.9899999999999998</v>
      </c>
      <c r="H77" s="89">
        <v>117.7</v>
      </c>
      <c r="I77" s="90" t="s">
        <v>66</v>
      </c>
      <c r="J77" s="76">
        <f t="shared" si="3"/>
        <v>117.7</v>
      </c>
      <c r="K77" s="89">
        <v>39.159999999999997</v>
      </c>
      <c r="L77" s="90" t="s">
        <v>66</v>
      </c>
      <c r="M77" s="74">
        <f t="shared" si="4"/>
        <v>39.159999999999997</v>
      </c>
      <c r="N77" s="89">
        <v>28.14</v>
      </c>
      <c r="O77" s="90" t="s">
        <v>66</v>
      </c>
      <c r="P77" s="74">
        <f t="shared" si="5"/>
        <v>28.14</v>
      </c>
    </row>
    <row r="78" spans="2:16">
      <c r="B78" s="89">
        <v>37.5</v>
      </c>
      <c r="C78" s="90" t="s">
        <v>63</v>
      </c>
      <c r="D78" s="118">
        <f t="shared" si="6"/>
        <v>1.7045454545454545E-3</v>
      </c>
      <c r="E78" s="91">
        <v>0.62519999999999998</v>
      </c>
      <c r="F78" s="92">
        <v>1.355</v>
      </c>
      <c r="G78" s="88">
        <f t="shared" si="1"/>
        <v>1.9802</v>
      </c>
      <c r="H78" s="89">
        <v>126.5</v>
      </c>
      <c r="I78" s="90" t="s">
        <v>66</v>
      </c>
      <c r="J78" s="76">
        <f t="shared" si="3"/>
        <v>126.5</v>
      </c>
      <c r="K78" s="89">
        <v>41.57</v>
      </c>
      <c r="L78" s="90" t="s">
        <v>66</v>
      </c>
      <c r="M78" s="74">
        <f t="shared" si="4"/>
        <v>41.57</v>
      </c>
      <c r="N78" s="89">
        <v>29.96</v>
      </c>
      <c r="O78" s="90" t="s">
        <v>66</v>
      </c>
      <c r="P78" s="74">
        <f t="shared" si="5"/>
        <v>29.96</v>
      </c>
    </row>
    <row r="79" spans="2:16">
      <c r="B79" s="89">
        <v>40</v>
      </c>
      <c r="C79" s="90" t="s">
        <v>63</v>
      </c>
      <c r="D79" s="118">
        <f t="shared" si="6"/>
        <v>1.8181818181818182E-3</v>
      </c>
      <c r="E79" s="91">
        <v>0.64570000000000005</v>
      </c>
      <c r="F79" s="92">
        <v>1.3260000000000001</v>
      </c>
      <c r="G79" s="88">
        <f t="shared" si="1"/>
        <v>1.9717000000000002</v>
      </c>
      <c r="H79" s="89">
        <v>135.37</v>
      </c>
      <c r="I79" s="90" t="s">
        <v>66</v>
      </c>
      <c r="J79" s="76">
        <f t="shared" si="3"/>
        <v>135.37</v>
      </c>
      <c r="K79" s="89">
        <v>43.95</v>
      </c>
      <c r="L79" s="90" t="s">
        <v>66</v>
      </c>
      <c r="M79" s="74">
        <f t="shared" si="4"/>
        <v>43.95</v>
      </c>
      <c r="N79" s="89">
        <v>31.79</v>
      </c>
      <c r="O79" s="90" t="s">
        <v>66</v>
      </c>
      <c r="P79" s="74">
        <f t="shared" si="5"/>
        <v>31.79</v>
      </c>
    </row>
    <row r="80" spans="2:16">
      <c r="B80" s="89">
        <v>45</v>
      </c>
      <c r="C80" s="90" t="s">
        <v>63</v>
      </c>
      <c r="D80" s="118">
        <f t="shared" si="6"/>
        <v>2.0454545454545452E-3</v>
      </c>
      <c r="E80" s="91">
        <v>0.68969999999999998</v>
      </c>
      <c r="F80" s="92">
        <v>1.2709999999999999</v>
      </c>
      <c r="G80" s="88">
        <f t="shared" si="1"/>
        <v>1.9606999999999999</v>
      </c>
      <c r="H80" s="89">
        <v>153.28</v>
      </c>
      <c r="I80" s="90" t="s">
        <v>66</v>
      </c>
      <c r="J80" s="76">
        <f t="shared" si="3"/>
        <v>153.28</v>
      </c>
      <c r="K80" s="89">
        <v>48.66</v>
      </c>
      <c r="L80" s="90" t="s">
        <v>66</v>
      </c>
      <c r="M80" s="74">
        <f t="shared" si="4"/>
        <v>48.66</v>
      </c>
      <c r="N80" s="89">
        <v>35.47</v>
      </c>
      <c r="O80" s="90" t="s">
        <v>66</v>
      </c>
      <c r="P80" s="74">
        <f t="shared" si="5"/>
        <v>35.47</v>
      </c>
    </row>
    <row r="81" spans="2:16">
      <c r="B81" s="89">
        <v>50</v>
      </c>
      <c r="C81" s="90" t="s">
        <v>63</v>
      </c>
      <c r="D81" s="118">
        <f t="shared" si="6"/>
        <v>2.2727272727272731E-3</v>
      </c>
      <c r="E81" s="91">
        <v>0.74150000000000005</v>
      </c>
      <c r="F81" s="92">
        <v>1.222</v>
      </c>
      <c r="G81" s="88">
        <f t="shared" si="1"/>
        <v>1.9635</v>
      </c>
      <c r="H81" s="89">
        <v>171.33</v>
      </c>
      <c r="I81" s="90" t="s">
        <v>66</v>
      </c>
      <c r="J81" s="76">
        <f t="shared" si="3"/>
        <v>171.33</v>
      </c>
      <c r="K81" s="89">
        <v>53.23</v>
      </c>
      <c r="L81" s="90" t="s">
        <v>66</v>
      </c>
      <c r="M81" s="74">
        <f t="shared" si="4"/>
        <v>53.23</v>
      </c>
      <c r="N81" s="89">
        <v>39.15</v>
      </c>
      <c r="O81" s="90" t="s">
        <v>66</v>
      </c>
      <c r="P81" s="74">
        <f t="shared" si="5"/>
        <v>39.15</v>
      </c>
    </row>
    <row r="82" spans="2:16">
      <c r="B82" s="89">
        <v>55</v>
      </c>
      <c r="C82" s="90" t="s">
        <v>63</v>
      </c>
      <c r="D82" s="118">
        <f t="shared" si="6"/>
        <v>2.5000000000000001E-3</v>
      </c>
      <c r="E82" s="91">
        <v>0.78100000000000003</v>
      </c>
      <c r="F82" s="92">
        <v>1.177</v>
      </c>
      <c r="G82" s="88">
        <f t="shared" si="1"/>
        <v>1.9580000000000002</v>
      </c>
      <c r="H82" s="89">
        <v>189.49</v>
      </c>
      <c r="I82" s="90" t="s">
        <v>66</v>
      </c>
      <c r="J82" s="76">
        <f t="shared" si="3"/>
        <v>189.49</v>
      </c>
      <c r="K82" s="89">
        <v>57.67</v>
      </c>
      <c r="L82" s="90" t="s">
        <v>66</v>
      </c>
      <c r="M82" s="74">
        <f t="shared" si="4"/>
        <v>57.67</v>
      </c>
      <c r="N82" s="89">
        <v>42.83</v>
      </c>
      <c r="O82" s="90" t="s">
        <v>66</v>
      </c>
      <c r="P82" s="74">
        <f t="shared" si="5"/>
        <v>42.83</v>
      </c>
    </row>
    <row r="83" spans="2:16">
      <c r="B83" s="89">
        <v>60</v>
      </c>
      <c r="C83" s="90" t="s">
        <v>63</v>
      </c>
      <c r="D83" s="118">
        <f t="shared" si="6"/>
        <v>2.7272727272727271E-3</v>
      </c>
      <c r="E83" s="91">
        <v>0.81320000000000003</v>
      </c>
      <c r="F83" s="92">
        <v>1.135</v>
      </c>
      <c r="G83" s="88">
        <f t="shared" si="1"/>
        <v>1.9481999999999999</v>
      </c>
      <c r="H83" s="89">
        <v>207.8</v>
      </c>
      <c r="I83" s="90" t="s">
        <v>66</v>
      </c>
      <c r="J83" s="76">
        <f t="shared" si="3"/>
        <v>207.8</v>
      </c>
      <c r="K83" s="89">
        <v>62.02</v>
      </c>
      <c r="L83" s="90" t="s">
        <v>66</v>
      </c>
      <c r="M83" s="74">
        <f t="shared" si="4"/>
        <v>62.02</v>
      </c>
      <c r="N83" s="89">
        <v>46.5</v>
      </c>
      <c r="O83" s="90" t="s">
        <v>66</v>
      </c>
      <c r="P83" s="74">
        <f t="shared" si="5"/>
        <v>46.5</v>
      </c>
    </row>
    <row r="84" spans="2:16">
      <c r="B84" s="89">
        <v>65</v>
      </c>
      <c r="C84" s="90" t="s">
        <v>63</v>
      </c>
      <c r="D84" s="118">
        <f t="shared" si="6"/>
        <v>2.9545454545454545E-3</v>
      </c>
      <c r="E84" s="91">
        <v>0.84119999999999995</v>
      </c>
      <c r="F84" s="92">
        <v>1.097</v>
      </c>
      <c r="G84" s="88">
        <f t="shared" si="1"/>
        <v>1.9381999999999999</v>
      </c>
      <c r="H84" s="89">
        <v>226.29</v>
      </c>
      <c r="I84" s="90" t="s">
        <v>66</v>
      </c>
      <c r="J84" s="76">
        <f t="shared" si="3"/>
        <v>226.29</v>
      </c>
      <c r="K84" s="89">
        <v>66.3</v>
      </c>
      <c r="L84" s="90" t="s">
        <v>66</v>
      </c>
      <c r="M84" s="74">
        <f t="shared" si="4"/>
        <v>66.3</v>
      </c>
      <c r="N84" s="89">
        <v>50.15</v>
      </c>
      <c r="O84" s="90" t="s">
        <v>66</v>
      </c>
      <c r="P84" s="74">
        <f t="shared" si="5"/>
        <v>50.15</v>
      </c>
    </row>
    <row r="85" spans="2:16">
      <c r="B85" s="89">
        <v>70</v>
      </c>
      <c r="C85" s="90" t="s">
        <v>63</v>
      </c>
      <c r="D85" s="118">
        <f t="shared" si="6"/>
        <v>3.1818181818181819E-3</v>
      </c>
      <c r="E85" s="91">
        <v>0.86660000000000004</v>
      </c>
      <c r="F85" s="92">
        <v>1.0620000000000001</v>
      </c>
      <c r="G85" s="88">
        <f t="shared" ref="G85:G148" si="7">E85+F85</f>
        <v>1.9286000000000001</v>
      </c>
      <c r="H85" s="89">
        <v>244.94</v>
      </c>
      <c r="I85" s="90" t="s">
        <v>66</v>
      </c>
      <c r="J85" s="76">
        <f t="shared" si="3"/>
        <v>244.94</v>
      </c>
      <c r="K85" s="89">
        <v>70.510000000000005</v>
      </c>
      <c r="L85" s="90" t="s">
        <v>66</v>
      </c>
      <c r="M85" s="74">
        <f t="shared" si="4"/>
        <v>70.510000000000005</v>
      </c>
      <c r="N85" s="89">
        <v>53.8</v>
      </c>
      <c r="O85" s="90" t="s">
        <v>66</v>
      </c>
      <c r="P85" s="74">
        <f t="shared" si="5"/>
        <v>53.8</v>
      </c>
    </row>
    <row r="86" spans="2:16">
      <c r="B86" s="89">
        <v>80</v>
      </c>
      <c r="C86" s="90" t="s">
        <v>63</v>
      </c>
      <c r="D86" s="118">
        <f t="shared" si="6"/>
        <v>3.6363636363636364E-3</v>
      </c>
      <c r="E86" s="91">
        <v>0.91400000000000003</v>
      </c>
      <c r="F86" s="92">
        <v>0.99850000000000005</v>
      </c>
      <c r="G86" s="88">
        <f t="shared" si="7"/>
        <v>1.9125000000000001</v>
      </c>
      <c r="H86" s="89">
        <v>282.74</v>
      </c>
      <c r="I86" s="90" t="s">
        <v>66</v>
      </c>
      <c r="J86" s="76">
        <f t="shared" ref="J86:J100" si="8">H86</f>
        <v>282.74</v>
      </c>
      <c r="K86" s="89">
        <v>78.790000000000006</v>
      </c>
      <c r="L86" s="90" t="s">
        <v>66</v>
      </c>
      <c r="M86" s="74">
        <f t="shared" ref="M86:M149" si="9">K86</f>
        <v>78.790000000000006</v>
      </c>
      <c r="N86" s="89">
        <v>61.06</v>
      </c>
      <c r="O86" s="90" t="s">
        <v>66</v>
      </c>
      <c r="P86" s="74">
        <f t="shared" si="5"/>
        <v>61.06</v>
      </c>
    </row>
    <row r="87" spans="2:16">
      <c r="B87" s="89">
        <v>90</v>
      </c>
      <c r="C87" s="90" t="s">
        <v>63</v>
      </c>
      <c r="D87" s="118">
        <f t="shared" si="6"/>
        <v>4.0909090909090904E-3</v>
      </c>
      <c r="E87" s="91">
        <v>0.95989999999999998</v>
      </c>
      <c r="F87" s="92">
        <v>0.94369999999999998</v>
      </c>
      <c r="G87" s="88">
        <f t="shared" si="7"/>
        <v>1.9036</v>
      </c>
      <c r="H87" s="89">
        <v>321.02</v>
      </c>
      <c r="I87" s="90" t="s">
        <v>66</v>
      </c>
      <c r="J87" s="76">
        <f t="shared" si="8"/>
        <v>321.02</v>
      </c>
      <c r="K87" s="89">
        <v>86.79</v>
      </c>
      <c r="L87" s="90" t="s">
        <v>66</v>
      </c>
      <c r="M87" s="74">
        <f t="shared" si="9"/>
        <v>86.79</v>
      </c>
      <c r="N87" s="89">
        <v>68.290000000000006</v>
      </c>
      <c r="O87" s="90" t="s">
        <v>66</v>
      </c>
      <c r="P87" s="74">
        <f t="shared" si="5"/>
        <v>68.290000000000006</v>
      </c>
    </row>
    <row r="88" spans="2:16">
      <c r="B88" s="89">
        <v>100</v>
      </c>
      <c r="C88" s="90" t="s">
        <v>63</v>
      </c>
      <c r="D88" s="118">
        <f t="shared" si="6"/>
        <v>4.5454545454545461E-3</v>
      </c>
      <c r="E88" s="91">
        <v>1.006</v>
      </c>
      <c r="F88" s="92">
        <v>0.89549999999999996</v>
      </c>
      <c r="G88" s="88">
        <f t="shared" si="7"/>
        <v>1.9015</v>
      </c>
      <c r="H88" s="89">
        <v>359.62</v>
      </c>
      <c r="I88" s="90" t="s">
        <v>66</v>
      </c>
      <c r="J88" s="76">
        <f t="shared" si="8"/>
        <v>359.62</v>
      </c>
      <c r="K88" s="89">
        <v>94.52</v>
      </c>
      <c r="L88" s="90" t="s">
        <v>66</v>
      </c>
      <c r="M88" s="74">
        <f t="shared" si="9"/>
        <v>94.52</v>
      </c>
      <c r="N88" s="89">
        <v>75.459999999999994</v>
      </c>
      <c r="O88" s="90" t="s">
        <v>66</v>
      </c>
      <c r="P88" s="74">
        <f t="shared" si="5"/>
        <v>75.459999999999994</v>
      </c>
    </row>
    <row r="89" spans="2:16">
      <c r="B89" s="89">
        <v>110</v>
      </c>
      <c r="C89" s="90" t="s">
        <v>63</v>
      </c>
      <c r="D89" s="118">
        <f t="shared" si="6"/>
        <v>5.0000000000000001E-3</v>
      </c>
      <c r="E89" s="91">
        <v>1.0529999999999999</v>
      </c>
      <c r="F89" s="92">
        <v>0.85270000000000001</v>
      </c>
      <c r="G89" s="88">
        <f t="shared" si="7"/>
        <v>1.9056999999999999</v>
      </c>
      <c r="H89" s="89">
        <v>398.38</v>
      </c>
      <c r="I89" s="90" t="s">
        <v>66</v>
      </c>
      <c r="J89" s="76">
        <f t="shared" si="8"/>
        <v>398.38</v>
      </c>
      <c r="K89" s="89">
        <v>101.96</v>
      </c>
      <c r="L89" s="90" t="s">
        <v>66</v>
      </c>
      <c r="M89" s="74">
        <f t="shared" si="9"/>
        <v>101.96</v>
      </c>
      <c r="N89" s="89">
        <v>82.57</v>
      </c>
      <c r="O89" s="90" t="s">
        <v>66</v>
      </c>
      <c r="P89" s="74">
        <f t="shared" si="5"/>
        <v>82.57</v>
      </c>
    </row>
    <row r="90" spans="2:16">
      <c r="B90" s="89">
        <v>120</v>
      </c>
      <c r="C90" s="90" t="s">
        <v>63</v>
      </c>
      <c r="D90" s="118">
        <f t="shared" si="6"/>
        <v>5.4545454545454541E-3</v>
      </c>
      <c r="E90" s="91">
        <v>1.1000000000000001</v>
      </c>
      <c r="F90" s="92">
        <v>0.8145</v>
      </c>
      <c r="G90" s="88">
        <f t="shared" si="7"/>
        <v>1.9145000000000001</v>
      </c>
      <c r="H90" s="89">
        <v>437.19</v>
      </c>
      <c r="I90" s="90" t="s">
        <v>66</v>
      </c>
      <c r="J90" s="76">
        <f t="shared" si="8"/>
        <v>437.19</v>
      </c>
      <c r="K90" s="89">
        <v>109.1</v>
      </c>
      <c r="L90" s="90" t="s">
        <v>66</v>
      </c>
      <c r="M90" s="74">
        <f t="shared" si="9"/>
        <v>109.1</v>
      </c>
      <c r="N90" s="89">
        <v>89.59</v>
      </c>
      <c r="O90" s="90" t="s">
        <v>66</v>
      </c>
      <c r="P90" s="74">
        <f t="shared" si="5"/>
        <v>89.59</v>
      </c>
    </row>
    <row r="91" spans="2:16">
      <c r="B91" s="89">
        <v>130</v>
      </c>
      <c r="C91" s="90" t="s">
        <v>63</v>
      </c>
      <c r="D91" s="118">
        <f t="shared" si="6"/>
        <v>5.909090909090909E-3</v>
      </c>
      <c r="E91" s="91">
        <v>1.1479999999999999</v>
      </c>
      <c r="F91" s="92">
        <v>0.78010000000000002</v>
      </c>
      <c r="G91" s="88">
        <f t="shared" si="7"/>
        <v>1.9280999999999999</v>
      </c>
      <c r="H91" s="89">
        <v>475.92</v>
      </c>
      <c r="I91" s="90" t="s">
        <v>66</v>
      </c>
      <c r="J91" s="76">
        <f t="shared" si="8"/>
        <v>475.92</v>
      </c>
      <c r="K91" s="89">
        <v>115.96</v>
      </c>
      <c r="L91" s="90" t="s">
        <v>66</v>
      </c>
      <c r="M91" s="74">
        <f t="shared" si="9"/>
        <v>115.96</v>
      </c>
      <c r="N91" s="89">
        <v>96.51</v>
      </c>
      <c r="O91" s="90" t="s">
        <v>66</v>
      </c>
      <c r="P91" s="74">
        <f t="shared" si="5"/>
        <v>96.51</v>
      </c>
    </row>
    <row r="92" spans="2:16">
      <c r="B92" s="89">
        <v>140</v>
      </c>
      <c r="C92" s="90" t="s">
        <v>63</v>
      </c>
      <c r="D92" s="118">
        <f t="shared" si="6"/>
        <v>6.3636363636363638E-3</v>
      </c>
      <c r="E92" s="91">
        <v>1.196</v>
      </c>
      <c r="F92" s="92">
        <v>0.74890000000000001</v>
      </c>
      <c r="G92" s="88">
        <f t="shared" si="7"/>
        <v>1.9449000000000001</v>
      </c>
      <c r="H92" s="89">
        <v>514.49</v>
      </c>
      <c r="I92" s="90" t="s">
        <v>66</v>
      </c>
      <c r="J92" s="76">
        <f t="shared" si="8"/>
        <v>514.49</v>
      </c>
      <c r="K92" s="89">
        <v>122.52</v>
      </c>
      <c r="L92" s="90" t="s">
        <v>66</v>
      </c>
      <c r="M92" s="74">
        <f t="shared" si="9"/>
        <v>122.52</v>
      </c>
      <c r="N92" s="89">
        <v>103.32</v>
      </c>
      <c r="O92" s="90" t="s">
        <v>66</v>
      </c>
      <c r="P92" s="74">
        <f t="shared" ref="P92:P155" si="10">N92</f>
        <v>103.32</v>
      </c>
    </row>
    <row r="93" spans="2:16">
      <c r="B93" s="89">
        <v>150</v>
      </c>
      <c r="C93" s="90" t="s">
        <v>63</v>
      </c>
      <c r="D93" s="118">
        <f t="shared" si="6"/>
        <v>6.8181818181818179E-3</v>
      </c>
      <c r="E93" s="91">
        <v>1.244</v>
      </c>
      <c r="F93" s="92">
        <v>0.72060000000000002</v>
      </c>
      <c r="G93" s="88">
        <f t="shared" si="7"/>
        <v>1.9645999999999999</v>
      </c>
      <c r="H93" s="89">
        <v>552.83000000000004</v>
      </c>
      <c r="I93" s="90" t="s">
        <v>66</v>
      </c>
      <c r="J93" s="76">
        <f t="shared" si="8"/>
        <v>552.83000000000004</v>
      </c>
      <c r="K93" s="89">
        <v>128.81</v>
      </c>
      <c r="L93" s="90" t="s">
        <v>66</v>
      </c>
      <c r="M93" s="74">
        <f t="shared" si="9"/>
        <v>128.81</v>
      </c>
      <c r="N93" s="89">
        <v>110</v>
      </c>
      <c r="O93" s="90" t="s">
        <v>66</v>
      </c>
      <c r="P93" s="74">
        <f t="shared" si="10"/>
        <v>110</v>
      </c>
    </row>
    <row r="94" spans="2:16">
      <c r="B94" s="89">
        <v>160</v>
      </c>
      <c r="C94" s="90" t="s">
        <v>63</v>
      </c>
      <c r="D94" s="118">
        <f t="shared" si="6"/>
        <v>7.2727272727272727E-3</v>
      </c>
      <c r="E94" s="91">
        <v>1.292</v>
      </c>
      <c r="F94" s="92">
        <v>0.6946</v>
      </c>
      <c r="G94" s="88">
        <f t="shared" si="7"/>
        <v>1.9866000000000001</v>
      </c>
      <c r="H94" s="89">
        <v>590.88</v>
      </c>
      <c r="I94" s="90" t="s">
        <v>66</v>
      </c>
      <c r="J94" s="76">
        <f t="shared" si="8"/>
        <v>590.88</v>
      </c>
      <c r="K94" s="89">
        <v>134.83000000000001</v>
      </c>
      <c r="L94" s="90" t="s">
        <v>66</v>
      </c>
      <c r="M94" s="74">
        <f t="shared" si="9"/>
        <v>134.83000000000001</v>
      </c>
      <c r="N94" s="89">
        <v>116.55</v>
      </c>
      <c r="O94" s="90" t="s">
        <v>66</v>
      </c>
      <c r="P94" s="74">
        <f t="shared" si="10"/>
        <v>116.55</v>
      </c>
    </row>
    <row r="95" spans="2:16">
      <c r="B95" s="89">
        <v>170</v>
      </c>
      <c r="C95" s="90" t="s">
        <v>63</v>
      </c>
      <c r="D95" s="118">
        <f t="shared" si="6"/>
        <v>7.7272727272727276E-3</v>
      </c>
      <c r="E95" s="91">
        <v>1.34</v>
      </c>
      <c r="F95" s="92">
        <v>0.67069999999999996</v>
      </c>
      <c r="G95" s="88">
        <f t="shared" si="7"/>
        <v>2.0106999999999999</v>
      </c>
      <c r="H95" s="89">
        <v>628.61</v>
      </c>
      <c r="I95" s="90" t="s">
        <v>66</v>
      </c>
      <c r="J95" s="76">
        <f t="shared" si="8"/>
        <v>628.61</v>
      </c>
      <c r="K95" s="89">
        <v>140.59</v>
      </c>
      <c r="L95" s="90" t="s">
        <v>66</v>
      </c>
      <c r="M95" s="74">
        <f t="shared" si="9"/>
        <v>140.59</v>
      </c>
      <c r="N95" s="89">
        <v>122.96</v>
      </c>
      <c r="O95" s="90" t="s">
        <v>66</v>
      </c>
      <c r="P95" s="74">
        <f t="shared" si="10"/>
        <v>122.96</v>
      </c>
    </row>
    <row r="96" spans="2:16">
      <c r="B96" s="89">
        <v>180</v>
      </c>
      <c r="C96" s="90" t="s">
        <v>63</v>
      </c>
      <c r="D96" s="118">
        <f t="shared" si="6"/>
        <v>8.1818181818181807E-3</v>
      </c>
      <c r="E96" s="91">
        <v>1.3879999999999999</v>
      </c>
      <c r="F96" s="92">
        <v>0.64870000000000005</v>
      </c>
      <c r="G96" s="88">
        <f t="shared" si="7"/>
        <v>2.0366999999999997</v>
      </c>
      <c r="H96" s="89">
        <v>665.98</v>
      </c>
      <c r="I96" s="90" t="s">
        <v>66</v>
      </c>
      <c r="J96" s="76">
        <f t="shared" si="8"/>
        <v>665.98</v>
      </c>
      <c r="K96" s="89">
        <v>146.11000000000001</v>
      </c>
      <c r="L96" s="90" t="s">
        <v>66</v>
      </c>
      <c r="M96" s="74">
        <f t="shared" si="9"/>
        <v>146.11000000000001</v>
      </c>
      <c r="N96" s="89">
        <v>129.22</v>
      </c>
      <c r="O96" s="90" t="s">
        <v>66</v>
      </c>
      <c r="P96" s="74">
        <f t="shared" si="10"/>
        <v>129.22</v>
      </c>
    </row>
    <row r="97" spans="2:16">
      <c r="B97" s="89">
        <v>200</v>
      </c>
      <c r="C97" s="90" t="s">
        <v>63</v>
      </c>
      <c r="D97" s="118">
        <f t="shared" si="6"/>
        <v>9.0909090909090922E-3</v>
      </c>
      <c r="E97" s="91">
        <v>1.4810000000000001</v>
      </c>
      <c r="F97" s="92">
        <v>0.60929999999999995</v>
      </c>
      <c r="G97" s="88">
        <f t="shared" si="7"/>
        <v>2.0903</v>
      </c>
      <c r="H97" s="89">
        <v>739.59</v>
      </c>
      <c r="I97" s="90" t="s">
        <v>66</v>
      </c>
      <c r="J97" s="76">
        <f t="shared" si="8"/>
        <v>739.59</v>
      </c>
      <c r="K97" s="89">
        <v>156.57</v>
      </c>
      <c r="L97" s="90" t="s">
        <v>66</v>
      </c>
      <c r="M97" s="74">
        <f t="shared" si="9"/>
        <v>156.57</v>
      </c>
      <c r="N97" s="89">
        <v>141.31</v>
      </c>
      <c r="O97" s="90" t="s">
        <v>66</v>
      </c>
      <c r="P97" s="74">
        <f t="shared" si="10"/>
        <v>141.31</v>
      </c>
    </row>
    <row r="98" spans="2:16">
      <c r="B98" s="89">
        <v>225</v>
      </c>
      <c r="C98" s="90" t="s">
        <v>63</v>
      </c>
      <c r="D98" s="118">
        <f t="shared" si="6"/>
        <v>1.0227272727272727E-2</v>
      </c>
      <c r="E98" s="91">
        <v>1.595</v>
      </c>
      <c r="F98" s="92">
        <v>0.56720000000000004</v>
      </c>
      <c r="G98" s="88">
        <f t="shared" si="7"/>
        <v>2.1621999999999999</v>
      </c>
      <c r="H98" s="89">
        <v>829.39</v>
      </c>
      <c r="I98" s="90" t="s">
        <v>66</v>
      </c>
      <c r="J98" s="76">
        <f t="shared" si="8"/>
        <v>829.39</v>
      </c>
      <c r="K98" s="89">
        <v>168.53</v>
      </c>
      <c r="L98" s="90" t="s">
        <v>66</v>
      </c>
      <c r="M98" s="74">
        <f t="shared" si="9"/>
        <v>168.53</v>
      </c>
      <c r="N98" s="89">
        <v>155.61000000000001</v>
      </c>
      <c r="O98" s="90" t="s">
        <v>66</v>
      </c>
      <c r="P98" s="74">
        <f t="shared" si="10"/>
        <v>155.61000000000001</v>
      </c>
    </row>
    <row r="99" spans="2:16">
      <c r="B99" s="89">
        <v>250</v>
      </c>
      <c r="C99" s="90" t="s">
        <v>63</v>
      </c>
      <c r="D99" s="118">
        <f t="shared" si="6"/>
        <v>1.1363636363636364E-2</v>
      </c>
      <c r="E99" s="91">
        <v>1.704</v>
      </c>
      <c r="F99" s="92">
        <v>0.53129999999999999</v>
      </c>
      <c r="G99" s="88">
        <f t="shared" si="7"/>
        <v>2.2353000000000001</v>
      </c>
      <c r="H99" s="89">
        <v>916.71</v>
      </c>
      <c r="I99" s="90" t="s">
        <v>66</v>
      </c>
      <c r="J99" s="76">
        <f t="shared" si="8"/>
        <v>916.71</v>
      </c>
      <c r="K99" s="89">
        <v>179.32</v>
      </c>
      <c r="L99" s="90" t="s">
        <v>66</v>
      </c>
      <c r="M99" s="74">
        <f t="shared" si="9"/>
        <v>179.32</v>
      </c>
      <c r="N99" s="89">
        <v>169.03</v>
      </c>
      <c r="O99" s="90" t="s">
        <v>66</v>
      </c>
      <c r="P99" s="74">
        <f t="shared" si="10"/>
        <v>169.03</v>
      </c>
    </row>
    <row r="100" spans="2:16">
      <c r="B100" s="89">
        <v>275</v>
      </c>
      <c r="C100" s="90" t="s">
        <v>63</v>
      </c>
      <c r="D100" s="118">
        <f t="shared" si="6"/>
        <v>1.2500000000000001E-2</v>
      </c>
      <c r="E100" s="91">
        <v>1.8089999999999999</v>
      </c>
      <c r="F100" s="92">
        <v>0.50019999999999998</v>
      </c>
      <c r="G100" s="88">
        <f t="shared" si="7"/>
        <v>2.3091999999999997</v>
      </c>
      <c r="H100" s="89">
        <v>1</v>
      </c>
      <c r="I100" s="93" t="s">
        <v>12</v>
      </c>
      <c r="J100" s="98">
        <f t="shared" ref="J100:J104" si="11">H100*1000</f>
        <v>1000</v>
      </c>
      <c r="K100" s="89">
        <v>189.11</v>
      </c>
      <c r="L100" s="90" t="s">
        <v>66</v>
      </c>
      <c r="M100" s="74">
        <f t="shared" si="9"/>
        <v>189.11</v>
      </c>
      <c r="N100" s="89">
        <v>181.63</v>
      </c>
      <c r="O100" s="90" t="s">
        <v>66</v>
      </c>
      <c r="P100" s="74">
        <f t="shared" si="10"/>
        <v>181.63</v>
      </c>
    </row>
    <row r="101" spans="2:16">
      <c r="B101" s="89">
        <v>300</v>
      </c>
      <c r="C101" s="90" t="s">
        <v>63</v>
      </c>
      <c r="D101" s="118">
        <f t="shared" ref="D101:D113" si="12">B101/1000/$C$5</f>
        <v>1.3636363636363636E-2</v>
      </c>
      <c r="E101" s="91">
        <v>1.909</v>
      </c>
      <c r="F101" s="92">
        <v>0.47310000000000002</v>
      </c>
      <c r="G101" s="88">
        <f t="shared" si="7"/>
        <v>2.3820999999999999</v>
      </c>
      <c r="H101" s="89">
        <v>1.08</v>
      </c>
      <c r="I101" s="90" t="s">
        <v>12</v>
      </c>
      <c r="J101" s="98">
        <f t="shared" si="11"/>
        <v>1080</v>
      </c>
      <c r="K101" s="89">
        <v>198.04</v>
      </c>
      <c r="L101" s="90" t="s">
        <v>66</v>
      </c>
      <c r="M101" s="74">
        <f t="shared" si="9"/>
        <v>198.04</v>
      </c>
      <c r="N101" s="89">
        <v>193.47</v>
      </c>
      <c r="O101" s="90" t="s">
        <v>66</v>
      </c>
      <c r="P101" s="74">
        <f t="shared" si="10"/>
        <v>193.47</v>
      </c>
    </row>
    <row r="102" spans="2:16">
      <c r="B102" s="89">
        <v>325</v>
      </c>
      <c r="C102" s="90" t="s">
        <v>63</v>
      </c>
      <c r="D102" s="118">
        <f t="shared" si="12"/>
        <v>1.4772727272727272E-2</v>
      </c>
      <c r="E102" s="91">
        <v>2.0049999999999999</v>
      </c>
      <c r="F102" s="92">
        <v>0.4491</v>
      </c>
      <c r="G102" s="88">
        <f t="shared" si="7"/>
        <v>2.4540999999999999</v>
      </c>
      <c r="H102" s="89">
        <v>1.1599999999999999</v>
      </c>
      <c r="I102" s="90" t="s">
        <v>12</v>
      </c>
      <c r="J102" s="98">
        <f t="shared" si="11"/>
        <v>1160</v>
      </c>
      <c r="K102" s="89">
        <v>206.22</v>
      </c>
      <c r="L102" s="90" t="s">
        <v>66</v>
      </c>
      <c r="M102" s="74">
        <f t="shared" si="9"/>
        <v>206.22</v>
      </c>
      <c r="N102" s="89">
        <v>204.61</v>
      </c>
      <c r="O102" s="90" t="s">
        <v>66</v>
      </c>
      <c r="P102" s="74">
        <f t="shared" si="10"/>
        <v>204.61</v>
      </c>
    </row>
    <row r="103" spans="2:16">
      <c r="B103" s="89">
        <v>350</v>
      </c>
      <c r="C103" s="90" t="s">
        <v>63</v>
      </c>
      <c r="D103" s="118">
        <f t="shared" si="12"/>
        <v>1.5909090909090907E-2</v>
      </c>
      <c r="E103" s="91">
        <v>2.0979999999999999</v>
      </c>
      <c r="F103" s="92">
        <v>0.42770000000000002</v>
      </c>
      <c r="G103" s="88">
        <f t="shared" si="7"/>
        <v>2.5257000000000001</v>
      </c>
      <c r="H103" s="89">
        <v>1.24</v>
      </c>
      <c r="I103" s="90" t="s">
        <v>12</v>
      </c>
      <c r="J103" s="98">
        <f t="shared" si="11"/>
        <v>1240</v>
      </c>
      <c r="K103" s="89">
        <v>213.75</v>
      </c>
      <c r="L103" s="90" t="s">
        <v>66</v>
      </c>
      <c r="M103" s="74">
        <f t="shared" si="9"/>
        <v>213.75</v>
      </c>
      <c r="N103" s="89">
        <v>215.11</v>
      </c>
      <c r="O103" s="90" t="s">
        <v>66</v>
      </c>
      <c r="P103" s="74">
        <f t="shared" si="10"/>
        <v>215.11</v>
      </c>
    </row>
    <row r="104" spans="2:16">
      <c r="B104" s="89">
        <v>375</v>
      </c>
      <c r="C104" s="90" t="s">
        <v>63</v>
      </c>
      <c r="D104" s="118">
        <f t="shared" si="12"/>
        <v>1.7045454545454544E-2</v>
      </c>
      <c r="E104" s="91">
        <v>2.1859999999999999</v>
      </c>
      <c r="F104" s="92">
        <v>0.40860000000000002</v>
      </c>
      <c r="G104" s="88">
        <f t="shared" si="7"/>
        <v>2.5945999999999998</v>
      </c>
      <c r="H104" s="89">
        <v>1.32</v>
      </c>
      <c r="I104" s="90" t="s">
        <v>12</v>
      </c>
      <c r="J104" s="98">
        <f t="shared" si="11"/>
        <v>1320</v>
      </c>
      <c r="K104" s="89">
        <v>220.71</v>
      </c>
      <c r="L104" s="90" t="s">
        <v>66</v>
      </c>
      <c r="M104" s="74">
        <f t="shared" si="9"/>
        <v>220.71</v>
      </c>
      <c r="N104" s="89">
        <v>225.03</v>
      </c>
      <c r="O104" s="90" t="s">
        <v>66</v>
      </c>
      <c r="P104" s="74">
        <f t="shared" si="10"/>
        <v>225.03</v>
      </c>
    </row>
    <row r="105" spans="2:16">
      <c r="B105" s="89">
        <v>400</v>
      </c>
      <c r="C105" s="90" t="s">
        <v>63</v>
      </c>
      <c r="D105" s="118">
        <f t="shared" si="12"/>
        <v>1.8181818181818184E-2</v>
      </c>
      <c r="E105" s="91">
        <v>2.2719999999999998</v>
      </c>
      <c r="F105" s="92">
        <v>0.39129999999999998</v>
      </c>
      <c r="G105" s="88">
        <f t="shared" si="7"/>
        <v>2.6632999999999996</v>
      </c>
      <c r="H105" s="89">
        <v>1.39</v>
      </c>
      <c r="I105" s="90" t="s">
        <v>12</v>
      </c>
      <c r="J105" s="98">
        <f>H105*1000</f>
        <v>1390</v>
      </c>
      <c r="K105" s="89">
        <v>227.16</v>
      </c>
      <c r="L105" s="90" t="s">
        <v>66</v>
      </c>
      <c r="M105" s="74">
        <f t="shared" si="9"/>
        <v>227.16</v>
      </c>
      <c r="N105" s="89">
        <v>234.42</v>
      </c>
      <c r="O105" s="90" t="s">
        <v>66</v>
      </c>
      <c r="P105" s="74">
        <f t="shared" si="10"/>
        <v>234.42</v>
      </c>
    </row>
    <row r="106" spans="2:16">
      <c r="B106" s="89">
        <v>450</v>
      </c>
      <c r="C106" s="90" t="s">
        <v>63</v>
      </c>
      <c r="D106" s="118">
        <f t="shared" si="12"/>
        <v>2.0454545454545454E-2</v>
      </c>
      <c r="E106" s="91">
        <v>2.4340000000000002</v>
      </c>
      <c r="F106" s="92">
        <v>0.36120000000000002</v>
      </c>
      <c r="G106" s="88">
        <f t="shared" si="7"/>
        <v>2.7952000000000004</v>
      </c>
      <c r="H106" s="89">
        <v>1.54</v>
      </c>
      <c r="I106" s="90" t="s">
        <v>12</v>
      </c>
      <c r="J106" s="98">
        <f t="shared" ref="J106:J169" si="13">H106*1000</f>
        <v>1540</v>
      </c>
      <c r="K106" s="89">
        <v>239.16</v>
      </c>
      <c r="L106" s="90" t="s">
        <v>66</v>
      </c>
      <c r="M106" s="74">
        <f t="shared" si="9"/>
        <v>239.16</v>
      </c>
      <c r="N106" s="89">
        <v>251.79</v>
      </c>
      <c r="O106" s="90" t="s">
        <v>66</v>
      </c>
      <c r="P106" s="74">
        <f t="shared" si="10"/>
        <v>251.79</v>
      </c>
    </row>
    <row r="107" spans="2:16">
      <c r="B107" s="89">
        <v>500</v>
      </c>
      <c r="C107" s="90" t="s">
        <v>63</v>
      </c>
      <c r="D107" s="74">
        <f t="shared" si="12"/>
        <v>2.2727272727272728E-2</v>
      </c>
      <c r="E107" s="91">
        <v>2.5870000000000002</v>
      </c>
      <c r="F107" s="92">
        <v>0.33589999999999998</v>
      </c>
      <c r="G107" s="88">
        <f t="shared" si="7"/>
        <v>2.9229000000000003</v>
      </c>
      <c r="H107" s="89">
        <v>1.68</v>
      </c>
      <c r="I107" s="90" t="s">
        <v>12</v>
      </c>
      <c r="J107" s="98">
        <f t="shared" si="13"/>
        <v>1680</v>
      </c>
      <c r="K107" s="89">
        <v>249.66</v>
      </c>
      <c r="L107" s="90" t="s">
        <v>66</v>
      </c>
      <c r="M107" s="74">
        <f t="shared" si="9"/>
        <v>249.66</v>
      </c>
      <c r="N107" s="89">
        <v>267.52999999999997</v>
      </c>
      <c r="O107" s="90" t="s">
        <v>66</v>
      </c>
      <c r="P107" s="74">
        <f t="shared" si="10"/>
        <v>267.52999999999997</v>
      </c>
    </row>
    <row r="108" spans="2:16">
      <c r="B108" s="89">
        <v>550</v>
      </c>
      <c r="C108" s="90" t="s">
        <v>63</v>
      </c>
      <c r="D108" s="74">
        <f t="shared" si="12"/>
        <v>2.5000000000000001E-2</v>
      </c>
      <c r="E108" s="91">
        <v>2.7330000000000001</v>
      </c>
      <c r="F108" s="92">
        <v>0.31440000000000001</v>
      </c>
      <c r="G108" s="88">
        <f t="shared" si="7"/>
        <v>3.0474000000000001</v>
      </c>
      <c r="H108" s="89">
        <v>1.81</v>
      </c>
      <c r="I108" s="90" t="s">
        <v>12</v>
      </c>
      <c r="J108" s="98">
        <f t="shared" si="13"/>
        <v>1810</v>
      </c>
      <c r="K108" s="89">
        <v>258.95999999999998</v>
      </c>
      <c r="L108" s="90" t="s">
        <v>66</v>
      </c>
      <c r="M108" s="74">
        <f t="shared" si="9"/>
        <v>258.95999999999998</v>
      </c>
      <c r="N108" s="89">
        <v>281.88</v>
      </c>
      <c r="O108" s="90" t="s">
        <v>66</v>
      </c>
      <c r="P108" s="74">
        <f t="shared" si="10"/>
        <v>281.88</v>
      </c>
    </row>
    <row r="109" spans="2:16">
      <c r="B109" s="89">
        <v>600</v>
      </c>
      <c r="C109" s="90" t="s">
        <v>63</v>
      </c>
      <c r="D109" s="74">
        <f t="shared" si="12"/>
        <v>2.7272727272727271E-2</v>
      </c>
      <c r="E109" s="91">
        <v>2.8719999999999999</v>
      </c>
      <c r="F109" s="92">
        <v>0.29570000000000002</v>
      </c>
      <c r="G109" s="88">
        <f t="shared" si="7"/>
        <v>3.1677</v>
      </c>
      <c r="H109" s="89">
        <v>1.94</v>
      </c>
      <c r="I109" s="90" t="s">
        <v>12</v>
      </c>
      <c r="J109" s="98">
        <f t="shared" si="13"/>
        <v>1940</v>
      </c>
      <c r="K109" s="89">
        <v>267.26</v>
      </c>
      <c r="L109" s="90" t="s">
        <v>66</v>
      </c>
      <c r="M109" s="74">
        <f t="shared" si="9"/>
        <v>267.26</v>
      </c>
      <c r="N109" s="89">
        <v>295.02999999999997</v>
      </c>
      <c r="O109" s="90" t="s">
        <v>66</v>
      </c>
      <c r="P109" s="74">
        <f t="shared" si="10"/>
        <v>295.02999999999997</v>
      </c>
    </row>
    <row r="110" spans="2:16">
      <c r="B110" s="89">
        <v>650</v>
      </c>
      <c r="C110" s="90" t="s">
        <v>63</v>
      </c>
      <c r="D110" s="74">
        <f t="shared" si="12"/>
        <v>2.9545454545454545E-2</v>
      </c>
      <c r="E110" s="91">
        <v>3.008</v>
      </c>
      <c r="F110" s="92">
        <v>0.27929999999999999</v>
      </c>
      <c r="G110" s="88">
        <f t="shared" si="7"/>
        <v>3.2873000000000001</v>
      </c>
      <c r="H110" s="89">
        <v>2.06</v>
      </c>
      <c r="I110" s="90" t="s">
        <v>12</v>
      </c>
      <c r="J110" s="98">
        <f t="shared" si="13"/>
        <v>2060</v>
      </c>
      <c r="K110" s="89">
        <v>274.72000000000003</v>
      </c>
      <c r="L110" s="90" t="s">
        <v>66</v>
      </c>
      <c r="M110" s="74">
        <f t="shared" si="9"/>
        <v>274.72000000000003</v>
      </c>
      <c r="N110" s="89">
        <v>307.14999999999998</v>
      </c>
      <c r="O110" s="90" t="s">
        <v>66</v>
      </c>
      <c r="P110" s="74">
        <f t="shared" si="10"/>
        <v>307.14999999999998</v>
      </c>
    </row>
    <row r="111" spans="2:16">
      <c r="B111" s="89">
        <v>700</v>
      </c>
      <c r="C111" s="90" t="s">
        <v>63</v>
      </c>
      <c r="D111" s="74">
        <f t="shared" si="12"/>
        <v>3.1818181818181815E-2</v>
      </c>
      <c r="E111" s="91">
        <v>3.14</v>
      </c>
      <c r="F111" s="92">
        <v>0.26490000000000002</v>
      </c>
      <c r="G111" s="88">
        <f t="shared" si="7"/>
        <v>3.4049</v>
      </c>
      <c r="H111" s="89">
        <v>2.1800000000000002</v>
      </c>
      <c r="I111" s="90" t="s">
        <v>12</v>
      </c>
      <c r="J111" s="98">
        <f t="shared" si="13"/>
        <v>2180</v>
      </c>
      <c r="K111" s="89">
        <v>281.45999999999998</v>
      </c>
      <c r="L111" s="90" t="s">
        <v>66</v>
      </c>
      <c r="M111" s="74">
        <f t="shared" si="9"/>
        <v>281.45999999999998</v>
      </c>
      <c r="N111" s="89">
        <v>318.36</v>
      </c>
      <c r="O111" s="90" t="s">
        <v>66</v>
      </c>
      <c r="P111" s="74">
        <f t="shared" si="10"/>
        <v>318.36</v>
      </c>
    </row>
    <row r="112" spans="2:16">
      <c r="B112" s="89">
        <v>800</v>
      </c>
      <c r="C112" s="90" t="s">
        <v>63</v>
      </c>
      <c r="D112" s="74">
        <f t="shared" si="12"/>
        <v>3.6363636363636369E-2</v>
      </c>
      <c r="E112" s="91">
        <v>3.3980000000000001</v>
      </c>
      <c r="F112" s="92">
        <v>0.24049999999999999</v>
      </c>
      <c r="G112" s="88">
        <f t="shared" si="7"/>
        <v>3.6385000000000001</v>
      </c>
      <c r="H112" s="89">
        <v>2.41</v>
      </c>
      <c r="I112" s="90" t="s">
        <v>12</v>
      </c>
      <c r="J112" s="98">
        <f t="shared" si="13"/>
        <v>2410</v>
      </c>
      <c r="K112" s="89">
        <v>294.01</v>
      </c>
      <c r="L112" s="90" t="s">
        <v>66</v>
      </c>
      <c r="M112" s="74">
        <f t="shared" si="9"/>
        <v>294.01</v>
      </c>
      <c r="N112" s="89">
        <v>338.44</v>
      </c>
      <c r="O112" s="90" t="s">
        <v>66</v>
      </c>
      <c r="P112" s="74">
        <f t="shared" si="10"/>
        <v>338.44</v>
      </c>
    </row>
    <row r="113" spans="1:16">
      <c r="B113" s="89">
        <v>900</v>
      </c>
      <c r="C113" s="90" t="s">
        <v>63</v>
      </c>
      <c r="D113" s="74">
        <f t="shared" si="12"/>
        <v>4.0909090909090909E-2</v>
      </c>
      <c r="E113" s="91">
        <v>3.6509999999999998</v>
      </c>
      <c r="F113" s="92">
        <v>0.22070000000000001</v>
      </c>
      <c r="G113" s="88">
        <f t="shared" si="7"/>
        <v>3.8716999999999997</v>
      </c>
      <c r="H113" s="89">
        <v>2.63</v>
      </c>
      <c r="I113" s="90" t="s">
        <v>12</v>
      </c>
      <c r="J113" s="98">
        <f t="shared" si="13"/>
        <v>2630</v>
      </c>
      <c r="K113" s="89">
        <v>304.52999999999997</v>
      </c>
      <c r="L113" s="90" t="s">
        <v>66</v>
      </c>
      <c r="M113" s="74">
        <f t="shared" si="9"/>
        <v>304.52999999999997</v>
      </c>
      <c r="N113" s="89">
        <v>355.95</v>
      </c>
      <c r="O113" s="90" t="s">
        <v>66</v>
      </c>
      <c r="P113" s="74">
        <f t="shared" si="10"/>
        <v>355.95</v>
      </c>
    </row>
    <row r="114" spans="1:16">
      <c r="B114" s="89">
        <v>1</v>
      </c>
      <c r="C114" s="93" t="s">
        <v>65</v>
      </c>
      <c r="D114" s="74">
        <f t="shared" ref="D114:D177" si="14">B114/$C$5</f>
        <v>4.5454545454545456E-2</v>
      </c>
      <c r="E114" s="91">
        <v>3.9020000000000001</v>
      </c>
      <c r="F114" s="92">
        <v>0.2041</v>
      </c>
      <c r="G114" s="88">
        <f t="shared" si="7"/>
        <v>4.1061000000000005</v>
      </c>
      <c r="H114" s="89">
        <v>2.83</v>
      </c>
      <c r="I114" s="90" t="s">
        <v>12</v>
      </c>
      <c r="J114" s="98">
        <f t="shared" si="13"/>
        <v>2830</v>
      </c>
      <c r="K114" s="89">
        <v>313.47000000000003</v>
      </c>
      <c r="L114" s="90" t="s">
        <v>66</v>
      </c>
      <c r="M114" s="74">
        <f t="shared" si="9"/>
        <v>313.47000000000003</v>
      </c>
      <c r="N114" s="89">
        <v>371.35</v>
      </c>
      <c r="O114" s="90" t="s">
        <v>66</v>
      </c>
      <c r="P114" s="74">
        <f t="shared" si="10"/>
        <v>371.35</v>
      </c>
    </row>
    <row r="115" spans="1:16">
      <c r="B115" s="89">
        <v>1.1000000000000001</v>
      </c>
      <c r="C115" s="90" t="s">
        <v>65</v>
      </c>
      <c r="D115" s="74">
        <f t="shared" si="14"/>
        <v>0.05</v>
      </c>
      <c r="E115" s="91">
        <v>4.1539999999999999</v>
      </c>
      <c r="F115" s="92">
        <v>0.19009999999999999</v>
      </c>
      <c r="G115" s="88">
        <f t="shared" si="7"/>
        <v>4.3441000000000001</v>
      </c>
      <c r="H115" s="89">
        <v>3.02</v>
      </c>
      <c r="I115" s="90" t="s">
        <v>12</v>
      </c>
      <c r="J115" s="98">
        <f t="shared" si="13"/>
        <v>3020</v>
      </c>
      <c r="K115" s="89">
        <v>321.14999999999998</v>
      </c>
      <c r="L115" s="90" t="s">
        <v>66</v>
      </c>
      <c r="M115" s="74">
        <f t="shared" si="9"/>
        <v>321.14999999999998</v>
      </c>
      <c r="N115" s="89">
        <v>385</v>
      </c>
      <c r="O115" s="90" t="s">
        <v>66</v>
      </c>
      <c r="P115" s="74">
        <f t="shared" si="10"/>
        <v>385</v>
      </c>
    </row>
    <row r="116" spans="1:16">
      <c r="B116" s="89">
        <v>1.2</v>
      </c>
      <c r="C116" s="90" t="s">
        <v>65</v>
      </c>
      <c r="D116" s="74">
        <f t="shared" si="14"/>
        <v>5.4545454545454543E-2</v>
      </c>
      <c r="E116" s="91">
        <v>4.407</v>
      </c>
      <c r="F116" s="92">
        <v>0.17810000000000001</v>
      </c>
      <c r="G116" s="88">
        <f t="shared" si="7"/>
        <v>4.5850999999999997</v>
      </c>
      <c r="H116" s="89">
        <v>3.2</v>
      </c>
      <c r="I116" s="90" t="s">
        <v>12</v>
      </c>
      <c r="J116" s="98">
        <f t="shared" si="13"/>
        <v>3200</v>
      </c>
      <c r="K116" s="89">
        <v>327.8</v>
      </c>
      <c r="L116" s="90" t="s">
        <v>66</v>
      </c>
      <c r="M116" s="74">
        <f t="shared" si="9"/>
        <v>327.8</v>
      </c>
      <c r="N116" s="89">
        <v>397.18</v>
      </c>
      <c r="O116" s="90" t="s">
        <v>66</v>
      </c>
      <c r="P116" s="74">
        <f t="shared" si="10"/>
        <v>397.18</v>
      </c>
    </row>
    <row r="117" spans="1:16">
      <c r="B117" s="89">
        <v>1.3</v>
      </c>
      <c r="C117" s="90" t="s">
        <v>65</v>
      </c>
      <c r="D117" s="74">
        <f t="shared" si="14"/>
        <v>5.909090909090909E-2</v>
      </c>
      <c r="E117" s="91">
        <v>4.6609999999999996</v>
      </c>
      <c r="F117" s="92">
        <v>0.16769999999999999</v>
      </c>
      <c r="G117" s="88">
        <f t="shared" si="7"/>
        <v>4.8286999999999995</v>
      </c>
      <c r="H117" s="89">
        <v>3.38</v>
      </c>
      <c r="I117" s="90" t="s">
        <v>12</v>
      </c>
      <c r="J117" s="98">
        <f t="shared" si="13"/>
        <v>3380</v>
      </c>
      <c r="K117" s="89">
        <v>333.61</v>
      </c>
      <c r="L117" s="90" t="s">
        <v>66</v>
      </c>
      <c r="M117" s="74">
        <f t="shared" si="9"/>
        <v>333.61</v>
      </c>
      <c r="N117" s="89">
        <v>408.11</v>
      </c>
      <c r="O117" s="90" t="s">
        <v>66</v>
      </c>
      <c r="P117" s="74">
        <f t="shared" si="10"/>
        <v>408.11</v>
      </c>
    </row>
    <row r="118" spans="1:16">
      <c r="B118" s="89">
        <v>1.4</v>
      </c>
      <c r="C118" s="90" t="s">
        <v>65</v>
      </c>
      <c r="D118" s="74">
        <f t="shared" si="14"/>
        <v>6.363636363636363E-2</v>
      </c>
      <c r="E118" s="91">
        <v>4.9180000000000001</v>
      </c>
      <c r="F118" s="92">
        <v>0.1585</v>
      </c>
      <c r="G118" s="88">
        <f t="shared" si="7"/>
        <v>5.0765000000000002</v>
      </c>
      <c r="H118" s="89">
        <v>3.54</v>
      </c>
      <c r="I118" s="90" t="s">
        <v>12</v>
      </c>
      <c r="J118" s="98">
        <f t="shared" si="13"/>
        <v>3540</v>
      </c>
      <c r="K118" s="89">
        <v>338.72</v>
      </c>
      <c r="L118" s="90" t="s">
        <v>66</v>
      </c>
      <c r="M118" s="74">
        <f t="shared" si="9"/>
        <v>338.72</v>
      </c>
      <c r="N118" s="89">
        <v>417.96</v>
      </c>
      <c r="O118" s="90" t="s">
        <v>66</v>
      </c>
      <c r="P118" s="74">
        <f t="shared" si="10"/>
        <v>417.96</v>
      </c>
    </row>
    <row r="119" spans="1:16">
      <c r="B119" s="89">
        <v>1.5</v>
      </c>
      <c r="C119" s="90" t="s">
        <v>65</v>
      </c>
      <c r="D119" s="74">
        <f t="shared" si="14"/>
        <v>6.8181818181818177E-2</v>
      </c>
      <c r="E119" s="91">
        <v>5.1760000000000002</v>
      </c>
      <c r="F119" s="92">
        <v>0.15029999999999999</v>
      </c>
      <c r="G119" s="88">
        <f t="shared" si="7"/>
        <v>5.3262999999999998</v>
      </c>
      <c r="H119" s="89">
        <v>3.7</v>
      </c>
      <c r="I119" s="90" t="s">
        <v>12</v>
      </c>
      <c r="J119" s="98">
        <f t="shared" si="13"/>
        <v>3700</v>
      </c>
      <c r="K119" s="89">
        <v>343.24</v>
      </c>
      <c r="L119" s="90" t="s">
        <v>66</v>
      </c>
      <c r="M119" s="74">
        <f t="shared" si="9"/>
        <v>343.24</v>
      </c>
      <c r="N119" s="89">
        <v>426.87</v>
      </c>
      <c r="O119" s="90" t="s">
        <v>66</v>
      </c>
      <c r="P119" s="74">
        <f t="shared" si="10"/>
        <v>426.87</v>
      </c>
    </row>
    <row r="120" spans="1:16">
      <c r="B120" s="89">
        <v>1.6</v>
      </c>
      <c r="C120" s="90" t="s">
        <v>65</v>
      </c>
      <c r="D120" s="74">
        <f t="shared" si="14"/>
        <v>7.2727272727272738E-2</v>
      </c>
      <c r="E120" s="91">
        <v>5.4349999999999996</v>
      </c>
      <c r="F120" s="92">
        <v>0.1431</v>
      </c>
      <c r="G120" s="88">
        <f t="shared" si="7"/>
        <v>5.5780999999999992</v>
      </c>
      <c r="H120" s="89">
        <v>3.85</v>
      </c>
      <c r="I120" s="90" t="s">
        <v>12</v>
      </c>
      <c r="J120" s="98">
        <f t="shared" si="13"/>
        <v>3850</v>
      </c>
      <c r="K120" s="89">
        <v>347.26</v>
      </c>
      <c r="L120" s="90" t="s">
        <v>66</v>
      </c>
      <c r="M120" s="74">
        <f t="shared" si="9"/>
        <v>347.26</v>
      </c>
      <c r="N120" s="89">
        <v>434.98</v>
      </c>
      <c r="O120" s="90" t="s">
        <v>66</v>
      </c>
      <c r="P120" s="74">
        <f t="shared" si="10"/>
        <v>434.98</v>
      </c>
    </row>
    <row r="121" spans="1:16">
      <c r="B121" s="89">
        <v>1.7</v>
      </c>
      <c r="C121" s="90" t="s">
        <v>65</v>
      </c>
      <c r="D121" s="74">
        <f t="shared" si="14"/>
        <v>7.7272727272727271E-2</v>
      </c>
      <c r="E121" s="91">
        <v>5.6950000000000003</v>
      </c>
      <c r="F121" s="92">
        <v>0.1366</v>
      </c>
      <c r="G121" s="88">
        <f t="shared" si="7"/>
        <v>5.8315999999999999</v>
      </c>
      <c r="H121" s="89">
        <v>3.99</v>
      </c>
      <c r="I121" s="90" t="s">
        <v>12</v>
      </c>
      <c r="J121" s="98">
        <f t="shared" si="13"/>
        <v>3990</v>
      </c>
      <c r="K121" s="89">
        <v>350.85</v>
      </c>
      <c r="L121" s="90" t="s">
        <v>66</v>
      </c>
      <c r="M121" s="74">
        <f t="shared" si="9"/>
        <v>350.85</v>
      </c>
      <c r="N121" s="89">
        <v>442.38</v>
      </c>
      <c r="O121" s="90" t="s">
        <v>66</v>
      </c>
      <c r="P121" s="74">
        <f t="shared" si="10"/>
        <v>442.38</v>
      </c>
    </row>
    <row r="122" spans="1:16">
      <c r="B122" s="89">
        <v>1.8</v>
      </c>
      <c r="C122" s="90" t="s">
        <v>65</v>
      </c>
      <c r="D122" s="74">
        <f t="shared" si="14"/>
        <v>8.1818181818181818E-2</v>
      </c>
      <c r="E122" s="91">
        <v>5.9560000000000004</v>
      </c>
      <c r="F122" s="92">
        <v>0.13059999999999999</v>
      </c>
      <c r="G122" s="88">
        <f t="shared" si="7"/>
        <v>6.0866000000000007</v>
      </c>
      <c r="H122" s="89">
        <v>4.13</v>
      </c>
      <c r="I122" s="90" t="s">
        <v>12</v>
      </c>
      <c r="J122" s="98">
        <f t="shared" si="13"/>
        <v>4130</v>
      </c>
      <c r="K122" s="89">
        <v>354.07</v>
      </c>
      <c r="L122" s="90" t="s">
        <v>66</v>
      </c>
      <c r="M122" s="74">
        <f t="shared" si="9"/>
        <v>354.07</v>
      </c>
      <c r="N122" s="89">
        <v>449.15</v>
      </c>
      <c r="O122" s="90" t="s">
        <v>66</v>
      </c>
      <c r="P122" s="74">
        <f t="shared" si="10"/>
        <v>449.15</v>
      </c>
    </row>
    <row r="123" spans="1:16">
      <c r="B123" s="89">
        <v>2</v>
      </c>
      <c r="C123" s="90" t="s">
        <v>65</v>
      </c>
      <c r="D123" s="74">
        <f t="shared" si="14"/>
        <v>9.0909090909090912E-2</v>
      </c>
      <c r="E123" s="91">
        <v>6.476</v>
      </c>
      <c r="F123" s="92">
        <v>0.12039999999999999</v>
      </c>
      <c r="G123" s="88">
        <f t="shared" si="7"/>
        <v>6.5964</v>
      </c>
      <c r="H123" s="89">
        <v>4.3899999999999997</v>
      </c>
      <c r="I123" s="90" t="s">
        <v>12</v>
      </c>
      <c r="J123" s="98">
        <f t="shared" si="13"/>
        <v>4390</v>
      </c>
      <c r="K123" s="89">
        <v>360.52</v>
      </c>
      <c r="L123" s="90" t="s">
        <v>66</v>
      </c>
      <c r="M123" s="74">
        <f t="shared" si="9"/>
        <v>360.52</v>
      </c>
      <c r="N123" s="89">
        <v>461.09</v>
      </c>
      <c r="O123" s="90" t="s">
        <v>66</v>
      </c>
      <c r="P123" s="74">
        <f t="shared" si="10"/>
        <v>461.09</v>
      </c>
    </row>
    <row r="124" spans="1:16">
      <c r="B124" s="89">
        <v>2.25</v>
      </c>
      <c r="C124" s="90" t="s">
        <v>65</v>
      </c>
      <c r="D124" s="74">
        <f t="shared" si="14"/>
        <v>0.10227272727272728</v>
      </c>
      <c r="E124" s="91">
        <v>7.1210000000000004</v>
      </c>
      <c r="F124" s="92">
        <v>0.10979999999999999</v>
      </c>
      <c r="G124" s="88">
        <f t="shared" si="7"/>
        <v>7.2308000000000003</v>
      </c>
      <c r="H124" s="89">
        <v>4.6900000000000004</v>
      </c>
      <c r="I124" s="90" t="s">
        <v>12</v>
      </c>
      <c r="J124" s="98">
        <f t="shared" si="13"/>
        <v>4690</v>
      </c>
      <c r="K124" s="89">
        <v>367.53</v>
      </c>
      <c r="L124" s="90" t="s">
        <v>66</v>
      </c>
      <c r="M124" s="74">
        <f t="shared" si="9"/>
        <v>367.53</v>
      </c>
      <c r="N124" s="89">
        <v>473.61</v>
      </c>
      <c r="O124" s="90" t="s">
        <v>66</v>
      </c>
      <c r="P124" s="74">
        <f t="shared" si="10"/>
        <v>473.61</v>
      </c>
    </row>
    <row r="125" spans="1:16">
      <c r="B125" s="77">
        <v>2.5</v>
      </c>
      <c r="C125" s="79" t="s">
        <v>65</v>
      </c>
      <c r="D125" s="74">
        <f t="shared" si="14"/>
        <v>0.11363636363636363</v>
      </c>
      <c r="E125" s="91">
        <v>7.7530000000000001</v>
      </c>
      <c r="F125" s="92">
        <v>0.10100000000000001</v>
      </c>
      <c r="G125" s="88">
        <f t="shared" si="7"/>
        <v>7.8540000000000001</v>
      </c>
      <c r="H125" s="89">
        <v>4.96</v>
      </c>
      <c r="I125" s="90" t="s">
        <v>12</v>
      </c>
      <c r="J125" s="98">
        <f t="shared" si="13"/>
        <v>4960</v>
      </c>
      <c r="K125" s="89">
        <v>373.2</v>
      </c>
      <c r="L125" s="90" t="s">
        <v>66</v>
      </c>
      <c r="M125" s="74">
        <f t="shared" si="9"/>
        <v>373.2</v>
      </c>
      <c r="N125" s="89">
        <v>484.06</v>
      </c>
      <c r="O125" s="90" t="s">
        <v>66</v>
      </c>
      <c r="P125" s="74">
        <f t="shared" si="10"/>
        <v>484.06</v>
      </c>
    </row>
    <row r="126" spans="1:16">
      <c r="B126" s="77">
        <v>2.75</v>
      </c>
      <c r="C126" s="79" t="s">
        <v>65</v>
      </c>
      <c r="D126" s="74">
        <f t="shared" si="14"/>
        <v>0.125</v>
      </c>
      <c r="E126" s="91">
        <v>8.3640000000000008</v>
      </c>
      <c r="F126" s="92">
        <v>9.3679999999999999E-2</v>
      </c>
      <c r="G126" s="88">
        <f t="shared" si="7"/>
        <v>8.4576800000000016</v>
      </c>
      <c r="H126" s="77">
        <v>5.21</v>
      </c>
      <c r="I126" s="79" t="s">
        <v>12</v>
      </c>
      <c r="J126" s="98">
        <f t="shared" si="13"/>
        <v>5210</v>
      </c>
      <c r="K126" s="77">
        <v>377.89</v>
      </c>
      <c r="L126" s="79" t="s">
        <v>66</v>
      </c>
      <c r="M126" s="74">
        <f t="shared" si="9"/>
        <v>377.89</v>
      </c>
      <c r="N126" s="77">
        <v>492.93</v>
      </c>
      <c r="O126" s="79" t="s">
        <v>66</v>
      </c>
      <c r="P126" s="74">
        <f t="shared" si="10"/>
        <v>492.93</v>
      </c>
    </row>
    <row r="127" spans="1:16">
      <c r="B127" s="77">
        <v>3</v>
      </c>
      <c r="C127" s="79" t="s">
        <v>65</v>
      </c>
      <c r="D127" s="74">
        <f t="shared" si="14"/>
        <v>0.13636363636363635</v>
      </c>
      <c r="E127" s="91">
        <v>8.9499999999999993</v>
      </c>
      <c r="F127" s="92">
        <v>8.7410000000000002E-2</v>
      </c>
      <c r="G127" s="88">
        <f t="shared" si="7"/>
        <v>9.0374099999999995</v>
      </c>
      <c r="H127" s="77">
        <v>5.45</v>
      </c>
      <c r="I127" s="79" t="s">
        <v>12</v>
      </c>
      <c r="J127" s="98">
        <f t="shared" si="13"/>
        <v>5450</v>
      </c>
      <c r="K127" s="77">
        <v>381.85</v>
      </c>
      <c r="L127" s="79" t="s">
        <v>66</v>
      </c>
      <c r="M127" s="74">
        <f t="shared" si="9"/>
        <v>381.85</v>
      </c>
      <c r="N127" s="77">
        <v>500.55</v>
      </c>
      <c r="O127" s="79" t="s">
        <v>66</v>
      </c>
      <c r="P127" s="74">
        <f t="shared" si="10"/>
        <v>500.55</v>
      </c>
    </row>
    <row r="128" spans="1:16">
      <c r="A128" s="186"/>
      <c r="B128" s="89">
        <v>3.25</v>
      </c>
      <c r="C128" s="90" t="s">
        <v>65</v>
      </c>
      <c r="D128" s="74">
        <f t="shared" si="14"/>
        <v>0.14772727272727273</v>
      </c>
      <c r="E128" s="91">
        <v>9.5060000000000002</v>
      </c>
      <c r="F128" s="92">
        <v>8.2000000000000003E-2</v>
      </c>
      <c r="G128" s="88">
        <f t="shared" si="7"/>
        <v>9.588000000000001</v>
      </c>
      <c r="H128" s="89">
        <v>5.67</v>
      </c>
      <c r="I128" s="90" t="s">
        <v>12</v>
      </c>
      <c r="J128" s="98">
        <f t="shared" si="13"/>
        <v>5670</v>
      </c>
      <c r="K128" s="77">
        <v>385.24</v>
      </c>
      <c r="L128" s="79" t="s">
        <v>66</v>
      </c>
      <c r="M128" s="74">
        <f t="shared" si="9"/>
        <v>385.24</v>
      </c>
      <c r="N128" s="77">
        <v>507.19</v>
      </c>
      <c r="O128" s="79" t="s">
        <v>66</v>
      </c>
      <c r="P128" s="74">
        <f t="shared" si="10"/>
        <v>507.19</v>
      </c>
    </row>
    <row r="129" spans="1:16">
      <c r="A129" s="186"/>
      <c r="B129" s="89">
        <v>3.5</v>
      </c>
      <c r="C129" s="90" t="s">
        <v>65</v>
      </c>
      <c r="D129" s="74">
        <f t="shared" si="14"/>
        <v>0.15909090909090909</v>
      </c>
      <c r="E129" s="91">
        <v>10.029999999999999</v>
      </c>
      <c r="F129" s="92">
        <v>7.7259999999999995E-2</v>
      </c>
      <c r="G129" s="88">
        <f t="shared" si="7"/>
        <v>10.10726</v>
      </c>
      <c r="H129" s="89">
        <v>5.88</v>
      </c>
      <c r="I129" s="90" t="s">
        <v>12</v>
      </c>
      <c r="J129" s="98">
        <f t="shared" si="13"/>
        <v>5880</v>
      </c>
      <c r="K129" s="77">
        <v>388.19</v>
      </c>
      <c r="L129" s="79" t="s">
        <v>66</v>
      </c>
      <c r="M129" s="74">
        <f t="shared" si="9"/>
        <v>388.19</v>
      </c>
      <c r="N129" s="77">
        <v>513.04</v>
      </c>
      <c r="O129" s="79" t="s">
        <v>66</v>
      </c>
      <c r="P129" s="74">
        <f t="shared" si="10"/>
        <v>513.04</v>
      </c>
    </row>
    <row r="130" spans="1:16">
      <c r="A130" s="186"/>
      <c r="B130" s="89">
        <v>3.75</v>
      </c>
      <c r="C130" s="90" t="s">
        <v>65</v>
      </c>
      <c r="D130" s="74">
        <f t="shared" si="14"/>
        <v>0.17045454545454544</v>
      </c>
      <c r="E130" s="91">
        <v>10.52</v>
      </c>
      <c r="F130" s="92">
        <v>7.3090000000000002E-2</v>
      </c>
      <c r="G130" s="88">
        <f t="shared" si="7"/>
        <v>10.59309</v>
      </c>
      <c r="H130" s="89">
        <v>6.08</v>
      </c>
      <c r="I130" s="90" t="s">
        <v>12</v>
      </c>
      <c r="J130" s="98">
        <f t="shared" si="13"/>
        <v>6080</v>
      </c>
      <c r="K130" s="77">
        <v>390.8</v>
      </c>
      <c r="L130" s="79" t="s">
        <v>66</v>
      </c>
      <c r="M130" s="74">
        <f t="shared" si="9"/>
        <v>390.8</v>
      </c>
      <c r="N130" s="77">
        <v>518.25</v>
      </c>
      <c r="O130" s="79" t="s">
        <v>66</v>
      </c>
      <c r="P130" s="74">
        <f t="shared" si="10"/>
        <v>518.25</v>
      </c>
    </row>
    <row r="131" spans="1:16">
      <c r="A131" s="186"/>
      <c r="B131" s="89">
        <v>4</v>
      </c>
      <c r="C131" s="90" t="s">
        <v>65</v>
      </c>
      <c r="D131" s="74">
        <f t="shared" si="14"/>
        <v>0.18181818181818182</v>
      </c>
      <c r="E131" s="91">
        <v>10.97</v>
      </c>
      <c r="F131" s="92">
        <v>6.9379999999999997E-2</v>
      </c>
      <c r="G131" s="88">
        <f t="shared" si="7"/>
        <v>11.039380000000001</v>
      </c>
      <c r="H131" s="89">
        <v>6.27</v>
      </c>
      <c r="I131" s="90" t="s">
        <v>12</v>
      </c>
      <c r="J131" s="98">
        <f t="shared" si="13"/>
        <v>6270</v>
      </c>
      <c r="K131" s="77">
        <v>393.12</v>
      </c>
      <c r="L131" s="79" t="s">
        <v>66</v>
      </c>
      <c r="M131" s="74">
        <f t="shared" si="9"/>
        <v>393.12</v>
      </c>
      <c r="N131" s="77">
        <v>522.91999999999996</v>
      </c>
      <c r="O131" s="79" t="s">
        <v>66</v>
      </c>
      <c r="P131" s="74">
        <f t="shared" si="10"/>
        <v>522.91999999999996</v>
      </c>
    </row>
    <row r="132" spans="1:16">
      <c r="A132" s="186"/>
      <c r="B132" s="89">
        <v>4.5</v>
      </c>
      <c r="C132" s="90" t="s">
        <v>65</v>
      </c>
      <c r="D132" s="74">
        <f t="shared" si="14"/>
        <v>0.20454545454545456</v>
      </c>
      <c r="E132" s="91">
        <v>11.77</v>
      </c>
      <c r="F132" s="92">
        <v>6.3060000000000005E-2</v>
      </c>
      <c r="G132" s="88">
        <f t="shared" si="7"/>
        <v>11.83306</v>
      </c>
      <c r="H132" s="89">
        <v>6.63</v>
      </c>
      <c r="I132" s="90" t="s">
        <v>12</v>
      </c>
      <c r="J132" s="98">
        <f t="shared" si="13"/>
        <v>6630</v>
      </c>
      <c r="K132" s="77">
        <v>398.77</v>
      </c>
      <c r="L132" s="79" t="s">
        <v>66</v>
      </c>
      <c r="M132" s="74">
        <f t="shared" si="9"/>
        <v>398.77</v>
      </c>
      <c r="N132" s="77">
        <v>531.02</v>
      </c>
      <c r="O132" s="79" t="s">
        <v>66</v>
      </c>
      <c r="P132" s="74">
        <f t="shared" si="10"/>
        <v>531.02</v>
      </c>
    </row>
    <row r="133" spans="1:16">
      <c r="A133" s="186"/>
      <c r="B133" s="89">
        <v>5</v>
      </c>
      <c r="C133" s="90" t="s">
        <v>65</v>
      </c>
      <c r="D133" s="74">
        <f t="shared" si="14"/>
        <v>0.22727272727272727</v>
      </c>
      <c r="E133" s="91">
        <v>12.43</v>
      </c>
      <c r="F133" s="92">
        <v>5.7869999999999998E-2</v>
      </c>
      <c r="G133" s="88">
        <f t="shared" si="7"/>
        <v>12.487869999999999</v>
      </c>
      <c r="H133" s="89">
        <v>6.97</v>
      </c>
      <c r="I133" s="90" t="s">
        <v>12</v>
      </c>
      <c r="J133" s="98">
        <f t="shared" si="13"/>
        <v>6970</v>
      </c>
      <c r="K133" s="77">
        <v>403.58</v>
      </c>
      <c r="L133" s="79" t="s">
        <v>66</v>
      </c>
      <c r="M133" s="74">
        <f t="shared" si="9"/>
        <v>403.58</v>
      </c>
      <c r="N133" s="77">
        <v>537.86</v>
      </c>
      <c r="O133" s="79" t="s">
        <v>66</v>
      </c>
      <c r="P133" s="74">
        <f t="shared" si="10"/>
        <v>537.86</v>
      </c>
    </row>
    <row r="134" spans="1:16">
      <c r="A134" s="186"/>
      <c r="B134" s="89">
        <v>5.5</v>
      </c>
      <c r="C134" s="90" t="s">
        <v>65</v>
      </c>
      <c r="D134" s="74">
        <f t="shared" si="14"/>
        <v>0.25</v>
      </c>
      <c r="E134" s="91">
        <v>12.97</v>
      </c>
      <c r="F134" s="92">
        <v>5.3530000000000001E-2</v>
      </c>
      <c r="G134" s="88">
        <f t="shared" si="7"/>
        <v>13.023530000000001</v>
      </c>
      <c r="H134" s="89">
        <v>7.29</v>
      </c>
      <c r="I134" s="90" t="s">
        <v>12</v>
      </c>
      <c r="J134" s="98">
        <f t="shared" si="13"/>
        <v>7290</v>
      </c>
      <c r="K134" s="77">
        <v>407.81</v>
      </c>
      <c r="L134" s="79" t="s">
        <v>66</v>
      </c>
      <c r="M134" s="74">
        <f t="shared" si="9"/>
        <v>407.81</v>
      </c>
      <c r="N134" s="77">
        <v>543.78</v>
      </c>
      <c r="O134" s="79" t="s">
        <v>66</v>
      </c>
      <c r="P134" s="74">
        <f t="shared" si="10"/>
        <v>543.78</v>
      </c>
    </row>
    <row r="135" spans="1:16">
      <c r="A135" s="186"/>
      <c r="B135" s="89">
        <v>6</v>
      </c>
      <c r="C135" s="90" t="s">
        <v>65</v>
      </c>
      <c r="D135" s="74">
        <f t="shared" si="14"/>
        <v>0.27272727272727271</v>
      </c>
      <c r="E135" s="91">
        <v>13.4</v>
      </c>
      <c r="F135" s="92">
        <v>4.9840000000000002E-2</v>
      </c>
      <c r="G135" s="88">
        <f t="shared" si="7"/>
        <v>13.44984</v>
      </c>
      <c r="H135" s="89">
        <v>7.61</v>
      </c>
      <c r="I135" s="90" t="s">
        <v>12</v>
      </c>
      <c r="J135" s="98">
        <f t="shared" si="13"/>
        <v>7610</v>
      </c>
      <c r="K135" s="77">
        <v>411.62</v>
      </c>
      <c r="L135" s="79" t="s">
        <v>66</v>
      </c>
      <c r="M135" s="74">
        <f t="shared" si="9"/>
        <v>411.62</v>
      </c>
      <c r="N135" s="77">
        <v>549.01</v>
      </c>
      <c r="O135" s="79" t="s">
        <v>66</v>
      </c>
      <c r="P135" s="74">
        <f t="shared" si="10"/>
        <v>549.01</v>
      </c>
    </row>
    <row r="136" spans="1:16">
      <c r="A136" s="186"/>
      <c r="B136" s="89">
        <v>6.5</v>
      </c>
      <c r="C136" s="90" t="s">
        <v>65</v>
      </c>
      <c r="D136" s="74">
        <f t="shared" si="14"/>
        <v>0.29545454545454547</v>
      </c>
      <c r="E136" s="91">
        <v>13.75</v>
      </c>
      <c r="F136" s="92">
        <v>4.666E-2</v>
      </c>
      <c r="G136" s="88">
        <f t="shared" si="7"/>
        <v>13.796659999999999</v>
      </c>
      <c r="H136" s="89">
        <v>7.91</v>
      </c>
      <c r="I136" s="90" t="s">
        <v>12</v>
      </c>
      <c r="J136" s="98">
        <f t="shared" si="13"/>
        <v>7910</v>
      </c>
      <c r="K136" s="77">
        <v>415.12</v>
      </c>
      <c r="L136" s="79" t="s">
        <v>66</v>
      </c>
      <c r="M136" s="74">
        <f t="shared" si="9"/>
        <v>415.12</v>
      </c>
      <c r="N136" s="77">
        <v>553.70000000000005</v>
      </c>
      <c r="O136" s="79" t="s">
        <v>66</v>
      </c>
      <c r="P136" s="74">
        <f t="shared" si="10"/>
        <v>553.70000000000005</v>
      </c>
    </row>
    <row r="137" spans="1:16">
      <c r="A137" s="186"/>
      <c r="B137" s="89">
        <v>7</v>
      </c>
      <c r="C137" s="90" t="s">
        <v>65</v>
      </c>
      <c r="D137" s="74">
        <f t="shared" si="14"/>
        <v>0.31818181818181818</v>
      </c>
      <c r="E137" s="91">
        <v>14.01</v>
      </c>
      <c r="F137" s="92">
        <v>4.3880000000000002E-2</v>
      </c>
      <c r="G137" s="88">
        <f t="shared" si="7"/>
        <v>14.053879999999999</v>
      </c>
      <c r="H137" s="89">
        <v>8.2100000000000009</v>
      </c>
      <c r="I137" s="90" t="s">
        <v>12</v>
      </c>
      <c r="J137" s="98">
        <f t="shared" si="13"/>
        <v>8210</v>
      </c>
      <c r="K137" s="77">
        <v>418.38</v>
      </c>
      <c r="L137" s="79" t="s">
        <v>66</v>
      </c>
      <c r="M137" s="74">
        <f t="shared" si="9"/>
        <v>418.38</v>
      </c>
      <c r="N137" s="77">
        <v>557.97</v>
      </c>
      <c r="O137" s="79" t="s">
        <v>66</v>
      </c>
      <c r="P137" s="74">
        <f t="shared" si="10"/>
        <v>557.97</v>
      </c>
    </row>
    <row r="138" spans="1:16">
      <c r="A138" s="186"/>
      <c r="B138" s="89">
        <v>8</v>
      </c>
      <c r="C138" s="90" t="s">
        <v>65</v>
      </c>
      <c r="D138" s="74">
        <f t="shared" si="14"/>
        <v>0.36363636363636365</v>
      </c>
      <c r="E138" s="91">
        <v>14.37</v>
      </c>
      <c r="F138" s="92">
        <v>3.9280000000000002E-2</v>
      </c>
      <c r="G138" s="88">
        <f t="shared" si="7"/>
        <v>14.409279999999999</v>
      </c>
      <c r="H138" s="89">
        <v>8.7899999999999991</v>
      </c>
      <c r="I138" s="90" t="s">
        <v>12</v>
      </c>
      <c r="J138" s="98">
        <f t="shared" si="13"/>
        <v>8790</v>
      </c>
      <c r="K138" s="77">
        <v>428.36</v>
      </c>
      <c r="L138" s="79" t="s">
        <v>66</v>
      </c>
      <c r="M138" s="74">
        <f t="shared" si="9"/>
        <v>428.36</v>
      </c>
      <c r="N138" s="77">
        <v>565.55999999999995</v>
      </c>
      <c r="O138" s="79" t="s">
        <v>66</v>
      </c>
      <c r="P138" s="74">
        <f t="shared" si="10"/>
        <v>565.55999999999995</v>
      </c>
    </row>
    <row r="139" spans="1:16">
      <c r="A139" s="186"/>
      <c r="B139" s="89">
        <v>9</v>
      </c>
      <c r="C139" s="90" t="s">
        <v>65</v>
      </c>
      <c r="D139" s="74">
        <f t="shared" si="14"/>
        <v>0.40909090909090912</v>
      </c>
      <c r="E139" s="91">
        <v>14.56</v>
      </c>
      <c r="F139" s="92">
        <v>3.5610000000000003E-2</v>
      </c>
      <c r="G139" s="88">
        <f t="shared" si="7"/>
        <v>14.595610000000001</v>
      </c>
      <c r="H139" s="89">
        <v>9.36</v>
      </c>
      <c r="I139" s="90" t="s">
        <v>12</v>
      </c>
      <c r="J139" s="98">
        <f t="shared" si="13"/>
        <v>9360</v>
      </c>
      <c r="K139" s="77">
        <v>437.61</v>
      </c>
      <c r="L139" s="79" t="s">
        <v>66</v>
      </c>
      <c r="M139" s="74">
        <f t="shared" si="9"/>
        <v>437.61</v>
      </c>
      <c r="N139" s="77">
        <v>572.21</v>
      </c>
      <c r="O139" s="79" t="s">
        <v>66</v>
      </c>
      <c r="P139" s="74">
        <f t="shared" si="10"/>
        <v>572.21</v>
      </c>
    </row>
    <row r="140" spans="1:16">
      <c r="A140" s="186"/>
      <c r="B140" s="89">
        <v>10</v>
      </c>
      <c r="C140" s="95" t="s">
        <v>65</v>
      </c>
      <c r="D140" s="74">
        <f t="shared" si="14"/>
        <v>0.45454545454545453</v>
      </c>
      <c r="E140" s="91">
        <v>14.64</v>
      </c>
      <c r="F140" s="92">
        <v>3.261E-2</v>
      </c>
      <c r="G140" s="88">
        <f t="shared" si="7"/>
        <v>14.672610000000001</v>
      </c>
      <c r="H140" s="89">
        <v>9.93</v>
      </c>
      <c r="I140" s="90" t="s">
        <v>12</v>
      </c>
      <c r="J140" s="98">
        <f t="shared" si="13"/>
        <v>9930</v>
      </c>
      <c r="K140" s="77">
        <v>446.39</v>
      </c>
      <c r="L140" s="79" t="s">
        <v>66</v>
      </c>
      <c r="M140" s="74">
        <f t="shared" si="9"/>
        <v>446.39</v>
      </c>
      <c r="N140" s="77">
        <v>578.21</v>
      </c>
      <c r="O140" s="79" t="s">
        <v>66</v>
      </c>
      <c r="P140" s="74">
        <f t="shared" si="10"/>
        <v>578.21</v>
      </c>
    </row>
    <row r="141" spans="1:16">
      <c r="B141" s="89">
        <v>11</v>
      </c>
      <c r="C141" s="79" t="s">
        <v>65</v>
      </c>
      <c r="D141" s="74">
        <f t="shared" si="14"/>
        <v>0.5</v>
      </c>
      <c r="E141" s="91">
        <v>14.65</v>
      </c>
      <c r="F141" s="92">
        <v>3.0099999999999998E-2</v>
      </c>
      <c r="G141" s="88">
        <f t="shared" si="7"/>
        <v>14.680099999999999</v>
      </c>
      <c r="H141" s="77">
        <v>10.49</v>
      </c>
      <c r="I141" s="79" t="s">
        <v>12</v>
      </c>
      <c r="J141" s="98">
        <f t="shared" si="13"/>
        <v>10490</v>
      </c>
      <c r="K141" s="77">
        <v>454.85</v>
      </c>
      <c r="L141" s="79" t="s">
        <v>66</v>
      </c>
      <c r="M141" s="74">
        <f t="shared" si="9"/>
        <v>454.85</v>
      </c>
      <c r="N141" s="77">
        <v>583.72</v>
      </c>
      <c r="O141" s="79" t="s">
        <v>66</v>
      </c>
      <c r="P141" s="74">
        <f t="shared" si="10"/>
        <v>583.72</v>
      </c>
    </row>
    <row r="142" spans="1:16">
      <c r="B142" s="89">
        <v>12</v>
      </c>
      <c r="C142" s="79" t="s">
        <v>65</v>
      </c>
      <c r="D142" s="74">
        <f t="shared" si="14"/>
        <v>0.54545454545454541</v>
      </c>
      <c r="E142" s="91">
        <v>14.61</v>
      </c>
      <c r="F142" s="92">
        <v>2.7980000000000001E-2</v>
      </c>
      <c r="G142" s="88">
        <f t="shared" si="7"/>
        <v>14.637979999999999</v>
      </c>
      <c r="H142" s="77">
        <v>11.06</v>
      </c>
      <c r="I142" s="79" t="s">
        <v>12</v>
      </c>
      <c r="J142" s="98">
        <f t="shared" si="13"/>
        <v>11060</v>
      </c>
      <c r="K142" s="77">
        <v>463.11</v>
      </c>
      <c r="L142" s="79" t="s">
        <v>66</v>
      </c>
      <c r="M142" s="74">
        <f t="shared" si="9"/>
        <v>463.11</v>
      </c>
      <c r="N142" s="77">
        <v>588.86</v>
      </c>
      <c r="O142" s="79" t="s">
        <v>66</v>
      </c>
      <c r="P142" s="74">
        <f t="shared" si="10"/>
        <v>588.86</v>
      </c>
    </row>
    <row r="143" spans="1:16">
      <c r="B143" s="89">
        <v>13</v>
      </c>
      <c r="C143" s="79" t="s">
        <v>65</v>
      </c>
      <c r="D143" s="74">
        <f t="shared" si="14"/>
        <v>0.59090909090909094</v>
      </c>
      <c r="E143" s="91">
        <v>14.54</v>
      </c>
      <c r="F143" s="92">
        <v>2.615E-2</v>
      </c>
      <c r="G143" s="88">
        <f t="shared" si="7"/>
        <v>14.566149999999999</v>
      </c>
      <c r="H143" s="77">
        <v>11.62</v>
      </c>
      <c r="I143" s="79" t="s">
        <v>12</v>
      </c>
      <c r="J143" s="98">
        <f t="shared" si="13"/>
        <v>11620</v>
      </c>
      <c r="K143" s="77">
        <v>471.23</v>
      </c>
      <c r="L143" s="79" t="s">
        <v>66</v>
      </c>
      <c r="M143" s="74">
        <f t="shared" si="9"/>
        <v>471.23</v>
      </c>
      <c r="N143" s="77">
        <v>593.71</v>
      </c>
      <c r="O143" s="79" t="s">
        <v>66</v>
      </c>
      <c r="P143" s="74">
        <f t="shared" si="10"/>
        <v>593.71</v>
      </c>
    </row>
    <row r="144" spans="1:16">
      <c r="B144" s="89">
        <v>14</v>
      </c>
      <c r="C144" s="79" t="s">
        <v>65</v>
      </c>
      <c r="D144" s="74">
        <f t="shared" si="14"/>
        <v>0.63636363636363635</v>
      </c>
      <c r="E144" s="91">
        <v>14.44</v>
      </c>
      <c r="F144" s="92">
        <v>2.4559999999999998E-2</v>
      </c>
      <c r="G144" s="88">
        <f t="shared" si="7"/>
        <v>14.464559999999999</v>
      </c>
      <c r="H144" s="77">
        <v>12.2</v>
      </c>
      <c r="I144" s="79" t="s">
        <v>12</v>
      </c>
      <c r="J144" s="98">
        <f t="shared" si="13"/>
        <v>12200</v>
      </c>
      <c r="K144" s="77">
        <v>479.25</v>
      </c>
      <c r="L144" s="79" t="s">
        <v>66</v>
      </c>
      <c r="M144" s="74">
        <f t="shared" si="9"/>
        <v>479.25</v>
      </c>
      <c r="N144" s="77">
        <v>598.33000000000004</v>
      </c>
      <c r="O144" s="79" t="s">
        <v>66</v>
      </c>
      <c r="P144" s="74">
        <f t="shared" si="10"/>
        <v>598.33000000000004</v>
      </c>
    </row>
    <row r="145" spans="2:16">
      <c r="B145" s="89">
        <v>15</v>
      </c>
      <c r="C145" s="79" t="s">
        <v>65</v>
      </c>
      <c r="D145" s="74">
        <f t="shared" si="14"/>
        <v>0.68181818181818177</v>
      </c>
      <c r="E145" s="91">
        <v>14.32</v>
      </c>
      <c r="F145" s="92">
        <v>2.317E-2</v>
      </c>
      <c r="G145" s="88">
        <f t="shared" si="7"/>
        <v>14.343170000000001</v>
      </c>
      <c r="H145" s="77">
        <v>12.77</v>
      </c>
      <c r="I145" s="79" t="s">
        <v>12</v>
      </c>
      <c r="J145" s="98">
        <f t="shared" si="13"/>
        <v>12770</v>
      </c>
      <c r="K145" s="77">
        <v>487.21</v>
      </c>
      <c r="L145" s="79" t="s">
        <v>66</v>
      </c>
      <c r="M145" s="74">
        <f t="shared" si="9"/>
        <v>487.21</v>
      </c>
      <c r="N145" s="77">
        <v>602.78</v>
      </c>
      <c r="O145" s="79" t="s">
        <v>66</v>
      </c>
      <c r="P145" s="74">
        <f t="shared" si="10"/>
        <v>602.78</v>
      </c>
    </row>
    <row r="146" spans="2:16">
      <c r="B146" s="89">
        <v>16</v>
      </c>
      <c r="C146" s="79" t="s">
        <v>65</v>
      </c>
      <c r="D146" s="74">
        <f t="shared" si="14"/>
        <v>0.72727272727272729</v>
      </c>
      <c r="E146" s="91">
        <v>14.19</v>
      </c>
      <c r="F146" s="92">
        <v>2.1940000000000001E-2</v>
      </c>
      <c r="G146" s="88">
        <f t="shared" si="7"/>
        <v>14.21194</v>
      </c>
      <c r="H146" s="77">
        <v>13.35</v>
      </c>
      <c r="I146" s="79" t="s">
        <v>12</v>
      </c>
      <c r="J146" s="98">
        <f t="shared" si="13"/>
        <v>13350</v>
      </c>
      <c r="K146" s="77">
        <v>495.15</v>
      </c>
      <c r="L146" s="79" t="s">
        <v>66</v>
      </c>
      <c r="M146" s="74">
        <f t="shared" si="9"/>
        <v>495.15</v>
      </c>
      <c r="N146" s="77">
        <v>607.08000000000004</v>
      </c>
      <c r="O146" s="79" t="s">
        <v>66</v>
      </c>
      <c r="P146" s="74">
        <f t="shared" si="10"/>
        <v>607.08000000000004</v>
      </c>
    </row>
    <row r="147" spans="2:16">
      <c r="B147" s="89">
        <v>17</v>
      </c>
      <c r="C147" s="79" t="s">
        <v>65</v>
      </c>
      <c r="D147" s="74">
        <f t="shared" si="14"/>
        <v>0.77272727272727271</v>
      </c>
      <c r="E147" s="91">
        <v>14.06</v>
      </c>
      <c r="F147" s="92">
        <v>2.0830000000000001E-2</v>
      </c>
      <c r="G147" s="88">
        <f t="shared" si="7"/>
        <v>14.080830000000001</v>
      </c>
      <c r="H147" s="77">
        <v>13.94</v>
      </c>
      <c r="I147" s="79" t="s">
        <v>12</v>
      </c>
      <c r="J147" s="98">
        <f t="shared" si="13"/>
        <v>13940</v>
      </c>
      <c r="K147" s="77">
        <v>503.07</v>
      </c>
      <c r="L147" s="79" t="s">
        <v>66</v>
      </c>
      <c r="M147" s="74">
        <f t="shared" si="9"/>
        <v>503.07</v>
      </c>
      <c r="N147" s="77">
        <v>611.27</v>
      </c>
      <c r="O147" s="79" t="s">
        <v>66</v>
      </c>
      <c r="P147" s="74">
        <f t="shared" si="10"/>
        <v>611.27</v>
      </c>
    </row>
    <row r="148" spans="2:16">
      <c r="B148" s="89">
        <v>18</v>
      </c>
      <c r="C148" s="79" t="s">
        <v>65</v>
      </c>
      <c r="D148" s="74">
        <f t="shared" si="14"/>
        <v>0.81818181818181823</v>
      </c>
      <c r="E148" s="91">
        <v>13.91</v>
      </c>
      <c r="F148" s="92">
        <v>1.984E-2</v>
      </c>
      <c r="G148" s="88">
        <f t="shared" si="7"/>
        <v>13.92984</v>
      </c>
      <c r="H148" s="77">
        <v>14.53</v>
      </c>
      <c r="I148" s="79" t="s">
        <v>12</v>
      </c>
      <c r="J148" s="98">
        <f t="shared" si="13"/>
        <v>14530</v>
      </c>
      <c r="K148" s="77">
        <v>510.99</v>
      </c>
      <c r="L148" s="79" t="s">
        <v>66</v>
      </c>
      <c r="M148" s="74">
        <f t="shared" si="9"/>
        <v>510.99</v>
      </c>
      <c r="N148" s="77">
        <v>615.36</v>
      </c>
      <c r="O148" s="79" t="s">
        <v>66</v>
      </c>
      <c r="P148" s="74">
        <f t="shared" si="10"/>
        <v>615.36</v>
      </c>
    </row>
    <row r="149" spans="2:16">
      <c r="B149" s="89">
        <v>20</v>
      </c>
      <c r="C149" s="79" t="s">
        <v>65</v>
      </c>
      <c r="D149" s="74">
        <f t="shared" si="14"/>
        <v>0.90909090909090906</v>
      </c>
      <c r="E149" s="91">
        <v>13.62</v>
      </c>
      <c r="F149" s="92">
        <v>1.814E-2</v>
      </c>
      <c r="G149" s="88">
        <f t="shared" ref="G149:G212" si="15">E149+F149</f>
        <v>13.63814</v>
      </c>
      <c r="H149" s="77">
        <v>15.74</v>
      </c>
      <c r="I149" s="79" t="s">
        <v>12</v>
      </c>
      <c r="J149" s="98">
        <f t="shared" si="13"/>
        <v>15740</v>
      </c>
      <c r="K149" s="77">
        <v>540.47</v>
      </c>
      <c r="L149" s="79" t="s">
        <v>66</v>
      </c>
      <c r="M149" s="74">
        <f t="shared" si="9"/>
        <v>540.47</v>
      </c>
      <c r="N149" s="77">
        <v>623.32000000000005</v>
      </c>
      <c r="O149" s="79" t="s">
        <v>66</v>
      </c>
      <c r="P149" s="74">
        <f t="shared" si="10"/>
        <v>623.32000000000005</v>
      </c>
    </row>
    <row r="150" spans="2:16">
      <c r="B150" s="89">
        <v>22.5</v>
      </c>
      <c r="C150" s="79" t="s">
        <v>65</v>
      </c>
      <c r="D150" s="74">
        <f t="shared" si="14"/>
        <v>1.0227272727272727</v>
      </c>
      <c r="E150" s="91">
        <v>13.24</v>
      </c>
      <c r="F150" s="92">
        <v>1.6400000000000001E-2</v>
      </c>
      <c r="G150" s="88">
        <f t="shared" si="15"/>
        <v>13.256400000000001</v>
      </c>
      <c r="H150" s="77">
        <v>17.28</v>
      </c>
      <c r="I150" s="79" t="s">
        <v>12</v>
      </c>
      <c r="J150" s="98">
        <f t="shared" si="13"/>
        <v>17280</v>
      </c>
      <c r="K150" s="77">
        <v>585.02</v>
      </c>
      <c r="L150" s="79" t="s">
        <v>66</v>
      </c>
      <c r="M150" s="74">
        <f t="shared" ref="M150:M158" si="16">K150</f>
        <v>585.02</v>
      </c>
      <c r="N150" s="77">
        <v>633.02</v>
      </c>
      <c r="O150" s="79" t="s">
        <v>66</v>
      </c>
      <c r="P150" s="74">
        <f t="shared" si="10"/>
        <v>633.02</v>
      </c>
    </row>
    <row r="151" spans="2:16">
      <c r="B151" s="89">
        <v>25</v>
      </c>
      <c r="C151" s="79" t="s">
        <v>65</v>
      </c>
      <c r="D151" s="74">
        <f t="shared" si="14"/>
        <v>1.1363636363636365</v>
      </c>
      <c r="E151" s="91">
        <v>12.86</v>
      </c>
      <c r="F151" s="92">
        <v>1.498E-2</v>
      </c>
      <c r="G151" s="88">
        <f t="shared" si="15"/>
        <v>12.874979999999999</v>
      </c>
      <c r="H151" s="77">
        <v>18.87</v>
      </c>
      <c r="I151" s="79" t="s">
        <v>12</v>
      </c>
      <c r="J151" s="98">
        <f t="shared" si="13"/>
        <v>18870</v>
      </c>
      <c r="K151" s="77">
        <v>628.69000000000005</v>
      </c>
      <c r="L151" s="79" t="s">
        <v>66</v>
      </c>
      <c r="M151" s="74">
        <f t="shared" si="16"/>
        <v>628.69000000000005</v>
      </c>
      <c r="N151" s="77">
        <v>642.57000000000005</v>
      </c>
      <c r="O151" s="79" t="s">
        <v>66</v>
      </c>
      <c r="P151" s="74">
        <f t="shared" si="10"/>
        <v>642.57000000000005</v>
      </c>
    </row>
    <row r="152" spans="2:16">
      <c r="B152" s="89">
        <v>27.5</v>
      </c>
      <c r="C152" s="79" t="s">
        <v>65</v>
      </c>
      <c r="D152" s="74">
        <f t="shared" si="14"/>
        <v>1.25</v>
      </c>
      <c r="E152" s="91">
        <v>12.49</v>
      </c>
      <c r="F152" s="92">
        <v>1.38E-2</v>
      </c>
      <c r="G152" s="88">
        <f t="shared" si="15"/>
        <v>12.5038</v>
      </c>
      <c r="H152" s="77">
        <v>20.5</v>
      </c>
      <c r="I152" s="79" t="s">
        <v>12</v>
      </c>
      <c r="J152" s="98">
        <f t="shared" si="13"/>
        <v>20500</v>
      </c>
      <c r="K152" s="77">
        <v>671.82</v>
      </c>
      <c r="L152" s="79" t="s">
        <v>66</v>
      </c>
      <c r="M152" s="74">
        <f t="shared" si="16"/>
        <v>671.82</v>
      </c>
      <c r="N152" s="77">
        <v>652.08000000000004</v>
      </c>
      <c r="O152" s="79" t="s">
        <v>66</v>
      </c>
      <c r="P152" s="74">
        <f t="shared" si="10"/>
        <v>652.08000000000004</v>
      </c>
    </row>
    <row r="153" spans="2:16">
      <c r="B153" s="89">
        <v>30</v>
      </c>
      <c r="C153" s="79" t="s">
        <v>65</v>
      </c>
      <c r="D153" s="74">
        <f t="shared" si="14"/>
        <v>1.3636363636363635</v>
      </c>
      <c r="E153" s="91">
        <v>12.13</v>
      </c>
      <c r="F153" s="92">
        <v>1.281E-2</v>
      </c>
      <c r="G153" s="88">
        <f t="shared" si="15"/>
        <v>12.142810000000001</v>
      </c>
      <c r="H153" s="77">
        <v>22.19</v>
      </c>
      <c r="I153" s="79" t="s">
        <v>12</v>
      </c>
      <c r="J153" s="98">
        <f t="shared" si="13"/>
        <v>22190</v>
      </c>
      <c r="K153" s="77">
        <v>714.64</v>
      </c>
      <c r="L153" s="79" t="s">
        <v>66</v>
      </c>
      <c r="M153" s="74">
        <f t="shared" si="16"/>
        <v>714.64</v>
      </c>
      <c r="N153" s="77">
        <v>661.63</v>
      </c>
      <c r="O153" s="79" t="s">
        <v>66</v>
      </c>
      <c r="P153" s="74">
        <f t="shared" si="10"/>
        <v>661.63</v>
      </c>
    </row>
    <row r="154" spans="2:16">
      <c r="B154" s="89">
        <v>32.5</v>
      </c>
      <c r="C154" s="79" t="s">
        <v>65</v>
      </c>
      <c r="D154" s="74">
        <f t="shared" si="14"/>
        <v>1.4772727272727273</v>
      </c>
      <c r="E154" s="91">
        <v>11.8</v>
      </c>
      <c r="F154" s="92">
        <v>1.1950000000000001E-2</v>
      </c>
      <c r="G154" s="88">
        <f t="shared" si="15"/>
        <v>11.811950000000001</v>
      </c>
      <c r="H154" s="77">
        <v>23.92</v>
      </c>
      <c r="I154" s="79" t="s">
        <v>12</v>
      </c>
      <c r="J154" s="98">
        <f t="shared" si="13"/>
        <v>23920</v>
      </c>
      <c r="K154" s="77">
        <v>757.31</v>
      </c>
      <c r="L154" s="79" t="s">
        <v>66</v>
      </c>
      <c r="M154" s="74">
        <f t="shared" si="16"/>
        <v>757.31</v>
      </c>
      <c r="N154" s="77">
        <v>671.27</v>
      </c>
      <c r="O154" s="79" t="s">
        <v>66</v>
      </c>
      <c r="P154" s="74">
        <f t="shared" si="10"/>
        <v>671.27</v>
      </c>
    </row>
    <row r="155" spans="2:16">
      <c r="B155" s="89">
        <v>35</v>
      </c>
      <c r="C155" s="79" t="s">
        <v>65</v>
      </c>
      <c r="D155" s="74">
        <f t="shared" si="14"/>
        <v>1.5909090909090908</v>
      </c>
      <c r="E155" s="91">
        <v>11.47</v>
      </c>
      <c r="F155" s="92">
        <v>1.1209999999999999E-2</v>
      </c>
      <c r="G155" s="88">
        <f t="shared" si="15"/>
        <v>11.481210000000001</v>
      </c>
      <c r="H155" s="77">
        <v>25.7</v>
      </c>
      <c r="I155" s="79" t="s">
        <v>12</v>
      </c>
      <c r="J155" s="98">
        <f t="shared" si="13"/>
        <v>25700</v>
      </c>
      <c r="K155" s="77">
        <v>799.94</v>
      </c>
      <c r="L155" s="79" t="s">
        <v>66</v>
      </c>
      <c r="M155" s="74">
        <f t="shared" si="16"/>
        <v>799.94</v>
      </c>
      <c r="N155" s="77">
        <v>681.05</v>
      </c>
      <c r="O155" s="79" t="s">
        <v>66</v>
      </c>
      <c r="P155" s="74">
        <f t="shared" si="10"/>
        <v>681.05</v>
      </c>
    </row>
    <row r="156" spans="2:16">
      <c r="B156" s="89">
        <v>37.5</v>
      </c>
      <c r="C156" s="79" t="s">
        <v>65</v>
      </c>
      <c r="D156" s="74">
        <f t="shared" si="14"/>
        <v>1.7045454545454546</v>
      </c>
      <c r="E156" s="91">
        <v>11.17</v>
      </c>
      <c r="F156" s="92">
        <v>1.056E-2</v>
      </c>
      <c r="G156" s="88">
        <f t="shared" si="15"/>
        <v>11.18056</v>
      </c>
      <c r="H156" s="77">
        <v>27.53</v>
      </c>
      <c r="I156" s="79" t="s">
        <v>12</v>
      </c>
      <c r="J156" s="98">
        <f t="shared" si="13"/>
        <v>27530</v>
      </c>
      <c r="K156" s="77">
        <v>842.61</v>
      </c>
      <c r="L156" s="79" t="s">
        <v>66</v>
      </c>
      <c r="M156" s="74">
        <f t="shared" si="16"/>
        <v>842.61</v>
      </c>
      <c r="N156" s="77">
        <v>691</v>
      </c>
      <c r="O156" s="79" t="s">
        <v>66</v>
      </c>
      <c r="P156" s="74">
        <f t="shared" ref="P156:P165" si="17">N156</f>
        <v>691</v>
      </c>
    </row>
    <row r="157" spans="2:16">
      <c r="B157" s="89">
        <v>40</v>
      </c>
      <c r="C157" s="79" t="s">
        <v>65</v>
      </c>
      <c r="D157" s="74">
        <f t="shared" si="14"/>
        <v>1.8181818181818181</v>
      </c>
      <c r="E157" s="91">
        <v>10.88</v>
      </c>
      <c r="F157" s="92">
        <v>9.9830000000000006E-3</v>
      </c>
      <c r="G157" s="88">
        <f t="shared" si="15"/>
        <v>10.889983000000001</v>
      </c>
      <c r="H157" s="77">
        <v>29.41</v>
      </c>
      <c r="I157" s="79" t="s">
        <v>12</v>
      </c>
      <c r="J157" s="98">
        <f t="shared" si="13"/>
        <v>29410</v>
      </c>
      <c r="K157" s="77">
        <v>885.38</v>
      </c>
      <c r="L157" s="79" t="s">
        <v>66</v>
      </c>
      <c r="M157" s="98">
        <f t="shared" si="16"/>
        <v>885.38</v>
      </c>
      <c r="N157" s="77">
        <v>701.15</v>
      </c>
      <c r="O157" s="79" t="s">
        <v>66</v>
      </c>
      <c r="P157" s="74">
        <f t="shared" si="17"/>
        <v>701.15</v>
      </c>
    </row>
    <row r="158" spans="2:16">
      <c r="B158" s="89">
        <v>45</v>
      </c>
      <c r="C158" s="79" t="s">
        <v>65</v>
      </c>
      <c r="D158" s="74">
        <f t="shared" si="14"/>
        <v>2.0454545454545454</v>
      </c>
      <c r="E158" s="91">
        <v>10.38</v>
      </c>
      <c r="F158" s="92">
        <v>9.0119999999999992E-3</v>
      </c>
      <c r="G158" s="88">
        <f t="shared" si="15"/>
        <v>10.389012000000001</v>
      </c>
      <c r="H158" s="77">
        <v>33.31</v>
      </c>
      <c r="I158" s="79" t="s">
        <v>12</v>
      </c>
      <c r="J158" s="98">
        <f t="shared" si="13"/>
        <v>33310</v>
      </c>
      <c r="K158" s="77">
        <v>1.05</v>
      </c>
      <c r="L158" s="78" t="s">
        <v>12</v>
      </c>
      <c r="M158" s="98">
        <f t="shared" ref="M158:M159" si="18">K158*1000</f>
        <v>1050</v>
      </c>
      <c r="N158" s="77">
        <v>722.13</v>
      </c>
      <c r="O158" s="79" t="s">
        <v>66</v>
      </c>
      <c r="P158" s="74">
        <f t="shared" si="17"/>
        <v>722.13</v>
      </c>
    </row>
    <row r="159" spans="2:16">
      <c r="B159" s="89">
        <v>50</v>
      </c>
      <c r="C159" s="79" t="s">
        <v>65</v>
      </c>
      <c r="D159" s="74">
        <f t="shared" si="14"/>
        <v>2.2727272727272729</v>
      </c>
      <c r="E159" s="91">
        <v>9.9789999999999992</v>
      </c>
      <c r="F159" s="92">
        <v>8.2220000000000001E-3</v>
      </c>
      <c r="G159" s="88">
        <f t="shared" si="15"/>
        <v>9.9872219999999992</v>
      </c>
      <c r="H159" s="77">
        <v>37.39</v>
      </c>
      <c r="I159" s="79" t="s">
        <v>12</v>
      </c>
      <c r="J159" s="98">
        <f t="shared" si="13"/>
        <v>37390</v>
      </c>
      <c r="K159" s="77">
        <v>1.2</v>
      </c>
      <c r="L159" s="79" t="s">
        <v>12</v>
      </c>
      <c r="M159" s="98">
        <f t="shared" si="18"/>
        <v>1200</v>
      </c>
      <c r="N159" s="77">
        <v>744.01</v>
      </c>
      <c r="O159" s="79" t="s">
        <v>66</v>
      </c>
      <c r="P159" s="74">
        <f t="shared" si="17"/>
        <v>744.01</v>
      </c>
    </row>
    <row r="160" spans="2:16">
      <c r="B160" s="89">
        <v>55</v>
      </c>
      <c r="C160" s="79" t="s">
        <v>65</v>
      </c>
      <c r="D160" s="74">
        <f t="shared" si="14"/>
        <v>2.5</v>
      </c>
      <c r="E160" s="91">
        <v>9.5559999999999992</v>
      </c>
      <c r="F160" s="92">
        <v>7.5649999999999997E-3</v>
      </c>
      <c r="G160" s="88">
        <f t="shared" si="15"/>
        <v>9.5635649999999988</v>
      </c>
      <c r="H160" s="77">
        <v>41.64</v>
      </c>
      <c r="I160" s="79" t="s">
        <v>12</v>
      </c>
      <c r="J160" s="98">
        <f t="shared" si="13"/>
        <v>41640</v>
      </c>
      <c r="K160" s="77">
        <v>1.34</v>
      </c>
      <c r="L160" s="79" t="s">
        <v>12</v>
      </c>
      <c r="M160" s="98">
        <f>K160*1000</f>
        <v>1340</v>
      </c>
      <c r="N160" s="77">
        <v>766.88</v>
      </c>
      <c r="O160" s="79" t="s">
        <v>66</v>
      </c>
      <c r="P160" s="74">
        <f t="shared" si="17"/>
        <v>766.88</v>
      </c>
    </row>
    <row r="161" spans="2:16">
      <c r="B161" s="89">
        <v>60</v>
      </c>
      <c r="C161" s="79" t="s">
        <v>65</v>
      </c>
      <c r="D161" s="74">
        <f t="shared" si="14"/>
        <v>2.7272727272727271</v>
      </c>
      <c r="E161" s="91">
        <v>9.2059999999999995</v>
      </c>
      <c r="F161" s="92">
        <v>7.0109999999999999E-3</v>
      </c>
      <c r="G161" s="88">
        <f t="shared" si="15"/>
        <v>9.2130109999999998</v>
      </c>
      <c r="H161" s="77">
        <v>46.06</v>
      </c>
      <c r="I161" s="79" t="s">
        <v>12</v>
      </c>
      <c r="J161" s="98">
        <f t="shared" si="13"/>
        <v>46060</v>
      </c>
      <c r="K161" s="77">
        <v>1.48</v>
      </c>
      <c r="L161" s="79" t="s">
        <v>12</v>
      </c>
      <c r="M161" s="98">
        <f t="shared" ref="M161:M205" si="19">K161*1000</f>
        <v>1480</v>
      </c>
      <c r="N161" s="77">
        <v>790.81</v>
      </c>
      <c r="O161" s="79" t="s">
        <v>66</v>
      </c>
      <c r="P161" s="74">
        <f t="shared" si="17"/>
        <v>790.81</v>
      </c>
    </row>
    <row r="162" spans="2:16">
      <c r="B162" s="89">
        <v>65</v>
      </c>
      <c r="C162" s="79" t="s">
        <v>65</v>
      </c>
      <c r="D162" s="74">
        <f t="shared" si="14"/>
        <v>2.9545454545454546</v>
      </c>
      <c r="E162" s="91">
        <v>8.8879999999999999</v>
      </c>
      <c r="F162" s="92">
        <v>6.5370000000000003E-3</v>
      </c>
      <c r="G162" s="88">
        <f t="shared" si="15"/>
        <v>8.8945369999999997</v>
      </c>
      <c r="H162" s="77">
        <v>50.64</v>
      </c>
      <c r="I162" s="79" t="s">
        <v>12</v>
      </c>
      <c r="J162" s="98">
        <f t="shared" si="13"/>
        <v>50640</v>
      </c>
      <c r="K162" s="77">
        <v>1.62</v>
      </c>
      <c r="L162" s="79" t="s">
        <v>12</v>
      </c>
      <c r="M162" s="98">
        <f t="shared" si="19"/>
        <v>1620</v>
      </c>
      <c r="N162" s="77">
        <v>815.79</v>
      </c>
      <c r="O162" s="79" t="s">
        <v>66</v>
      </c>
      <c r="P162" s="74">
        <f t="shared" si="17"/>
        <v>815.79</v>
      </c>
    </row>
    <row r="163" spans="2:16">
      <c r="B163" s="89">
        <v>70</v>
      </c>
      <c r="C163" s="79" t="s">
        <v>65</v>
      </c>
      <c r="D163" s="74">
        <f t="shared" si="14"/>
        <v>3.1818181818181817</v>
      </c>
      <c r="E163" s="91">
        <v>8.5980000000000008</v>
      </c>
      <c r="F163" s="92">
        <v>6.1260000000000004E-3</v>
      </c>
      <c r="G163" s="88">
        <f t="shared" si="15"/>
        <v>8.6041260000000008</v>
      </c>
      <c r="H163" s="77">
        <v>55.39</v>
      </c>
      <c r="I163" s="79" t="s">
        <v>12</v>
      </c>
      <c r="J163" s="98">
        <f t="shared" si="13"/>
        <v>55390</v>
      </c>
      <c r="K163" s="77">
        <v>1.76</v>
      </c>
      <c r="L163" s="79" t="s">
        <v>12</v>
      </c>
      <c r="M163" s="98">
        <f t="shared" si="19"/>
        <v>1760</v>
      </c>
      <c r="N163" s="77">
        <v>841.82</v>
      </c>
      <c r="O163" s="79" t="s">
        <v>66</v>
      </c>
      <c r="P163" s="74">
        <f t="shared" si="17"/>
        <v>841.82</v>
      </c>
    </row>
    <row r="164" spans="2:16">
      <c r="B164" s="89">
        <v>80</v>
      </c>
      <c r="C164" s="79" t="s">
        <v>65</v>
      </c>
      <c r="D164" s="74">
        <f t="shared" si="14"/>
        <v>3.6363636363636362</v>
      </c>
      <c r="E164" s="91">
        <v>8.0839999999999996</v>
      </c>
      <c r="F164" s="92">
        <v>5.4479999999999997E-3</v>
      </c>
      <c r="G164" s="88">
        <f t="shared" si="15"/>
        <v>8.0894479999999991</v>
      </c>
      <c r="H164" s="77">
        <v>65.34</v>
      </c>
      <c r="I164" s="79" t="s">
        <v>12</v>
      </c>
      <c r="J164" s="98">
        <f t="shared" si="13"/>
        <v>65340</v>
      </c>
      <c r="K164" s="77">
        <v>2.2599999999999998</v>
      </c>
      <c r="L164" s="79" t="s">
        <v>12</v>
      </c>
      <c r="M164" s="98">
        <f t="shared" si="19"/>
        <v>2260</v>
      </c>
      <c r="N164" s="77">
        <v>897.05</v>
      </c>
      <c r="O164" s="79" t="s">
        <v>66</v>
      </c>
      <c r="P164" s="74">
        <f t="shared" si="17"/>
        <v>897.05</v>
      </c>
    </row>
    <row r="165" spans="2:16">
      <c r="B165" s="89">
        <v>90</v>
      </c>
      <c r="C165" s="79" t="s">
        <v>65</v>
      </c>
      <c r="D165" s="74">
        <f t="shared" si="14"/>
        <v>4.0909090909090908</v>
      </c>
      <c r="E165" s="91">
        <v>7.6420000000000003</v>
      </c>
      <c r="F165" s="92">
        <v>4.9109999999999996E-3</v>
      </c>
      <c r="G165" s="88">
        <f t="shared" si="15"/>
        <v>7.6469110000000002</v>
      </c>
      <c r="H165" s="77">
        <v>75.89</v>
      </c>
      <c r="I165" s="79" t="s">
        <v>12</v>
      </c>
      <c r="J165" s="98">
        <f t="shared" si="13"/>
        <v>75890</v>
      </c>
      <c r="K165" s="77">
        <v>2.71</v>
      </c>
      <c r="L165" s="79" t="s">
        <v>12</v>
      </c>
      <c r="M165" s="98">
        <f t="shared" si="19"/>
        <v>2710</v>
      </c>
      <c r="N165" s="77">
        <v>956.43</v>
      </c>
      <c r="O165" s="79" t="s">
        <v>66</v>
      </c>
      <c r="P165" s="74">
        <f t="shared" si="17"/>
        <v>956.43</v>
      </c>
    </row>
    <row r="166" spans="2:16">
      <c r="B166" s="89">
        <v>100</v>
      </c>
      <c r="C166" s="79" t="s">
        <v>65</v>
      </c>
      <c r="D166" s="74">
        <f t="shared" si="14"/>
        <v>4.5454545454545459</v>
      </c>
      <c r="E166" s="91">
        <v>7.2539999999999996</v>
      </c>
      <c r="F166" s="92">
        <v>4.4749999999999998E-3</v>
      </c>
      <c r="G166" s="88">
        <f t="shared" si="15"/>
        <v>7.2584749999999998</v>
      </c>
      <c r="H166" s="77">
        <v>87.04</v>
      </c>
      <c r="I166" s="79" t="s">
        <v>12</v>
      </c>
      <c r="J166" s="98">
        <f t="shared" si="13"/>
        <v>87040</v>
      </c>
      <c r="K166" s="77">
        <v>3.14</v>
      </c>
      <c r="L166" s="79" t="s">
        <v>12</v>
      </c>
      <c r="M166" s="98">
        <f t="shared" si="19"/>
        <v>3140</v>
      </c>
      <c r="N166" s="77">
        <v>1.02</v>
      </c>
      <c r="O166" s="78" t="s">
        <v>12</v>
      </c>
      <c r="P166" s="74">
        <f t="shared" ref="P166:P168" si="20">N166*1000</f>
        <v>1020</v>
      </c>
    </row>
    <row r="167" spans="2:16">
      <c r="B167" s="89">
        <v>110</v>
      </c>
      <c r="C167" s="79" t="s">
        <v>65</v>
      </c>
      <c r="D167" s="74">
        <f t="shared" si="14"/>
        <v>5</v>
      </c>
      <c r="E167" s="91">
        <v>6.9089999999999998</v>
      </c>
      <c r="F167" s="92">
        <v>4.1139999999999996E-3</v>
      </c>
      <c r="G167" s="88">
        <f t="shared" si="15"/>
        <v>6.9131140000000002</v>
      </c>
      <c r="H167" s="77">
        <v>98.76</v>
      </c>
      <c r="I167" s="79" t="s">
        <v>12</v>
      </c>
      <c r="J167" s="98">
        <f t="shared" si="13"/>
        <v>98760</v>
      </c>
      <c r="K167" s="77">
        <v>3.56</v>
      </c>
      <c r="L167" s="79" t="s">
        <v>12</v>
      </c>
      <c r="M167" s="98">
        <f t="shared" si="19"/>
        <v>3560</v>
      </c>
      <c r="N167" s="77">
        <v>1.0900000000000001</v>
      </c>
      <c r="O167" s="79" t="s">
        <v>12</v>
      </c>
      <c r="P167" s="74">
        <f t="shared" si="20"/>
        <v>1090</v>
      </c>
    </row>
    <row r="168" spans="2:16">
      <c r="B168" s="89">
        <v>120</v>
      </c>
      <c r="C168" s="79" t="s">
        <v>65</v>
      </c>
      <c r="D168" s="74">
        <f t="shared" si="14"/>
        <v>5.4545454545454541</v>
      </c>
      <c r="E168" s="91">
        <v>6.5990000000000002</v>
      </c>
      <c r="F168" s="92">
        <v>3.8089999999999999E-3</v>
      </c>
      <c r="G168" s="88">
        <f t="shared" si="15"/>
        <v>6.6028090000000006</v>
      </c>
      <c r="H168" s="77">
        <v>111.04</v>
      </c>
      <c r="I168" s="79" t="s">
        <v>12</v>
      </c>
      <c r="J168" s="98">
        <f t="shared" si="13"/>
        <v>111040</v>
      </c>
      <c r="K168" s="77">
        <v>3.96</v>
      </c>
      <c r="L168" s="79" t="s">
        <v>12</v>
      </c>
      <c r="M168" s="98">
        <f t="shared" si="19"/>
        <v>3960</v>
      </c>
      <c r="N168" s="77">
        <v>1.1599999999999999</v>
      </c>
      <c r="O168" s="79" t="s">
        <v>12</v>
      </c>
      <c r="P168" s="74">
        <f t="shared" si="20"/>
        <v>1160</v>
      </c>
    </row>
    <row r="169" spans="2:16">
      <c r="B169" s="89">
        <v>130</v>
      </c>
      <c r="C169" s="79" t="s">
        <v>65</v>
      </c>
      <c r="D169" s="74">
        <f t="shared" si="14"/>
        <v>5.9090909090909092</v>
      </c>
      <c r="E169" s="91">
        <v>6.3170000000000002</v>
      </c>
      <c r="F169" s="92">
        <v>3.5490000000000001E-3</v>
      </c>
      <c r="G169" s="88">
        <f t="shared" si="15"/>
        <v>6.3205489999999998</v>
      </c>
      <c r="H169" s="77">
        <v>123.9</v>
      </c>
      <c r="I169" s="79" t="s">
        <v>12</v>
      </c>
      <c r="J169" s="98">
        <f t="shared" si="13"/>
        <v>123900</v>
      </c>
      <c r="K169" s="77">
        <v>4.3600000000000003</v>
      </c>
      <c r="L169" s="79" t="s">
        <v>12</v>
      </c>
      <c r="M169" s="98">
        <f t="shared" si="19"/>
        <v>4360</v>
      </c>
      <c r="N169" s="77">
        <v>1.23</v>
      </c>
      <c r="O169" s="79" t="s">
        <v>12</v>
      </c>
      <c r="P169" s="98">
        <f t="shared" ref="P169:P174" si="21">N169*1000</f>
        <v>1230</v>
      </c>
    </row>
    <row r="170" spans="2:16">
      <c r="B170" s="89">
        <v>140</v>
      </c>
      <c r="C170" s="79" t="s">
        <v>65</v>
      </c>
      <c r="D170" s="74">
        <f t="shared" si="14"/>
        <v>6.3636363636363633</v>
      </c>
      <c r="E170" s="91">
        <v>6.0590000000000002</v>
      </c>
      <c r="F170" s="92">
        <v>3.323E-3</v>
      </c>
      <c r="G170" s="88">
        <f t="shared" si="15"/>
        <v>6.0623230000000001</v>
      </c>
      <c r="H170" s="77">
        <v>137.31</v>
      </c>
      <c r="I170" s="79" t="s">
        <v>12</v>
      </c>
      <c r="J170" s="98">
        <f t="shared" ref="J170:J185" si="22">H170*1000</f>
        <v>137310</v>
      </c>
      <c r="K170" s="77">
        <v>4.76</v>
      </c>
      <c r="L170" s="79" t="s">
        <v>12</v>
      </c>
      <c r="M170" s="98">
        <f t="shared" si="19"/>
        <v>4760</v>
      </c>
      <c r="N170" s="77">
        <v>1.31</v>
      </c>
      <c r="O170" s="79" t="s">
        <v>12</v>
      </c>
      <c r="P170" s="98">
        <f t="shared" si="21"/>
        <v>1310</v>
      </c>
    </row>
    <row r="171" spans="2:16">
      <c r="B171" s="89">
        <v>150</v>
      </c>
      <c r="C171" s="79" t="s">
        <v>65</v>
      </c>
      <c r="D171" s="74">
        <f t="shared" si="14"/>
        <v>6.8181818181818183</v>
      </c>
      <c r="E171" s="91">
        <v>5.8220000000000001</v>
      </c>
      <c r="F171" s="92">
        <v>3.1250000000000002E-3</v>
      </c>
      <c r="G171" s="88">
        <f t="shared" si="15"/>
        <v>5.8251249999999999</v>
      </c>
      <c r="H171" s="77">
        <v>151.28</v>
      </c>
      <c r="I171" s="79" t="s">
        <v>12</v>
      </c>
      <c r="J171" s="98">
        <f t="shared" si="22"/>
        <v>151280</v>
      </c>
      <c r="K171" s="77">
        <v>5.16</v>
      </c>
      <c r="L171" s="79" t="s">
        <v>12</v>
      </c>
      <c r="M171" s="98">
        <f t="shared" si="19"/>
        <v>5160</v>
      </c>
      <c r="N171" s="77">
        <v>1.39</v>
      </c>
      <c r="O171" s="79" t="s">
        <v>12</v>
      </c>
      <c r="P171" s="98">
        <f t="shared" si="21"/>
        <v>1390</v>
      </c>
    </row>
    <row r="172" spans="2:16">
      <c r="B172" s="89">
        <v>160</v>
      </c>
      <c r="C172" s="79" t="s">
        <v>65</v>
      </c>
      <c r="D172" s="74">
        <f t="shared" si="14"/>
        <v>7.2727272727272725</v>
      </c>
      <c r="E172" s="91">
        <v>5.6029999999999998</v>
      </c>
      <c r="F172" s="92">
        <v>2.9510000000000001E-3</v>
      </c>
      <c r="G172" s="88">
        <f t="shared" si="15"/>
        <v>5.6059510000000001</v>
      </c>
      <c r="H172" s="77">
        <v>165.8</v>
      </c>
      <c r="I172" s="79" t="s">
        <v>12</v>
      </c>
      <c r="J172" s="98">
        <f t="shared" si="22"/>
        <v>165800</v>
      </c>
      <c r="K172" s="77">
        <v>5.56</v>
      </c>
      <c r="L172" s="79" t="s">
        <v>12</v>
      </c>
      <c r="M172" s="98">
        <f t="shared" si="19"/>
        <v>5560</v>
      </c>
      <c r="N172" s="77">
        <v>1.48</v>
      </c>
      <c r="O172" s="79" t="s">
        <v>12</v>
      </c>
      <c r="P172" s="98">
        <f t="shared" si="21"/>
        <v>1480</v>
      </c>
    </row>
    <row r="173" spans="2:16">
      <c r="B173" s="89">
        <v>170</v>
      </c>
      <c r="C173" s="79" t="s">
        <v>65</v>
      </c>
      <c r="D173" s="74">
        <f t="shared" si="14"/>
        <v>7.7272727272727275</v>
      </c>
      <c r="E173" s="91">
        <v>5.399</v>
      </c>
      <c r="F173" s="92">
        <v>2.7959999999999999E-3</v>
      </c>
      <c r="G173" s="88">
        <f t="shared" si="15"/>
        <v>5.401796</v>
      </c>
      <c r="H173" s="77">
        <v>180.89</v>
      </c>
      <c r="I173" s="79" t="s">
        <v>12</v>
      </c>
      <c r="J173" s="98">
        <f t="shared" si="22"/>
        <v>180890</v>
      </c>
      <c r="K173" s="77">
        <v>5.96</v>
      </c>
      <c r="L173" s="79" t="s">
        <v>12</v>
      </c>
      <c r="M173" s="98">
        <f t="shared" si="19"/>
        <v>5960</v>
      </c>
      <c r="N173" s="77">
        <v>1.57</v>
      </c>
      <c r="O173" s="79" t="s">
        <v>12</v>
      </c>
      <c r="P173" s="98">
        <f t="shared" si="21"/>
        <v>1570</v>
      </c>
    </row>
    <row r="174" spans="2:16">
      <c r="B174" s="89">
        <v>180</v>
      </c>
      <c r="C174" s="79" t="s">
        <v>65</v>
      </c>
      <c r="D174" s="74">
        <f t="shared" si="14"/>
        <v>8.1818181818181817</v>
      </c>
      <c r="E174" s="91">
        <v>5.2089999999999996</v>
      </c>
      <c r="F174" s="92">
        <v>2.6580000000000002E-3</v>
      </c>
      <c r="G174" s="88">
        <f t="shared" si="15"/>
        <v>5.2116579999999999</v>
      </c>
      <c r="H174" s="77">
        <v>196.53</v>
      </c>
      <c r="I174" s="79" t="s">
        <v>12</v>
      </c>
      <c r="J174" s="98">
        <f t="shared" si="22"/>
        <v>196530</v>
      </c>
      <c r="K174" s="77">
        <v>6.37</v>
      </c>
      <c r="L174" s="79" t="s">
        <v>12</v>
      </c>
      <c r="M174" s="98">
        <f t="shared" si="19"/>
        <v>6370</v>
      </c>
      <c r="N174" s="77">
        <v>1.66</v>
      </c>
      <c r="O174" s="79" t="s">
        <v>12</v>
      </c>
      <c r="P174" s="98">
        <f t="shared" si="21"/>
        <v>1660</v>
      </c>
    </row>
    <row r="175" spans="2:16">
      <c r="B175" s="89">
        <v>200</v>
      </c>
      <c r="C175" s="79" t="s">
        <v>65</v>
      </c>
      <c r="D175" s="74">
        <f t="shared" si="14"/>
        <v>9.0909090909090917</v>
      </c>
      <c r="E175" s="91">
        <v>4.8650000000000002</v>
      </c>
      <c r="F175" s="92">
        <v>2.4199999999999998E-3</v>
      </c>
      <c r="G175" s="88">
        <f t="shared" si="15"/>
        <v>4.8674200000000001</v>
      </c>
      <c r="H175" s="77">
        <v>229.51</v>
      </c>
      <c r="I175" s="79" t="s">
        <v>12</v>
      </c>
      <c r="J175" s="98">
        <f t="shared" si="22"/>
        <v>229510</v>
      </c>
      <c r="K175" s="77">
        <v>7.9</v>
      </c>
      <c r="L175" s="79" t="s">
        <v>12</v>
      </c>
      <c r="M175" s="98">
        <f t="shared" si="19"/>
        <v>7900</v>
      </c>
      <c r="N175" s="77">
        <v>1.85</v>
      </c>
      <c r="O175" s="79" t="s">
        <v>12</v>
      </c>
      <c r="P175" s="98">
        <f>N175*1000</f>
        <v>1850</v>
      </c>
    </row>
    <row r="176" spans="2:16">
      <c r="B176" s="89">
        <v>225</v>
      </c>
      <c r="C176" s="79" t="s">
        <v>65</v>
      </c>
      <c r="D176" s="74">
        <f t="shared" si="14"/>
        <v>10.227272727272727</v>
      </c>
      <c r="E176" s="91">
        <v>4.4909999999999997</v>
      </c>
      <c r="F176" s="92">
        <v>2.1779999999999998E-3</v>
      </c>
      <c r="G176" s="88">
        <f t="shared" si="15"/>
        <v>4.4931779999999995</v>
      </c>
      <c r="H176" s="77">
        <v>273.89999999999998</v>
      </c>
      <c r="I176" s="79" t="s">
        <v>12</v>
      </c>
      <c r="J176" s="98">
        <f t="shared" si="22"/>
        <v>273900</v>
      </c>
      <c r="K176" s="77">
        <v>10.1</v>
      </c>
      <c r="L176" s="79" t="s">
        <v>12</v>
      </c>
      <c r="M176" s="98">
        <f t="shared" si="19"/>
        <v>10100</v>
      </c>
      <c r="N176" s="77">
        <v>2.11</v>
      </c>
      <c r="O176" s="79" t="s">
        <v>12</v>
      </c>
      <c r="P176" s="98">
        <f t="shared" ref="P176:P219" si="23">N176*1000</f>
        <v>2110</v>
      </c>
    </row>
    <row r="177" spans="1:16">
      <c r="A177" s="4"/>
      <c r="B177" s="89">
        <v>250</v>
      </c>
      <c r="C177" s="79" t="s">
        <v>65</v>
      </c>
      <c r="D177" s="74">
        <f t="shared" si="14"/>
        <v>11.363636363636363</v>
      </c>
      <c r="E177" s="91">
        <v>4.1669999999999998</v>
      </c>
      <c r="F177" s="92">
        <v>1.9819999999999998E-3</v>
      </c>
      <c r="G177" s="88">
        <f t="shared" si="15"/>
        <v>4.1689819999999997</v>
      </c>
      <c r="H177" s="77">
        <v>321.86</v>
      </c>
      <c r="I177" s="79" t="s">
        <v>12</v>
      </c>
      <c r="J177" s="98">
        <f t="shared" si="22"/>
        <v>321860</v>
      </c>
      <c r="K177" s="77">
        <v>12.18</v>
      </c>
      <c r="L177" s="79" t="s">
        <v>12</v>
      </c>
      <c r="M177" s="98">
        <f t="shared" si="19"/>
        <v>12180</v>
      </c>
      <c r="N177" s="77">
        <v>2.39</v>
      </c>
      <c r="O177" s="79" t="s">
        <v>12</v>
      </c>
      <c r="P177" s="98">
        <f t="shared" si="23"/>
        <v>2390</v>
      </c>
    </row>
    <row r="178" spans="1:16">
      <c r="B178" s="77">
        <v>275</v>
      </c>
      <c r="C178" s="79" t="s">
        <v>65</v>
      </c>
      <c r="D178" s="74">
        <f t="shared" ref="D178:D191" si="24">B178/$C$5</f>
        <v>12.5</v>
      </c>
      <c r="E178" s="91">
        <v>3.8860000000000001</v>
      </c>
      <c r="F178" s="92">
        <v>1.82E-3</v>
      </c>
      <c r="G178" s="88">
        <f t="shared" si="15"/>
        <v>3.8878200000000001</v>
      </c>
      <c r="H178" s="77">
        <v>373.43</v>
      </c>
      <c r="I178" s="79" t="s">
        <v>12</v>
      </c>
      <c r="J178" s="98">
        <f t="shared" si="22"/>
        <v>373430</v>
      </c>
      <c r="K178" s="77">
        <v>14.21</v>
      </c>
      <c r="L178" s="79" t="s">
        <v>12</v>
      </c>
      <c r="M178" s="98">
        <f t="shared" si="19"/>
        <v>14210</v>
      </c>
      <c r="N178" s="77">
        <v>2.69</v>
      </c>
      <c r="O178" s="79" t="s">
        <v>12</v>
      </c>
      <c r="P178" s="98">
        <f t="shared" si="23"/>
        <v>2690</v>
      </c>
    </row>
    <row r="179" spans="1:16">
      <c r="B179" s="89">
        <v>300</v>
      </c>
      <c r="C179" s="90" t="s">
        <v>65</v>
      </c>
      <c r="D179" s="74">
        <f t="shared" si="24"/>
        <v>13.636363636363637</v>
      </c>
      <c r="E179" s="91">
        <v>3.6389999999999998</v>
      </c>
      <c r="F179" s="92">
        <v>1.684E-3</v>
      </c>
      <c r="G179" s="88">
        <f t="shared" si="15"/>
        <v>3.6406839999999998</v>
      </c>
      <c r="H179" s="77">
        <v>428.6</v>
      </c>
      <c r="I179" s="79" t="s">
        <v>12</v>
      </c>
      <c r="J179" s="98">
        <f t="shared" si="22"/>
        <v>428600</v>
      </c>
      <c r="K179" s="77">
        <v>16.23</v>
      </c>
      <c r="L179" s="79" t="s">
        <v>12</v>
      </c>
      <c r="M179" s="98">
        <f t="shared" si="19"/>
        <v>16230</v>
      </c>
      <c r="N179" s="77">
        <v>3.02</v>
      </c>
      <c r="O179" s="79" t="s">
        <v>12</v>
      </c>
      <c r="P179" s="98">
        <f t="shared" si="23"/>
        <v>3020</v>
      </c>
    </row>
    <row r="180" spans="1:16">
      <c r="B180" s="89">
        <v>325</v>
      </c>
      <c r="C180" s="90" t="s">
        <v>65</v>
      </c>
      <c r="D180" s="74">
        <f t="shared" si="24"/>
        <v>14.772727272727273</v>
      </c>
      <c r="E180" s="91">
        <v>3.4220000000000002</v>
      </c>
      <c r="F180" s="92">
        <v>1.567E-3</v>
      </c>
      <c r="G180" s="88">
        <f t="shared" si="15"/>
        <v>3.4235670000000002</v>
      </c>
      <c r="H180" s="77">
        <v>487.4</v>
      </c>
      <c r="I180" s="79" t="s">
        <v>12</v>
      </c>
      <c r="J180" s="98">
        <f t="shared" si="22"/>
        <v>487400</v>
      </c>
      <c r="K180" s="77">
        <v>18.25</v>
      </c>
      <c r="L180" s="79" t="s">
        <v>12</v>
      </c>
      <c r="M180" s="98">
        <f t="shared" si="19"/>
        <v>18250</v>
      </c>
      <c r="N180" s="77">
        <v>3.36</v>
      </c>
      <c r="O180" s="79" t="s">
        <v>12</v>
      </c>
      <c r="P180" s="98">
        <f t="shared" si="23"/>
        <v>3360</v>
      </c>
    </row>
    <row r="181" spans="1:16">
      <c r="B181" s="89">
        <v>350</v>
      </c>
      <c r="C181" s="90" t="s">
        <v>65</v>
      </c>
      <c r="D181" s="74">
        <f t="shared" si="24"/>
        <v>15.909090909090908</v>
      </c>
      <c r="E181" s="91">
        <v>3.2309999999999999</v>
      </c>
      <c r="F181" s="92">
        <v>1.4660000000000001E-3</v>
      </c>
      <c r="G181" s="88">
        <f t="shared" si="15"/>
        <v>3.2324660000000001</v>
      </c>
      <c r="H181" s="77">
        <v>549.79</v>
      </c>
      <c r="I181" s="79" t="s">
        <v>12</v>
      </c>
      <c r="J181" s="98">
        <f t="shared" si="22"/>
        <v>549790</v>
      </c>
      <c r="K181" s="77">
        <v>20.29</v>
      </c>
      <c r="L181" s="79" t="s">
        <v>12</v>
      </c>
      <c r="M181" s="98">
        <f t="shared" si="19"/>
        <v>20290</v>
      </c>
      <c r="N181" s="77">
        <v>3.72</v>
      </c>
      <c r="O181" s="79" t="s">
        <v>12</v>
      </c>
      <c r="P181" s="98">
        <f t="shared" si="23"/>
        <v>3720</v>
      </c>
    </row>
    <row r="182" spans="1:16">
      <c r="B182" s="89">
        <v>375</v>
      </c>
      <c r="C182" s="90" t="s">
        <v>65</v>
      </c>
      <c r="D182" s="74">
        <f t="shared" si="24"/>
        <v>17.045454545454547</v>
      </c>
      <c r="E182" s="91">
        <v>3.0609999999999999</v>
      </c>
      <c r="F182" s="92">
        <v>1.3780000000000001E-3</v>
      </c>
      <c r="G182" s="88">
        <f t="shared" si="15"/>
        <v>3.0623779999999998</v>
      </c>
      <c r="H182" s="77">
        <v>615.77</v>
      </c>
      <c r="I182" s="79" t="s">
        <v>12</v>
      </c>
      <c r="J182" s="98">
        <f t="shared" si="22"/>
        <v>615770</v>
      </c>
      <c r="K182" s="77">
        <v>22.35</v>
      </c>
      <c r="L182" s="79" t="s">
        <v>12</v>
      </c>
      <c r="M182" s="98">
        <f t="shared" si="19"/>
        <v>22350</v>
      </c>
      <c r="N182" s="77">
        <v>4.0999999999999996</v>
      </c>
      <c r="O182" s="79" t="s">
        <v>12</v>
      </c>
      <c r="P182" s="98">
        <f t="shared" si="23"/>
        <v>4100</v>
      </c>
    </row>
    <row r="183" spans="1:16">
      <c r="B183" s="89">
        <v>400</v>
      </c>
      <c r="C183" s="90" t="s">
        <v>65</v>
      </c>
      <c r="D183" s="74">
        <f t="shared" si="24"/>
        <v>18.181818181818183</v>
      </c>
      <c r="E183" s="91">
        <v>2.91</v>
      </c>
      <c r="F183" s="92">
        <v>1.3010000000000001E-3</v>
      </c>
      <c r="G183" s="88">
        <f t="shared" si="15"/>
        <v>2.9113010000000004</v>
      </c>
      <c r="H183" s="77">
        <v>685.28</v>
      </c>
      <c r="I183" s="79" t="s">
        <v>12</v>
      </c>
      <c r="J183" s="98">
        <f t="shared" si="22"/>
        <v>685280</v>
      </c>
      <c r="K183" s="77">
        <v>24.43</v>
      </c>
      <c r="L183" s="79" t="s">
        <v>12</v>
      </c>
      <c r="M183" s="98">
        <f t="shared" si="19"/>
        <v>24430</v>
      </c>
      <c r="N183" s="77">
        <v>4.5</v>
      </c>
      <c r="O183" s="79" t="s">
        <v>12</v>
      </c>
      <c r="P183" s="98">
        <f t="shared" si="23"/>
        <v>4500</v>
      </c>
    </row>
    <row r="184" spans="1:16">
      <c r="B184" s="89">
        <v>450</v>
      </c>
      <c r="C184" s="90" t="s">
        <v>65</v>
      </c>
      <c r="D184" s="74">
        <f t="shared" si="24"/>
        <v>20.454545454545453</v>
      </c>
      <c r="E184" s="91">
        <v>2.657</v>
      </c>
      <c r="F184" s="92">
        <v>1.17E-3</v>
      </c>
      <c r="G184" s="88">
        <f t="shared" si="15"/>
        <v>2.6581700000000001</v>
      </c>
      <c r="H184" s="77">
        <v>834.54</v>
      </c>
      <c r="I184" s="79" t="s">
        <v>12</v>
      </c>
      <c r="J184" s="98">
        <f t="shared" si="22"/>
        <v>834540</v>
      </c>
      <c r="K184" s="77">
        <v>32.32</v>
      </c>
      <c r="L184" s="79" t="s">
        <v>12</v>
      </c>
      <c r="M184" s="98">
        <f t="shared" si="19"/>
        <v>32320</v>
      </c>
      <c r="N184" s="77">
        <v>5.36</v>
      </c>
      <c r="O184" s="79" t="s">
        <v>12</v>
      </c>
      <c r="P184" s="98">
        <f t="shared" si="23"/>
        <v>5360</v>
      </c>
    </row>
    <row r="185" spans="1:16">
      <c r="B185" s="89">
        <v>500</v>
      </c>
      <c r="C185" s="90" t="s">
        <v>65</v>
      </c>
      <c r="D185" s="74">
        <f t="shared" si="24"/>
        <v>22.727272727272727</v>
      </c>
      <c r="E185" s="91">
        <v>2.4540000000000002</v>
      </c>
      <c r="F185" s="92">
        <v>1.0640000000000001E-3</v>
      </c>
      <c r="G185" s="88">
        <f t="shared" si="15"/>
        <v>2.4550640000000001</v>
      </c>
      <c r="H185" s="77">
        <v>997.06</v>
      </c>
      <c r="I185" s="79" t="s">
        <v>12</v>
      </c>
      <c r="J185" s="98">
        <f t="shared" si="22"/>
        <v>997060</v>
      </c>
      <c r="K185" s="77">
        <v>39.700000000000003</v>
      </c>
      <c r="L185" s="79" t="s">
        <v>12</v>
      </c>
      <c r="M185" s="98">
        <f t="shared" si="19"/>
        <v>39700</v>
      </c>
      <c r="N185" s="77">
        <v>6.29</v>
      </c>
      <c r="O185" s="79" t="s">
        <v>12</v>
      </c>
      <c r="P185" s="98">
        <f t="shared" si="23"/>
        <v>6290</v>
      </c>
    </row>
    <row r="186" spans="1:16">
      <c r="B186" s="89">
        <v>550</v>
      </c>
      <c r="C186" s="90" t="s">
        <v>65</v>
      </c>
      <c r="D186" s="74">
        <f t="shared" si="24"/>
        <v>25</v>
      </c>
      <c r="E186" s="91">
        <v>2.2919999999999998</v>
      </c>
      <c r="F186" s="92">
        <v>9.7619999999999998E-4</v>
      </c>
      <c r="G186" s="88">
        <f t="shared" si="15"/>
        <v>2.2929762</v>
      </c>
      <c r="H186" s="77">
        <v>1.17</v>
      </c>
      <c r="I186" s="78" t="s">
        <v>90</v>
      </c>
      <c r="J186" s="98">
        <f t="shared" ref="J185:J188" si="25">H186*1000000</f>
        <v>1170000</v>
      </c>
      <c r="K186" s="77">
        <v>46.81</v>
      </c>
      <c r="L186" s="79" t="s">
        <v>12</v>
      </c>
      <c r="M186" s="98">
        <f t="shared" si="19"/>
        <v>46810</v>
      </c>
      <c r="N186" s="77">
        <v>7.28</v>
      </c>
      <c r="O186" s="79" t="s">
        <v>12</v>
      </c>
      <c r="P186" s="98">
        <f t="shared" si="23"/>
        <v>7280</v>
      </c>
    </row>
    <row r="187" spans="1:16">
      <c r="B187" s="89">
        <v>600</v>
      </c>
      <c r="C187" s="90" t="s">
        <v>65</v>
      </c>
      <c r="D187" s="74">
        <f t="shared" si="24"/>
        <v>27.272727272727273</v>
      </c>
      <c r="E187" s="91">
        <v>2.1619999999999999</v>
      </c>
      <c r="F187" s="92">
        <v>9.0240000000000003E-4</v>
      </c>
      <c r="G187" s="88">
        <f t="shared" si="15"/>
        <v>2.1629024000000001</v>
      </c>
      <c r="H187" s="77">
        <v>1.36</v>
      </c>
      <c r="I187" s="79" t="s">
        <v>90</v>
      </c>
      <c r="J187" s="98">
        <f t="shared" si="25"/>
        <v>1360000</v>
      </c>
      <c r="K187" s="77">
        <v>53.77</v>
      </c>
      <c r="L187" s="79" t="s">
        <v>12</v>
      </c>
      <c r="M187" s="98">
        <f t="shared" si="19"/>
        <v>53770</v>
      </c>
      <c r="N187" s="77">
        <v>8.34</v>
      </c>
      <c r="O187" s="79" t="s">
        <v>12</v>
      </c>
      <c r="P187" s="98">
        <f t="shared" si="23"/>
        <v>8340</v>
      </c>
    </row>
    <row r="188" spans="1:16">
      <c r="B188" s="89">
        <v>650</v>
      </c>
      <c r="C188" s="90" t="s">
        <v>65</v>
      </c>
      <c r="D188" s="74">
        <f t="shared" si="24"/>
        <v>29.545454545454547</v>
      </c>
      <c r="E188" s="91">
        <v>2.056</v>
      </c>
      <c r="F188" s="92">
        <v>8.3940000000000002E-4</v>
      </c>
      <c r="G188" s="88">
        <f t="shared" si="15"/>
        <v>2.0568393999999999</v>
      </c>
      <c r="H188" s="77">
        <v>1.56</v>
      </c>
      <c r="I188" s="79" t="s">
        <v>90</v>
      </c>
      <c r="J188" s="98">
        <f t="shared" si="25"/>
        <v>1560000</v>
      </c>
      <c r="K188" s="77">
        <v>60.58</v>
      </c>
      <c r="L188" s="79" t="s">
        <v>12</v>
      </c>
      <c r="M188" s="98">
        <f t="shared" si="19"/>
        <v>60580</v>
      </c>
      <c r="N188" s="77">
        <v>9.4600000000000009</v>
      </c>
      <c r="O188" s="79" t="s">
        <v>12</v>
      </c>
      <c r="P188" s="98">
        <f t="shared" si="23"/>
        <v>9460</v>
      </c>
    </row>
    <row r="189" spans="1:16">
      <c r="B189" s="89">
        <v>700</v>
      </c>
      <c r="C189" s="90" t="s">
        <v>65</v>
      </c>
      <c r="D189" s="74">
        <f t="shared" si="24"/>
        <v>31.818181818181817</v>
      </c>
      <c r="E189" s="91">
        <v>1.944</v>
      </c>
      <c r="F189" s="92">
        <v>7.85E-4</v>
      </c>
      <c r="G189" s="88">
        <f t="shared" si="15"/>
        <v>1.944785</v>
      </c>
      <c r="H189" s="77">
        <v>1.76</v>
      </c>
      <c r="I189" s="79" t="s">
        <v>90</v>
      </c>
      <c r="J189" s="98">
        <f>H189*1000000</f>
        <v>1760000</v>
      </c>
      <c r="K189" s="77">
        <v>67.36</v>
      </c>
      <c r="L189" s="79" t="s">
        <v>12</v>
      </c>
      <c r="M189" s="98">
        <f t="shared" si="19"/>
        <v>67360</v>
      </c>
      <c r="N189" s="77">
        <v>10.62</v>
      </c>
      <c r="O189" s="79" t="s">
        <v>12</v>
      </c>
      <c r="P189" s="98">
        <f t="shared" si="23"/>
        <v>10620</v>
      </c>
    </row>
    <row r="190" spans="1:16">
      <c r="B190" s="89">
        <v>800</v>
      </c>
      <c r="C190" s="90" t="s">
        <v>65</v>
      </c>
      <c r="D190" s="74">
        <f t="shared" si="24"/>
        <v>36.363636363636367</v>
      </c>
      <c r="E190" s="91">
        <v>1.746</v>
      </c>
      <c r="F190" s="92">
        <v>6.9559999999999999E-4</v>
      </c>
      <c r="G190" s="88">
        <f t="shared" si="15"/>
        <v>1.7466956</v>
      </c>
      <c r="H190" s="77">
        <v>2.21</v>
      </c>
      <c r="I190" s="79" t="s">
        <v>90</v>
      </c>
      <c r="J190" s="98">
        <f t="shared" ref="J190:J228" si="26">H190*1000000</f>
        <v>2210000</v>
      </c>
      <c r="K190" s="77">
        <v>92.82</v>
      </c>
      <c r="L190" s="79" t="s">
        <v>12</v>
      </c>
      <c r="M190" s="98">
        <f t="shared" si="19"/>
        <v>92820</v>
      </c>
      <c r="N190" s="77">
        <v>13.13</v>
      </c>
      <c r="O190" s="79" t="s">
        <v>12</v>
      </c>
      <c r="P190" s="98">
        <f t="shared" si="23"/>
        <v>13130</v>
      </c>
    </row>
    <row r="191" spans="1:16">
      <c r="B191" s="89">
        <v>900</v>
      </c>
      <c r="C191" s="90" t="s">
        <v>65</v>
      </c>
      <c r="D191" s="74">
        <f t="shared" si="24"/>
        <v>40.909090909090907</v>
      </c>
      <c r="E191" s="91">
        <v>1.589</v>
      </c>
      <c r="F191" s="92">
        <v>6.2520000000000002E-4</v>
      </c>
      <c r="G191" s="88">
        <f t="shared" si="15"/>
        <v>1.5896252</v>
      </c>
      <c r="H191" s="77">
        <v>2.71</v>
      </c>
      <c r="I191" s="79" t="s">
        <v>90</v>
      </c>
      <c r="J191" s="98">
        <f t="shared" si="26"/>
        <v>2710000</v>
      </c>
      <c r="K191" s="77">
        <v>116.64</v>
      </c>
      <c r="L191" s="79" t="s">
        <v>12</v>
      </c>
      <c r="M191" s="98">
        <f t="shared" si="19"/>
        <v>116640</v>
      </c>
      <c r="N191" s="77">
        <v>15.88</v>
      </c>
      <c r="O191" s="79" t="s">
        <v>12</v>
      </c>
      <c r="P191" s="98">
        <f t="shared" si="23"/>
        <v>15880</v>
      </c>
    </row>
    <row r="192" spans="1:16">
      <c r="B192" s="89">
        <v>1</v>
      </c>
      <c r="C192" s="93" t="s">
        <v>67</v>
      </c>
      <c r="D192" s="74">
        <f t="shared" ref="D192:D228" si="27">B192*1000/$C$5</f>
        <v>45.454545454545453</v>
      </c>
      <c r="E192" s="91">
        <v>1.4610000000000001</v>
      </c>
      <c r="F192" s="92">
        <v>5.6820000000000004E-4</v>
      </c>
      <c r="G192" s="88">
        <f t="shared" si="15"/>
        <v>1.4615682000000001</v>
      </c>
      <c r="H192" s="77">
        <v>3.26</v>
      </c>
      <c r="I192" s="79" t="s">
        <v>90</v>
      </c>
      <c r="J192" s="98">
        <f t="shared" si="26"/>
        <v>3260000</v>
      </c>
      <c r="K192" s="77">
        <v>139.88999999999999</v>
      </c>
      <c r="L192" s="79" t="s">
        <v>12</v>
      </c>
      <c r="M192" s="98">
        <f t="shared" si="19"/>
        <v>139890</v>
      </c>
      <c r="N192" s="77">
        <v>18.87</v>
      </c>
      <c r="O192" s="79" t="s">
        <v>12</v>
      </c>
      <c r="P192" s="98">
        <f t="shared" si="23"/>
        <v>18870</v>
      </c>
    </row>
    <row r="193" spans="2:16">
      <c r="B193" s="89">
        <v>1.1000000000000001</v>
      </c>
      <c r="C193" s="90" t="s">
        <v>67</v>
      </c>
      <c r="D193" s="74">
        <f t="shared" si="27"/>
        <v>50</v>
      </c>
      <c r="E193" s="91">
        <v>1.3540000000000001</v>
      </c>
      <c r="F193" s="92">
        <v>5.2099999999999998E-4</v>
      </c>
      <c r="G193" s="88">
        <f t="shared" si="15"/>
        <v>1.3545210000000001</v>
      </c>
      <c r="H193" s="77">
        <v>3.85</v>
      </c>
      <c r="I193" s="79" t="s">
        <v>90</v>
      </c>
      <c r="J193" s="98">
        <f t="shared" si="26"/>
        <v>3850000</v>
      </c>
      <c r="K193" s="77">
        <v>163</v>
      </c>
      <c r="L193" s="79" t="s">
        <v>12</v>
      </c>
      <c r="M193" s="98">
        <f t="shared" si="19"/>
        <v>163000</v>
      </c>
      <c r="N193" s="77">
        <v>22.09</v>
      </c>
      <c r="O193" s="79" t="s">
        <v>12</v>
      </c>
      <c r="P193" s="98">
        <f t="shared" si="23"/>
        <v>22090</v>
      </c>
    </row>
    <row r="194" spans="2:16">
      <c r="B194" s="89">
        <v>1.2</v>
      </c>
      <c r="C194" s="90" t="s">
        <v>67</v>
      </c>
      <c r="D194" s="74">
        <f t="shared" si="27"/>
        <v>54.545454545454547</v>
      </c>
      <c r="E194" s="91">
        <v>1.264</v>
      </c>
      <c r="F194" s="92">
        <v>4.8139999999999999E-4</v>
      </c>
      <c r="G194" s="88">
        <f t="shared" si="15"/>
        <v>1.2644814</v>
      </c>
      <c r="H194" s="77">
        <v>4.4800000000000004</v>
      </c>
      <c r="I194" s="79" t="s">
        <v>90</v>
      </c>
      <c r="J194" s="98">
        <f t="shared" si="26"/>
        <v>4480000</v>
      </c>
      <c r="K194" s="77">
        <v>186.17</v>
      </c>
      <c r="L194" s="79" t="s">
        <v>12</v>
      </c>
      <c r="M194" s="98">
        <f t="shared" si="19"/>
        <v>186170</v>
      </c>
      <c r="N194" s="77">
        <v>25.52</v>
      </c>
      <c r="O194" s="79" t="s">
        <v>12</v>
      </c>
      <c r="P194" s="98">
        <f t="shared" si="23"/>
        <v>25520</v>
      </c>
    </row>
    <row r="195" spans="2:16">
      <c r="B195" s="89">
        <v>1.3</v>
      </c>
      <c r="C195" s="90" t="s">
        <v>67</v>
      </c>
      <c r="D195" s="74">
        <f t="shared" si="27"/>
        <v>59.090909090909093</v>
      </c>
      <c r="E195" s="91">
        <v>1.1859999999999999</v>
      </c>
      <c r="F195" s="92">
        <v>4.4759999999999998E-4</v>
      </c>
      <c r="G195" s="88">
        <f t="shared" si="15"/>
        <v>1.1864475999999999</v>
      </c>
      <c r="H195" s="77">
        <v>5.16</v>
      </c>
      <c r="I195" s="79" t="s">
        <v>90</v>
      </c>
      <c r="J195" s="98">
        <f t="shared" si="26"/>
        <v>5160000</v>
      </c>
      <c r="K195" s="77">
        <v>209.52</v>
      </c>
      <c r="L195" s="79" t="s">
        <v>12</v>
      </c>
      <c r="M195" s="98">
        <f t="shared" si="19"/>
        <v>209520</v>
      </c>
      <c r="N195" s="77">
        <v>29.18</v>
      </c>
      <c r="O195" s="79" t="s">
        <v>12</v>
      </c>
      <c r="P195" s="98">
        <f t="shared" si="23"/>
        <v>29180</v>
      </c>
    </row>
    <row r="196" spans="2:16">
      <c r="B196" s="89">
        <v>1.4</v>
      </c>
      <c r="C196" s="90" t="s">
        <v>67</v>
      </c>
      <c r="D196" s="74">
        <f t="shared" si="27"/>
        <v>63.636363636363633</v>
      </c>
      <c r="E196" s="91">
        <v>1.119</v>
      </c>
      <c r="F196" s="92">
        <v>4.1839999999999998E-4</v>
      </c>
      <c r="G196" s="88">
        <f t="shared" si="15"/>
        <v>1.1194184</v>
      </c>
      <c r="H196" s="77">
        <v>5.88</v>
      </c>
      <c r="I196" s="79" t="s">
        <v>90</v>
      </c>
      <c r="J196" s="98">
        <f t="shared" si="26"/>
        <v>5880000</v>
      </c>
      <c r="K196" s="77">
        <v>233.08</v>
      </c>
      <c r="L196" s="79" t="s">
        <v>12</v>
      </c>
      <c r="M196" s="98">
        <f t="shared" si="19"/>
        <v>233080</v>
      </c>
      <c r="N196" s="77">
        <v>33.049999999999997</v>
      </c>
      <c r="O196" s="79" t="s">
        <v>12</v>
      </c>
      <c r="P196" s="98">
        <f t="shared" si="23"/>
        <v>33050</v>
      </c>
    </row>
    <row r="197" spans="2:16">
      <c r="B197" s="89">
        <v>1.5</v>
      </c>
      <c r="C197" s="90" t="s">
        <v>67</v>
      </c>
      <c r="D197" s="74">
        <f t="shared" si="27"/>
        <v>68.181818181818187</v>
      </c>
      <c r="E197" s="91">
        <v>1.0609999999999999</v>
      </c>
      <c r="F197" s="92">
        <v>3.9290000000000001E-4</v>
      </c>
      <c r="G197" s="88">
        <f t="shared" si="15"/>
        <v>1.0613929</v>
      </c>
      <c r="H197" s="77">
        <v>6.64</v>
      </c>
      <c r="I197" s="79" t="s">
        <v>90</v>
      </c>
      <c r="J197" s="98">
        <f t="shared" si="26"/>
        <v>6640000</v>
      </c>
      <c r="K197" s="77">
        <v>256.89999999999998</v>
      </c>
      <c r="L197" s="79" t="s">
        <v>12</v>
      </c>
      <c r="M197" s="98">
        <f t="shared" si="19"/>
        <v>256899.99999999997</v>
      </c>
      <c r="N197" s="77">
        <v>37.130000000000003</v>
      </c>
      <c r="O197" s="79" t="s">
        <v>12</v>
      </c>
      <c r="P197" s="98">
        <f t="shared" si="23"/>
        <v>37130</v>
      </c>
    </row>
    <row r="198" spans="2:16">
      <c r="B198" s="89">
        <v>1.6</v>
      </c>
      <c r="C198" s="90" t="s">
        <v>67</v>
      </c>
      <c r="D198" s="74">
        <f t="shared" si="27"/>
        <v>72.727272727272734</v>
      </c>
      <c r="E198" s="91">
        <v>1.0089999999999999</v>
      </c>
      <c r="F198" s="92">
        <v>3.704E-4</v>
      </c>
      <c r="G198" s="88">
        <f t="shared" si="15"/>
        <v>1.0093703999999999</v>
      </c>
      <c r="H198" s="77">
        <v>7.44</v>
      </c>
      <c r="I198" s="79" t="s">
        <v>90</v>
      </c>
      <c r="J198" s="98">
        <f t="shared" si="26"/>
        <v>7440000</v>
      </c>
      <c r="K198" s="77">
        <v>280.98</v>
      </c>
      <c r="L198" s="79" t="s">
        <v>12</v>
      </c>
      <c r="M198" s="98">
        <f t="shared" si="19"/>
        <v>280980</v>
      </c>
      <c r="N198" s="77">
        <v>41.4</v>
      </c>
      <c r="O198" s="79" t="s">
        <v>12</v>
      </c>
      <c r="P198" s="98">
        <f t="shared" si="23"/>
        <v>41400</v>
      </c>
    </row>
    <row r="199" spans="2:16">
      <c r="B199" s="89">
        <v>1.7</v>
      </c>
      <c r="C199" s="90" t="s">
        <v>67</v>
      </c>
      <c r="D199" s="74">
        <f t="shared" si="27"/>
        <v>77.272727272727266</v>
      </c>
      <c r="E199" s="91">
        <v>0.9627</v>
      </c>
      <c r="F199" s="92">
        <v>3.5050000000000001E-4</v>
      </c>
      <c r="G199" s="88">
        <f t="shared" si="15"/>
        <v>0.96305050000000003</v>
      </c>
      <c r="H199" s="77">
        <v>8.2899999999999991</v>
      </c>
      <c r="I199" s="79" t="s">
        <v>90</v>
      </c>
      <c r="J199" s="98">
        <f t="shared" si="26"/>
        <v>8289999.9999999991</v>
      </c>
      <c r="K199" s="77">
        <v>305.32</v>
      </c>
      <c r="L199" s="79" t="s">
        <v>12</v>
      </c>
      <c r="M199" s="98">
        <f t="shared" si="19"/>
        <v>305320</v>
      </c>
      <c r="N199" s="77">
        <v>45.88</v>
      </c>
      <c r="O199" s="79" t="s">
        <v>12</v>
      </c>
      <c r="P199" s="98">
        <f t="shared" si="23"/>
        <v>45880</v>
      </c>
    </row>
    <row r="200" spans="2:16">
      <c r="B200" s="89">
        <v>1.8</v>
      </c>
      <c r="C200" s="90" t="s">
        <v>67</v>
      </c>
      <c r="D200" s="74">
        <f t="shared" si="27"/>
        <v>81.818181818181813</v>
      </c>
      <c r="E200" s="91">
        <v>0.9214</v>
      </c>
      <c r="F200" s="92">
        <v>3.3270000000000001E-4</v>
      </c>
      <c r="G200" s="88">
        <f t="shared" si="15"/>
        <v>0.92173269999999996</v>
      </c>
      <c r="H200" s="77">
        <v>9.17</v>
      </c>
      <c r="I200" s="79" t="s">
        <v>90</v>
      </c>
      <c r="J200" s="98">
        <f t="shared" si="26"/>
        <v>9170000</v>
      </c>
      <c r="K200" s="77">
        <v>329.93</v>
      </c>
      <c r="L200" s="79" t="s">
        <v>12</v>
      </c>
      <c r="M200" s="98">
        <f t="shared" si="19"/>
        <v>329930</v>
      </c>
      <c r="N200" s="77">
        <v>50.54</v>
      </c>
      <c r="O200" s="79" t="s">
        <v>12</v>
      </c>
      <c r="P200" s="98">
        <f t="shared" si="23"/>
        <v>50540</v>
      </c>
    </row>
    <row r="201" spans="2:16">
      <c r="B201" s="89">
        <v>2</v>
      </c>
      <c r="C201" s="90" t="s">
        <v>67</v>
      </c>
      <c r="D201" s="74">
        <f t="shared" si="27"/>
        <v>90.909090909090907</v>
      </c>
      <c r="E201" s="91">
        <v>0.85040000000000004</v>
      </c>
      <c r="F201" s="92">
        <v>3.0219999999999997E-4</v>
      </c>
      <c r="G201" s="88">
        <f t="shared" si="15"/>
        <v>0.85070220000000007</v>
      </c>
      <c r="H201" s="77">
        <v>11.04</v>
      </c>
      <c r="I201" s="79" t="s">
        <v>90</v>
      </c>
      <c r="J201" s="98">
        <f t="shared" si="26"/>
        <v>11040000</v>
      </c>
      <c r="K201" s="77">
        <v>423.65</v>
      </c>
      <c r="L201" s="79" t="s">
        <v>12</v>
      </c>
      <c r="M201" s="98">
        <f t="shared" si="19"/>
        <v>423650</v>
      </c>
      <c r="N201" s="77">
        <v>60.44</v>
      </c>
      <c r="O201" s="79" t="s">
        <v>12</v>
      </c>
      <c r="P201" s="98">
        <f t="shared" si="23"/>
        <v>60440</v>
      </c>
    </row>
    <row r="202" spans="2:16">
      <c r="B202" s="89">
        <v>2.25</v>
      </c>
      <c r="C202" s="90" t="s">
        <v>67</v>
      </c>
      <c r="D202" s="74">
        <f t="shared" si="27"/>
        <v>102.27272727272727</v>
      </c>
      <c r="E202" s="91">
        <v>0.77839999999999998</v>
      </c>
      <c r="F202" s="92">
        <v>2.7129999999999998E-4</v>
      </c>
      <c r="G202" s="88">
        <f t="shared" si="15"/>
        <v>0.77867129999999996</v>
      </c>
      <c r="H202" s="77">
        <v>13.59</v>
      </c>
      <c r="I202" s="79" t="s">
        <v>90</v>
      </c>
      <c r="J202" s="98">
        <f t="shared" si="26"/>
        <v>13590000</v>
      </c>
      <c r="K202" s="77">
        <v>556.83000000000004</v>
      </c>
      <c r="L202" s="79" t="s">
        <v>12</v>
      </c>
      <c r="M202" s="98">
        <f t="shared" si="19"/>
        <v>556830</v>
      </c>
      <c r="N202" s="77">
        <v>73.8</v>
      </c>
      <c r="O202" s="79" t="s">
        <v>12</v>
      </c>
      <c r="P202" s="98">
        <f t="shared" si="23"/>
        <v>73800</v>
      </c>
    </row>
    <row r="203" spans="2:16">
      <c r="B203" s="89">
        <v>2.5</v>
      </c>
      <c r="C203" s="90" t="s">
        <v>67</v>
      </c>
      <c r="D203" s="74">
        <f t="shared" si="27"/>
        <v>113.63636363636364</v>
      </c>
      <c r="E203" s="91">
        <v>0.72009999999999996</v>
      </c>
      <c r="F203" s="92">
        <v>2.4640000000000003E-4</v>
      </c>
      <c r="G203" s="88">
        <f t="shared" si="15"/>
        <v>0.72034639999999994</v>
      </c>
      <c r="H203" s="77">
        <v>16.36</v>
      </c>
      <c r="I203" s="79" t="s">
        <v>90</v>
      </c>
      <c r="J203" s="98">
        <f t="shared" si="26"/>
        <v>16360000</v>
      </c>
      <c r="K203" s="77">
        <v>681.37</v>
      </c>
      <c r="L203" s="79" t="s">
        <v>12</v>
      </c>
      <c r="M203" s="98">
        <f t="shared" si="19"/>
        <v>681370</v>
      </c>
      <c r="N203" s="77">
        <v>88.22</v>
      </c>
      <c r="O203" s="79" t="s">
        <v>12</v>
      </c>
      <c r="P203" s="98">
        <f t="shared" si="23"/>
        <v>88220</v>
      </c>
    </row>
    <row r="204" spans="2:16">
      <c r="B204" s="89">
        <v>2.75</v>
      </c>
      <c r="C204" s="90" t="s">
        <v>67</v>
      </c>
      <c r="D204" s="74">
        <f t="shared" si="27"/>
        <v>125</v>
      </c>
      <c r="E204" s="91">
        <v>0.67190000000000005</v>
      </c>
      <c r="F204" s="92">
        <v>2.2580000000000001E-4</v>
      </c>
      <c r="G204" s="88">
        <f t="shared" si="15"/>
        <v>0.67212580000000011</v>
      </c>
      <c r="H204" s="77">
        <v>19.350000000000001</v>
      </c>
      <c r="I204" s="79" t="s">
        <v>90</v>
      </c>
      <c r="J204" s="98">
        <f t="shared" si="26"/>
        <v>19350000</v>
      </c>
      <c r="K204" s="77">
        <v>801.83</v>
      </c>
      <c r="L204" s="79" t="s">
        <v>12</v>
      </c>
      <c r="M204" s="98">
        <f t="shared" si="19"/>
        <v>801830</v>
      </c>
      <c r="N204" s="77">
        <v>103.63</v>
      </c>
      <c r="O204" s="79" t="s">
        <v>12</v>
      </c>
      <c r="P204" s="98">
        <f t="shared" si="23"/>
        <v>103630</v>
      </c>
    </row>
    <row r="205" spans="2:16">
      <c r="B205" s="89">
        <v>3</v>
      </c>
      <c r="C205" s="90" t="s">
        <v>67</v>
      </c>
      <c r="D205" s="74">
        <f t="shared" si="27"/>
        <v>136.36363636363637</v>
      </c>
      <c r="E205" s="91">
        <v>0.63139999999999996</v>
      </c>
      <c r="F205" s="92">
        <v>2.085E-4</v>
      </c>
      <c r="G205" s="88">
        <f t="shared" si="15"/>
        <v>0.63160849999999991</v>
      </c>
      <c r="H205" s="77">
        <v>22.53</v>
      </c>
      <c r="I205" s="79" t="s">
        <v>90</v>
      </c>
      <c r="J205" s="98">
        <f t="shared" si="26"/>
        <v>22530000</v>
      </c>
      <c r="K205" s="77">
        <v>920.19</v>
      </c>
      <c r="L205" s="79" t="s">
        <v>12</v>
      </c>
      <c r="M205" s="98">
        <f t="shared" si="19"/>
        <v>920190</v>
      </c>
      <c r="N205" s="77">
        <v>119.97</v>
      </c>
      <c r="O205" s="79" t="s">
        <v>12</v>
      </c>
      <c r="P205" s="98">
        <f t="shared" si="23"/>
        <v>119970</v>
      </c>
    </row>
    <row r="206" spans="2:16">
      <c r="B206" s="89">
        <v>3.25</v>
      </c>
      <c r="C206" s="90" t="s">
        <v>67</v>
      </c>
      <c r="D206" s="74">
        <f t="shared" si="27"/>
        <v>147.72727272727272</v>
      </c>
      <c r="E206" s="91">
        <v>0.5968</v>
      </c>
      <c r="F206" s="92">
        <v>1.9379999999999999E-4</v>
      </c>
      <c r="G206" s="88">
        <f t="shared" si="15"/>
        <v>0.59699380000000002</v>
      </c>
      <c r="H206" s="77">
        <v>25.91</v>
      </c>
      <c r="I206" s="79" t="s">
        <v>90</v>
      </c>
      <c r="J206" s="98">
        <f t="shared" si="26"/>
        <v>25910000</v>
      </c>
      <c r="K206" s="77">
        <v>1.04</v>
      </c>
      <c r="L206" s="78" t="s">
        <v>90</v>
      </c>
      <c r="M206" s="98">
        <f t="shared" ref="M205:M209" si="28">K206*1000000</f>
        <v>1040000</v>
      </c>
      <c r="N206" s="77">
        <v>137.19999999999999</v>
      </c>
      <c r="O206" s="79" t="s">
        <v>12</v>
      </c>
      <c r="P206" s="98">
        <f t="shared" si="23"/>
        <v>137200</v>
      </c>
    </row>
    <row r="207" spans="2:16">
      <c r="B207" s="89">
        <v>3.5</v>
      </c>
      <c r="C207" s="90" t="s">
        <v>67</v>
      </c>
      <c r="D207" s="74">
        <f t="shared" si="27"/>
        <v>159.09090909090909</v>
      </c>
      <c r="E207" s="91">
        <v>0.56699999999999995</v>
      </c>
      <c r="F207" s="92">
        <v>1.8100000000000001E-4</v>
      </c>
      <c r="G207" s="88">
        <f t="shared" si="15"/>
        <v>0.56718099999999994</v>
      </c>
      <c r="H207" s="77">
        <v>29.48</v>
      </c>
      <c r="I207" s="79" t="s">
        <v>90</v>
      </c>
      <c r="J207" s="98">
        <f t="shared" si="26"/>
        <v>29480000</v>
      </c>
      <c r="K207" s="77">
        <v>1.1499999999999999</v>
      </c>
      <c r="L207" s="79" t="s">
        <v>90</v>
      </c>
      <c r="M207" s="98">
        <f t="shared" si="28"/>
        <v>1150000</v>
      </c>
      <c r="N207" s="77">
        <v>155.26</v>
      </c>
      <c r="O207" s="79" t="s">
        <v>12</v>
      </c>
      <c r="P207" s="98">
        <f t="shared" si="23"/>
        <v>155260</v>
      </c>
    </row>
    <row r="208" spans="2:16">
      <c r="B208" s="89">
        <v>3.75</v>
      </c>
      <c r="C208" s="90" t="s">
        <v>67</v>
      </c>
      <c r="D208" s="74">
        <f t="shared" si="27"/>
        <v>170.45454545454547</v>
      </c>
      <c r="E208" s="91">
        <v>0.54090000000000005</v>
      </c>
      <c r="F208" s="92">
        <v>1.6990000000000001E-4</v>
      </c>
      <c r="G208" s="88">
        <f t="shared" si="15"/>
        <v>0.54106989999999999</v>
      </c>
      <c r="H208" s="77">
        <v>33.229999999999997</v>
      </c>
      <c r="I208" s="79" t="s">
        <v>90</v>
      </c>
      <c r="J208" s="98">
        <f t="shared" si="26"/>
        <v>33229999.999999996</v>
      </c>
      <c r="K208" s="77">
        <v>1.27</v>
      </c>
      <c r="L208" s="79" t="s">
        <v>90</v>
      </c>
      <c r="M208" s="98">
        <f t="shared" si="28"/>
        <v>1270000</v>
      </c>
      <c r="N208" s="77">
        <v>174.1</v>
      </c>
      <c r="O208" s="79" t="s">
        <v>12</v>
      </c>
      <c r="P208" s="98">
        <f t="shared" si="23"/>
        <v>174100</v>
      </c>
    </row>
    <row r="209" spans="2:16">
      <c r="B209" s="89">
        <v>4</v>
      </c>
      <c r="C209" s="90" t="s">
        <v>67</v>
      </c>
      <c r="D209" s="74">
        <f t="shared" si="27"/>
        <v>181.81818181818181</v>
      </c>
      <c r="E209" s="91">
        <v>0.5181</v>
      </c>
      <c r="F209" s="92">
        <v>1.6009999999999999E-4</v>
      </c>
      <c r="G209" s="88">
        <f t="shared" si="15"/>
        <v>0.5182601</v>
      </c>
      <c r="H209" s="77">
        <v>37.15</v>
      </c>
      <c r="I209" s="79" t="s">
        <v>90</v>
      </c>
      <c r="J209" s="98">
        <f t="shared" si="26"/>
        <v>37150000</v>
      </c>
      <c r="K209" s="77">
        <v>1.39</v>
      </c>
      <c r="L209" s="79" t="s">
        <v>90</v>
      </c>
      <c r="M209" s="98">
        <f t="shared" si="28"/>
        <v>1390000</v>
      </c>
      <c r="N209" s="77">
        <v>193.7</v>
      </c>
      <c r="O209" s="79" t="s">
        <v>12</v>
      </c>
      <c r="P209" s="98">
        <f t="shared" si="23"/>
        <v>193700</v>
      </c>
    </row>
    <row r="210" spans="2:16">
      <c r="B210" s="89">
        <v>4.5</v>
      </c>
      <c r="C210" s="90" t="s">
        <v>67</v>
      </c>
      <c r="D210" s="74">
        <f t="shared" si="27"/>
        <v>204.54545454545453</v>
      </c>
      <c r="E210" s="91">
        <v>0.47970000000000002</v>
      </c>
      <c r="F210" s="92">
        <v>1.437E-4</v>
      </c>
      <c r="G210" s="88">
        <f t="shared" si="15"/>
        <v>0.47984370000000004</v>
      </c>
      <c r="H210" s="77">
        <v>45.47</v>
      </c>
      <c r="I210" s="79" t="s">
        <v>90</v>
      </c>
      <c r="J210" s="98">
        <f t="shared" si="26"/>
        <v>45470000</v>
      </c>
      <c r="K210" s="77">
        <v>1.82</v>
      </c>
      <c r="L210" s="79" t="s">
        <v>90</v>
      </c>
      <c r="M210" s="98">
        <f>K210*1000000</f>
        <v>1820000</v>
      </c>
      <c r="N210" s="77">
        <v>234.98</v>
      </c>
      <c r="O210" s="79" t="s">
        <v>12</v>
      </c>
      <c r="P210" s="98">
        <f t="shared" si="23"/>
        <v>234980</v>
      </c>
    </row>
    <row r="211" spans="2:16">
      <c r="B211" s="89">
        <v>5</v>
      </c>
      <c r="C211" s="90" t="s">
        <v>67</v>
      </c>
      <c r="D211" s="74">
        <f t="shared" si="27"/>
        <v>227.27272727272728</v>
      </c>
      <c r="E211" s="91">
        <v>0.44879999999999998</v>
      </c>
      <c r="F211" s="92">
        <v>1.304E-4</v>
      </c>
      <c r="G211" s="88">
        <f t="shared" si="15"/>
        <v>0.44893039999999995</v>
      </c>
      <c r="H211" s="77">
        <v>54.42</v>
      </c>
      <c r="I211" s="79" t="s">
        <v>90</v>
      </c>
      <c r="J211" s="98">
        <f t="shared" si="26"/>
        <v>54420000</v>
      </c>
      <c r="K211" s="77">
        <v>2.2200000000000002</v>
      </c>
      <c r="L211" s="79" t="s">
        <v>90</v>
      </c>
      <c r="M211" s="98">
        <f t="shared" ref="M211:M228" si="29">K211*1000000</f>
        <v>2220000</v>
      </c>
      <c r="N211" s="77">
        <v>278.8</v>
      </c>
      <c r="O211" s="79" t="s">
        <v>12</v>
      </c>
      <c r="P211" s="98">
        <f t="shared" si="23"/>
        <v>278800</v>
      </c>
    </row>
    <row r="212" spans="2:16">
      <c r="B212" s="89">
        <v>5.5</v>
      </c>
      <c r="C212" s="90" t="s">
        <v>67</v>
      </c>
      <c r="D212" s="74">
        <f t="shared" si="27"/>
        <v>250</v>
      </c>
      <c r="E212" s="91">
        <v>0.4234</v>
      </c>
      <c r="F212" s="92">
        <v>1.195E-4</v>
      </c>
      <c r="G212" s="88">
        <f t="shared" si="15"/>
        <v>0.42351949999999999</v>
      </c>
      <c r="H212" s="77">
        <v>63.94</v>
      </c>
      <c r="I212" s="79" t="s">
        <v>90</v>
      </c>
      <c r="J212" s="98">
        <f t="shared" si="26"/>
        <v>63940000</v>
      </c>
      <c r="K212" s="77">
        <v>2.6</v>
      </c>
      <c r="L212" s="79" t="s">
        <v>90</v>
      </c>
      <c r="M212" s="98">
        <f t="shared" si="29"/>
        <v>2600000</v>
      </c>
      <c r="N212" s="77">
        <v>324.91000000000003</v>
      </c>
      <c r="O212" s="79" t="s">
        <v>12</v>
      </c>
      <c r="P212" s="98">
        <f t="shared" si="23"/>
        <v>324910</v>
      </c>
    </row>
    <row r="213" spans="2:16">
      <c r="B213" s="89">
        <v>6</v>
      </c>
      <c r="C213" s="90" t="s">
        <v>67</v>
      </c>
      <c r="D213" s="74">
        <f t="shared" si="27"/>
        <v>272.72727272727275</v>
      </c>
      <c r="E213" s="91">
        <v>0.4022</v>
      </c>
      <c r="F213" s="92">
        <v>1.103E-4</v>
      </c>
      <c r="G213" s="88">
        <f t="shared" ref="G213:G228" si="30">E213+F213</f>
        <v>0.40231030000000001</v>
      </c>
      <c r="H213" s="77">
        <v>74</v>
      </c>
      <c r="I213" s="79" t="s">
        <v>90</v>
      </c>
      <c r="J213" s="98">
        <f t="shared" si="26"/>
        <v>74000000</v>
      </c>
      <c r="K213" s="77">
        <v>2.96</v>
      </c>
      <c r="L213" s="79" t="s">
        <v>90</v>
      </c>
      <c r="M213" s="98">
        <f t="shared" si="29"/>
        <v>2960000</v>
      </c>
      <c r="N213" s="77">
        <v>373.05</v>
      </c>
      <c r="O213" s="79" t="s">
        <v>12</v>
      </c>
      <c r="P213" s="98">
        <f t="shared" si="23"/>
        <v>373050</v>
      </c>
    </row>
    <row r="214" spans="2:16">
      <c r="B214" s="89">
        <v>6.5</v>
      </c>
      <c r="C214" s="90" t="s">
        <v>67</v>
      </c>
      <c r="D214" s="74">
        <f t="shared" si="27"/>
        <v>295.45454545454544</v>
      </c>
      <c r="E214" s="91">
        <v>0.38419999999999999</v>
      </c>
      <c r="F214" s="92">
        <v>1.024E-4</v>
      </c>
      <c r="G214" s="88">
        <f t="shared" si="30"/>
        <v>0.38430239999999999</v>
      </c>
      <c r="H214" s="77">
        <v>84.55</v>
      </c>
      <c r="I214" s="79" t="s">
        <v>90</v>
      </c>
      <c r="J214" s="98">
        <f t="shared" si="26"/>
        <v>84550000</v>
      </c>
      <c r="K214" s="77">
        <v>3.32</v>
      </c>
      <c r="L214" s="79" t="s">
        <v>90</v>
      </c>
      <c r="M214" s="98">
        <f t="shared" si="29"/>
        <v>3320000</v>
      </c>
      <c r="N214" s="77">
        <v>423.04</v>
      </c>
      <c r="O214" s="79" t="s">
        <v>12</v>
      </c>
      <c r="P214" s="98">
        <f t="shared" si="23"/>
        <v>423040</v>
      </c>
    </row>
    <row r="215" spans="2:16">
      <c r="B215" s="89">
        <v>7</v>
      </c>
      <c r="C215" s="90" t="s">
        <v>67</v>
      </c>
      <c r="D215" s="74">
        <f t="shared" si="27"/>
        <v>318.18181818181819</v>
      </c>
      <c r="E215" s="91">
        <v>0.36880000000000002</v>
      </c>
      <c r="F215" s="92">
        <v>9.5680000000000005E-5</v>
      </c>
      <c r="G215" s="88">
        <f t="shared" si="30"/>
        <v>0.36889568</v>
      </c>
      <c r="H215" s="77">
        <v>95.58</v>
      </c>
      <c r="I215" s="79" t="s">
        <v>90</v>
      </c>
      <c r="J215" s="98">
        <f t="shared" si="26"/>
        <v>95580000</v>
      </c>
      <c r="K215" s="77">
        <v>3.67</v>
      </c>
      <c r="L215" s="79" t="s">
        <v>90</v>
      </c>
      <c r="M215" s="98">
        <f t="shared" si="29"/>
        <v>3670000</v>
      </c>
      <c r="N215" s="77">
        <v>474.67</v>
      </c>
      <c r="O215" s="79" t="s">
        <v>12</v>
      </c>
      <c r="P215" s="98">
        <f t="shared" si="23"/>
        <v>474670</v>
      </c>
    </row>
    <row r="216" spans="2:16">
      <c r="B216" s="89">
        <v>8</v>
      </c>
      <c r="C216" s="90" t="s">
        <v>67</v>
      </c>
      <c r="D216" s="74">
        <f t="shared" si="27"/>
        <v>363.63636363636363</v>
      </c>
      <c r="E216" s="91">
        <v>0.34379999999999999</v>
      </c>
      <c r="F216" s="92">
        <v>8.4590000000000002E-5</v>
      </c>
      <c r="G216" s="88">
        <f t="shared" si="30"/>
        <v>0.34388458999999999</v>
      </c>
      <c r="H216" s="77">
        <v>118.89</v>
      </c>
      <c r="I216" s="79" t="s">
        <v>90</v>
      </c>
      <c r="J216" s="98">
        <f t="shared" si="26"/>
        <v>118890000</v>
      </c>
      <c r="K216" s="77">
        <v>4.93</v>
      </c>
      <c r="L216" s="79" t="s">
        <v>90</v>
      </c>
      <c r="M216" s="98">
        <f t="shared" si="29"/>
        <v>4930000</v>
      </c>
      <c r="N216" s="77">
        <v>582.24</v>
      </c>
      <c r="O216" s="79" t="s">
        <v>12</v>
      </c>
      <c r="P216" s="98">
        <f t="shared" si="23"/>
        <v>582240</v>
      </c>
    </row>
    <row r="217" spans="2:16">
      <c r="B217" s="89">
        <v>9</v>
      </c>
      <c r="C217" s="90" t="s">
        <v>67</v>
      </c>
      <c r="D217" s="74">
        <f t="shared" si="27"/>
        <v>409.09090909090907</v>
      </c>
      <c r="E217" s="91">
        <v>0.32450000000000001</v>
      </c>
      <c r="F217" s="92">
        <v>7.5870000000000004E-5</v>
      </c>
      <c r="G217" s="88">
        <f t="shared" si="30"/>
        <v>0.32457586999999999</v>
      </c>
      <c r="H217" s="77">
        <v>143.74</v>
      </c>
      <c r="I217" s="79" t="s">
        <v>90</v>
      </c>
      <c r="J217" s="98">
        <f t="shared" si="26"/>
        <v>143740000</v>
      </c>
      <c r="K217" s="77">
        <v>6.06</v>
      </c>
      <c r="L217" s="79" t="s">
        <v>90</v>
      </c>
      <c r="M217" s="98">
        <f t="shared" si="29"/>
        <v>6060000</v>
      </c>
      <c r="N217" s="77">
        <v>694.57</v>
      </c>
      <c r="O217" s="79" t="s">
        <v>12</v>
      </c>
      <c r="P217" s="98">
        <f t="shared" si="23"/>
        <v>694570</v>
      </c>
    </row>
    <row r="218" spans="2:16">
      <c r="B218" s="89">
        <v>10</v>
      </c>
      <c r="C218" s="90" t="s">
        <v>67</v>
      </c>
      <c r="D218" s="74">
        <f t="shared" si="27"/>
        <v>454.54545454545456</v>
      </c>
      <c r="E218" s="91">
        <v>0.30909999999999999</v>
      </c>
      <c r="F218" s="92">
        <v>6.8830000000000003E-5</v>
      </c>
      <c r="G218" s="88">
        <f t="shared" si="30"/>
        <v>0.30916883000000001</v>
      </c>
      <c r="H218" s="77">
        <v>169.96</v>
      </c>
      <c r="I218" s="79" t="s">
        <v>90</v>
      </c>
      <c r="J218" s="98">
        <f t="shared" si="26"/>
        <v>169960000</v>
      </c>
      <c r="K218" s="77">
        <v>7.11</v>
      </c>
      <c r="L218" s="79" t="s">
        <v>90</v>
      </c>
      <c r="M218" s="98">
        <f t="shared" si="29"/>
        <v>7110000</v>
      </c>
      <c r="N218" s="77">
        <v>810.7</v>
      </c>
      <c r="O218" s="79" t="s">
        <v>12</v>
      </c>
      <c r="P218" s="98">
        <f t="shared" si="23"/>
        <v>810700</v>
      </c>
    </row>
    <row r="219" spans="2:16">
      <c r="B219" s="89">
        <v>11</v>
      </c>
      <c r="C219" s="90" t="s">
        <v>67</v>
      </c>
      <c r="D219" s="74">
        <f t="shared" si="27"/>
        <v>500</v>
      </c>
      <c r="E219" s="91">
        <v>0.29659999999999997</v>
      </c>
      <c r="F219" s="92">
        <v>6.3029999999999998E-5</v>
      </c>
      <c r="G219" s="88">
        <f t="shared" si="30"/>
        <v>0.29666302999999999</v>
      </c>
      <c r="H219" s="77">
        <v>197.37</v>
      </c>
      <c r="I219" s="79" t="s">
        <v>90</v>
      </c>
      <c r="J219" s="98">
        <f t="shared" si="26"/>
        <v>197370000</v>
      </c>
      <c r="K219" s="77">
        <v>8.1</v>
      </c>
      <c r="L219" s="79" t="s">
        <v>90</v>
      </c>
      <c r="M219" s="98">
        <f t="shared" si="29"/>
        <v>8100000</v>
      </c>
      <c r="N219" s="77">
        <v>929.82</v>
      </c>
      <c r="O219" s="79" t="s">
        <v>12</v>
      </c>
      <c r="P219" s="98">
        <f t="shared" si="23"/>
        <v>929820</v>
      </c>
    </row>
    <row r="220" spans="2:16">
      <c r="B220" s="89">
        <v>12</v>
      </c>
      <c r="C220" s="90" t="s">
        <v>67</v>
      </c>
      <c r="D220" s="74">
        <f t="shared" si="27"/>
        <v>545.4545454545455</v>
      </c>
      <c r="E220" s="91">
        <v>0.28639999999999999</v>
      </c>
      <c r="F220" s="92">
        <v>5.8149999999999997E-5</v>
      </c>
      <c r="G220" s="88">
        <f t="shared" si="30"/>
        <v>0.28645814999999997</v>
      </c>
      <c r="H220" s="77">
        <v>225.85</v>
      </c>
      <c r="I220" s="79" t="s">
        <v>90</v>
      </c>
      <c r="J220" s="98">
        <f t="shared" si="26"/>
        <v>225850000</v>
      </c>
      <c r="K220" s="77">
        <v>9.0500000000000007</v>
      </c>
      <c r="L220" s="79" t="s">
        <v>90</v>
      </c>
      <c r="M220" s="98">
        <f t="shared" si="29"/>
        <v>9050000</v>
      </c>
      <c r="N220" s="77">
        <v>1.05</v>
      </c>
      <c r="O220" s="78" t="s">
        <v>90</v>
      </c>
      <c r="P220" s="98">
        <f t="shared" ref="P219:P227" si="31">N220*1000000</f>
        <v>1050000</v>
      </c>
    </row>
    <row r="221" spans="2:16">
      <c r="B221" s="89">
        <v>13</v>
      </c>
      <c r="C221" s="90" t="s">
        <v>67</v>
      </c>
      <c r="D221" s="74">
        <f t="shared" si="27"/>
        <v>590.90909090909088</v>
      </c>
      <c r="E221" s="91">
        <v>0.27779999999999999</v>
      </c>
      <c r="F221" s="92">
        <v>5.3999999999999998E-5</v>
      </c>
      <c r="G221" s="88">
        <f t="shared" si="30"/>
        <v>0.27785399999999999</v>
      </c>
      <c r="H221" s="77">
        <v>255.28</v>
      </c>
      <c r="I221" s="79" t="s">
        <v>90</v>
      </c>
      <c r="J221" s="98">
        <f t="shared" si="26"/>
        <v>255280000</v>
      </c>
      <c r="K221" s="77">
        <v>9.9600000000000009</v>
      </c>
      <c r="L221" s="79" t="s">
        <v>90</v>
      </c>
      <c r="M221" s="98">
        <f t="shared" si="29"/>
        <v>9960000</v>
      </c>
      <c r="N221" s="77">
        <v>1.17</v>
      </c>
      <c r="O221" s="79" t="s">
        <v>90</v>
      </c>
      <c r="P221" s="98">
        <f t="shared" si="31"/>
        <v>1170000</v>
      </c>
    </row>
    <row r="222" spans="2:16">
      <c r="B222" s="89">
        <v>14</v>
      </c>
      <c r="C222" s="90" t="s">
        <v>67</v>
      </c>
      <c r="D222" s="74">
        <f t="shared" si="27"/>
        <v>636.36363636363637</v>
      </c>
      <c r="E222" s="91">
        <v>0.27060000000000001</v>
      </c>
      <c r="F222" s="92">
        <v>5.0420000000000002E-5</v>
      </c>
      <c r="G222" s="88">
        <f t="shared" si="30"/>
        <v>0.27065042</v>
      </c>
      <c r="H222" s="77">
        <v>285.55</v>
      </c>
      <c r="I222" s="79" t="s">
        <v>90</v>
      </c>
      <c r="J222" s="98">
        <f t="shared" si="26"/>
        <v>285550000</v>
      </c>
      <c r="K222" s="77">
        <v>10.84</v>
      </c>
      <c r="L222" s="79" t="s">
        <v>90</v>
      </c>
      <c r="M222" s="98">
        <f t="shared" si="29"/>
        <v>10840000</v>
      </c>
      <c r="N222" s="77">
        <v>1.3</v>
      </c>
      <c r="O222" s="79" t="s">
        <v>90</v>
      </c>
      <c r="P222" s="98">
        <f t="shared" si="31"/>
        <v>1300000</v>
      </c>
    </row>
    <row r="223" spans="2:16">
      <c r="B223" s="89">
        <v>15</v>
      </c>
      <c r="C223" s="90" t="s">
        <v>67</v>
      </c>
      <c r="D223" s="74">
        <f t="shared" si="27"/>
        <v>681.81818181818187</v>
      </c>
      <c r="E223" s="91">
        <v>0.26440000000000002</v>
      </c>
      <c r="F223" s="92">
        <v>4.7299999999999998E-5</v>
      </c>
      <c r="G223" s="88">
        <f t="shared" si="30"/>
        <v>0.2644473</v>
      </c>
      <c r="H223" s="77">
        <v>316.58</v>
      </c>
      <c r="I223" s="79" t="s">
        <v>90</v>
      </c>
      <c r="J223" s="98">
        <f t="shared" si="26"/>
        <v>316580000</v>
      </c>
      <c r="K223" s="77">
        <v>11.7</v>
      </c>
      <c r="L223" s="79" t="s">
        <v>90</v>
      </c>
      <c r="M223" s="98">
        <f t="shared" si="29"/>
        <v>11700000</v>
      </c>
      <c r="N223" s="77">
        <v>1.42</v>
      </c>
      <c r="O223" s="79" t="s">
        <v>90</v>
      </c>
      <c r="P223" s="98">
        <f t="shared" si="31"/>
        <v>1420000</v>
      </c>
    </row>
    <row r="224" spans="2:16">
      <c r="B224" s="89">
        <v>16</v>
      </c>
      <c r="C224" s="90" t="s">
        <v>67</v>
      </c>
      <c r="D224" s="74">
        <f t="shared" si="27"/>
        <v>727.27272727272725</v>
      </c>
      <c r="E224" s="91">
        <v>0.25919999999999999</v>
      </c>
      <c r="F224" s="92">
        <v>4.4549999999999999E-5</v>
      </c>
      <c r="G224" s="88">
        <f t="shared" si="30"/>
        <v>0.25924454999999996</v>
      </c>
      <c r="H224" s="77">
        <v>348.29</v>
      </c>
      <c r="I224" s="79" t="s">
        <v>90</v>
      </c>
      <c r="J224" s="98">
        <f t="shared" si="26"/>
        <v>348290000</v>
      </c>
      <c r="K224" s="77">
        <v>12.53</v>
      </c>
      <c r="L224" s="79" t="s">
        <v>90</v>
      </c>
      <c r="M224" s="98">
        <f t="shared" si="29"/>
        <v>12530000</v>
      </c>
      <c r="N224" s="77">
        <v>1.55</v>
      </c>
      <c r="O224" s="79" t="s">
        <v>90</v>
      </c>
      <c r="P224" s="98">
        <f t="shared" si="31"/>
        <v>1550000</v>
      </c>
    </row>
    <row r="225" spans="1:16">
      <c r="B225" s="89">
        <v>17</v>
      </c>
      <c r="C225" s="90" t="s">
        <v>67</v>
      </c>
      <c r="D225" s="74">
        <f t="shared" si="27"/>
        <v>772.72727272727275</v>
      </c>
      <c r="E225" s="91">
        <v>0.25459999999999999</v>
      </c>
      <c r="F225" s="92">
        <v>4.2120000000000003E-5</v>
      </c>
      <c r="G225" s="88">
        <f t="shared" si="30"/>
        <v>0.25464211999999997</v>
      </c>
      <c r="H225" s="77">
        <v>380.6</v>
      </c>
      <c r="I225" s="79" t="s">
        <v>90</v>
      </c>
      <c r="J225" s="98">
        <f t="shared" si="26"/>
        <v>380600000</v>
      </c>
      <c r="K225" s="77">
        <v>13.34</v>
      </c>
      <c r="L225" s="79" t="s">
        <v>90</v>
      </c>
      <c r="M225" s="98">
        <f t="shared" si="29"/>
        <v>13340000</v>
      </c>
      <c r="N225" s="77">
        <v>1.68</v>
      </c>
      <c r="O225" s="79" t="s">
        <v>90</v>
      </c>
      <c r="P225" s="98">
        <f t="shared" si="31"/>
        <v>1680000</v>
      </c>
    </row>
    <row r="226" spans="1:16">
      <c r="B226" s="89">
        <v>18</v>
      </c>
      <c r="C226" s="90" t="s">
        <v>67</v>
      </c>
      <c r="D226" s="74">
        <f t="shared" si="27"/>
        <v>818.18181818181813</v>
      </c>
      <c r="E226" s="91">
        <v>0.25059999999999999</v>
      </c>
      <c r="F226" s="92">
        <v>3.994E-5</v>
      </c>
      <c r="G226" s="88">
        <f t="shared" si="30"/>
        <v>0.25063994000000001</v>
      </c>
      <c r="H226" s="77">
        <v>413.45</v>
      </c>
      <c r="I226" s="79" t="s">
        <v>90</v>
      </c>
      <c r="J226" s="98">
        <f t="shared" si="26"/>
        <v>413450000</v>
      </c>
      <c r="K226" s="77">
        <v>14.13</v>
      </c>
      <c r="L226" s="79" t="s">
        <v>90</v>
      </c>
      <c r="M226" s="98">
        <f t="shared" si="29"/>
        <v>14130000</v>
      </c>
      <c r="N226" s="77">
        <v>1.8</v>
      </c>
      <c r="O226" s="79" t="s">
        <v>90</v>
      </c>
      <c r="P226" s="98">
        <f t="shared" si="31"/>
        <v>1800000</v>
      </c>
    </row>
    <row r="227" spans="1:16">
      <c r="B227" s="89">
        <v>20</v>
      </c>
      <c r="C227" s="90" t="s">
        <v>67</v>
      </c>
      <c r="D227" s="74">
        <f t="shared" si="27"/>
        <v>909.09090909090912</v>
      </c>
      <c r="E227" s="91">
        <v>0.24410000000000001</v>
      </c>
      <c r="F227" s="92">
        <v>3.6220000000000002E-5</v>
      </c>
      <c r="G227" s="88">
        <f t="shared" si="30"/>
        <v>0.24413622000000001</v>
      </c>
      <c r="H227" s="77">
        <v>480.56</v>
      </c>
      <c r="I227" s="79" t="s">
        <v>90</v>
      </c>
      <c r="J227" s="98">
        <f t="shared" si="26"/>
        <v>480560000</v>
      </c>
      <c r="K227" s="77">
        <v>17.02</v>
      </c>
      <c r="L227" s="79" t="s">
        <v>90</v>
      </c>
      <c r="M227" s="98">
        <f t="shared" si="29"/>
        <v>17020000</v>
      </c>
      <c r="N227" s="77">
        <v>2.06</v>
      </c>
      <c r="O227" s="79" t="s">
        <v>90</v>
      </c>
      <c r="P227" s="98">
        <f t="shared" si="31"/>
        <v>2060000</v>
      </c>
    </row>
    <row r="228" spans="1:16">
      <c r="A228" s="4">
        <v>228</v>
      </c>
      <c r="B228" s="89">
        <v>22</v>
      </c>
      <c r="C228" s="90" t="s">
        <v>67</v>
      </c>
      <c r="D228" s="74">
        <f t="shared" si="27"/>
        <v>1000</v>
      </c>
      <c r="E228" s="91">
        <v>0.2392</v>
      </c>
      <c r="F228" s="92">
        <v>3.3160000000000001E-5</v>
      </c>
      <c r="G228" s="88">
        <f t="shared" si="30"/>
        <v>0.23923316</v>
      </c>
      <c r="H228" s="77">
        <v>549.25</v>
      </c>
      <c r="I228" s="79" t="s">
        <v>90</v>
      </c>
      <c r="J228" s="98">
        <f t="shared" si="26"/>
        <v>549250000</v>
      </c>
      <c r="K228" s="77">
        <v>19.600000000000001</v>
      </c>
      <c r="L228" s="79" t="s">
        <v>90</v>
      </c>
      <c r="M228" s="98">
        <f t="shared" si="29"/>
        <v>19600000</v>
      </c>
      <c r="N228" s="77">
        <v>2.31</v>
      </c>
      <c r="O228" s="79" t="s">
        <v>90</v>
      </c>
      <c r="P228" s="98">
        <f t="shared" ref="P228" si="32">N228*1000000</f>
        <v>2310000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28"/>
  <sheetViews>
    <sheetView zoomScale="70" zoomScaleNormal="70" workbookViewId="0">
      <selection activeCell="J50" sqref="J50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srim22Na_Kapton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86</v>
      </c>
      <c r="D6" s="21" t="s">
        <v>32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33</v>
      </c>
      <c r="M6" s="9"/>
      <c r="N6" s="9"/>
      <c r="O6" s="15" t="s">
        <v>111</v>
      </c>
      <c r="P6" s="136" t="s">
        <v>228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87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0.22</v>
      </c>
      <c r="E12" s="21" t="s">
        <v>109</v>
      </c>
      <c r="F12" s="32"/>
      <c r="G12" s="33"/>
      <c r="H12" s="33"/>
      <c r="I12" s="34"/>
      <c r="J12" s="4">
        <v>7</v>
      </c>
      <c r="K12" s="35">
        <v>16.279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22000000</v>
      </c>
      <c r="E13" s="21" t="s">
        <v>82</v>
      </c>
      <c r="F13" s="49"/>
      <c r="G13" s="50"/>
      <c r="H13" s="50"/>
      <c r="I13" s="51"/>
      <c r="J13" s="4">
        <v>8</v>
      </c>
      <c r="K13" s="52">
        <v>0.14122000000000001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219</v>
      </c>
      <c r="C14" s="102"/>
      <c r="D14" s="21" t="s">
        <v>220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221</v>
      </c>
      <c r="C15" s="103"/>
      <c r="D15" s="101" t="s">
        <v>222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116" t="s">
        <v>103</v>
      </c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96" t="s">
        <v>58</v>
      </c>
      <c r="E18" s="189" t="s">
        <v>59</v>
      </c>
      <c r="F18" s="190"/>
      <c r="G18" s="191"/>
      <c r="H18" s="71" t="s">
        <v>60</v>
      </c>
      <c r="I18" s="25"/>
      <c r="J18" s="96" t="s">
        <v>61</v>
      </c>
      <c r="K18" s="71" t="s">
        <v>62</v>
      </c>
      <c r="L18" s="73"/>
      <c r="M18" s="96" t="s">
        <v>61</v>
      </c>
      <c r="N18" s="71" t="s">
        <v>62</v>
      </c>
      <c r="O18" s="25"/>
      <c r="P18" s="96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224.999</v>
      </c>
      <c r="C20" s="85" t="s">
        <v>107</v>
      </c>
      <c r="D20" s="119">
        <f>B20/1000000/$C$5</f>
        <v>1.0227227272727273E-5</v>
      </c>
      <c r="E20" s="86">
        <v>6.9610000000000005E-2</v>
      </c>
      <c r="F20" s="87">
        <v>1.0009999999999999</v>
      </c>
      <c r="G20" s="88">
        <f>E20+F20</f>
        <v>1.0706099999999998</v>
      </c>
      <c r="H20" s="84">
        <v>19</v>
      </c>
      <c r="I20" s="85" t="s">
        <v>64</v>
      </c>
      <c r="J20" s="97">
        <f>H20/1000/10</f>
        <v>1.9E-3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249.999</v>
      </c>
      <c r="C21" s="90" t="s">
        <v>107</v>
      </c>
      <c r="D21" s="120">
        <f t="shared" ref="D21:D36" si="2">B21/1000000/$C$5</f>
        <v>1.1363590909090909E-5</v>
      </c>
      <c r="E21" s="91">
        <v>7.3370000000000005E-2</v>
      </c>
      <c r="F21" s="92">
        <v>1.0409999999999999</v>
      </c>
      <c r="G21" s="88">
        <f t="shared" ref="G21:G84" si="3">E21+F21</f>
        <v>1.1143699999999999</v>
      </c>
      <c r="H21" s="89">
        <v>20</v>
      </c>
      <c r="I21" s="90" t="s">
        <v>64</v>
      </c>
      <c r="J21" s="74">
        <f t="shared" ref="J21:J84" si="4">H21/1000/10</f>
        <v>2E-3</v>
      </c>
      <c r="K21" s="89">
        <v>10</v>
      </c>
      <c r="L21" s="90" t="s">
        <v>64</v>
      </c>
      <c r="M21" s="74">
        <f t="shared" si="0"/>
        <v>1E-3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274.99900000000002</v>
      </c>
      <c r="C22" s="90" t="s">
        <v>107</v>
      </c>
      <c r="D22" s="120">
        <f t="shared" si="2"/>
        <v>1.2499954545454545E-5</v>
      </c>
      <c r="E22" s="91">
        <v>7.6950000000000005E-2</v>
      </c>
      <c r="F22" s="92">
        <v>1.0780000000000001</v>
      </c>
      <c r="G22" s="88">
        <f t="shared" si="3"/>
        <v>1.1549500000000001</v>
      </c>
      <c r="H22" s="89">
        <v>21</v>
      </c>
      <c r="I22" s="90" t="s">
        <v>64</v>
      </c>
      <c r="J22" s="74">
        <f t="shared" si="4"/>
        <v>2.1000000000000003E-3</v>
      </c>
      <c r="K22" s="89">
        <v>10</v>
      </c>
      <c r="L22" s="90" t="s">
        <v>64</v>
      </c>
      <c r="M22" s="74">
        <f t="shared" si="0"/>
        <v>1E-3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299.99900000000002</v>
      </c>
      <c r="C23" s="90" t="s">
        <v>107</v>
      </c>
      <c r="D23" s="120">
        <f t="shared" si="2"/>
        <v>1.3636318181818183E-5</v>
      </c>
      <c r="E23" s="91">
        <v>8.0379999999999993E-2</v>
      </c>
      <c r="F23" s="92">
        <v>1.1120000000000001</v>
      </c>
      <c r="G23" s="88">
        <f t="shared" si="3"/>
        <v>1.19238</v>
      </c>
      <c r="H23" s="89">
        <v>22</v>
      </c>
      <c r="I23" s="90" t="s">
        <v>64</v>
      </c>
      <c r="J23" s="74">
        <f t="shared" si="4"/>
        <v>2.1999999999999997E-3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324.99900000000002</v>
      </c>
      <c r="C24" s="90" t="s">
        <v>107</v>
      </c>
      <c r="D24" s="120">
        <f t="shared" si="2"/>
        <v>1.4772681818181819E-5</v>
      </c>
      <c r="E24" s="91">
        <v>8.3659999999999998E-2</v>
      </c>
      <c r="F24" s="92">
        <v>1.1439999999999999</v>
      </c>
      <c r="G24" s="88">
        <f t="shared" si="3"/>
        <v>1.22766</v>
      </c>
      <c r="H24" s="89">
        <v>23</v>
      </c>
      <c r="I24" s="90" t="s">
        <v>64</v>
      </c>
      <c r="J24" s="74">
        <f t="shared" si="4"/>
        <v>2.3E-3</v>
      </c>
      <c r="K24" s="89">
        <v>11</v>
      </c>
      <c r="L24" s="90" t="s">
        <v>64</v>
      </c>
      <c r="M24" s="74">
        <f t="shared" si="0"/>
        <v>1.0999999999999998E-3</v>
      </c>
      <c r="N24" s="89">
        <v>8</v>
      </c>
      <c r="O24" s="90" t="s">
        <v>64</v>
      </c>
      <c r="P24" s="74">
        <f t="shared" si="1"/>
        <v>8.0000000000000004E-4</v>
      </c>
    </row>
    <row r="25" spans="1:16">
      <c r="B25" s="89">
        <v>349.99900000000002</v>
      </c>
      <c r="C25" s="90" t="s">
        <v>107</v>
      </c>
      <c r="D25" s="120">
        <f t="shared" si="2"/>
        <v>1.5909045454545455E-5</v>
      </c>
      <c r="E25" s="91">
        <v>8.6819999999999994E-2</v>
      </c>
      <c r="F25" s="92">
        <v>1.173</v>
      </c>
      <c r="G25" s="88">
        <f t="shared" si="3"/>
        <v>1.2598199999999999</v>
      </c>
      <c r="H25" s="89">
        <v>24</v>
      </c>
      <c r="I25" s="90" t="s">
        <v>64</v>
      </c>
      <c r="J25" s="74">
        <f t="shared" si="4"/>
        <v>2.4000000000000002E-3</v>
      </c>
      <c r="K25" s="89">
        <v>12</v>
      </c>
      <c r="L25" s="90" t="s">
        <v>64</v>
      </c>
      <c r="M25" s="74">
        <f t="shared" si="0"/>
        <v>1.2000000000000001E-3</v>
      </c>
      <c r="N25" s="89">
        <v>8</v>
      </c>
      <c r="O25" s="90" t="s">
        <v>64</v>
      </c>
      <c r="P25" s="74">
        <f t="shared" si="1"/>
        <v>8.0000000000000004E-4</v>
      </c>
    </row>
    <row r="26" spans="1:16">
      <c r="B26" s="89">
        <v>374.99900000000002</v>
      </c>
      <c r="C26" s="90" t="s">
        <v>107</v>
      </c>
      <c r="D26" s="120">
        <f t="shared" si="2"/>
        <v>1.7045409090909094E-5</v>
      </c>
      <c r="E26" s="91">
        <v>8.9859999999999995E-2</v>
      </c>
      <c r="F26" s="92">
        <v>1.2010000000000001</v>
      </c>
      <c r="G26" s="88">
        <f t="shared" si="3"/>
        <v>1.2908600000000001</v>
      </c>
      <c r="H26" s="89">
        <v>25</v>
      </c>
      <c r="I26" s="90" t="s">
        <v>64</v>
      </c>
      <c r="J26" s="74">
        <f t="shared" si="4"/>
        <v>2.5000000000000001E-3</v>
      </c>
      <c r="K26" s="89">
        <v>12</v>
      </c>
      <c r="L26" s="90" t="s">
        <v>64</v>
      </c>
      <c r="M26" s="74">
        <f t="shared" si="0"/>
        <v>1.2000000000000001E-3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399.99900000000002</v>
      </c>
      <c r="C27" s="90" t="s">
        <v>107</v>
      </c>
      <c r="D27" s="120">
        <f t="shared" si="2"/>
        <v>1.8181772727272727E-5</v>
      </c>
      <c r="E27" s="91">
        <v>9.2810000000000004E-2</v>
      </c>
      <c r="F27" s="92">
        <v>1.2270000000000001</v>
      </c>
      <c r="G27" s="88">
        <f t="shared" si="3"/>
        <v>1.3198100000000001</v>
      </c>
      <c r="H27" s="89">
        <v>26</v>
      </c>
      <c r="I27" s="90" t="s">
        <v>64</v>
      </c>
      <c r="J27" s="74">
        <f t="shared" si="4"/>
        <v>2.5999999999999999E-3</v>
      </c>
      <c r="K27" s="89">
        <v>12</v>
      </c>
      <c r="L27" s="90" t="s">
        <v>64</v>
      </c>
      <c r="M27" s="74">
        <f t="shared" si="0"/>
        <v>1.2000000000000001E-3</v>
      </c>
      <c r="N27" s="89">
        <v>9</v>
      </c>
      <c r="O27" s="90" t="s">
        <v>64</v>
      </c>
      <c r="P27" s="74">
        <f t="shared" si="1"/>
        <v>8.9999999999999998E-4</v>
      </c>
    </row>
    <row r="28" spans="1:16">
      <c r="B28" s="89">
        <v>449.99900000000002</v>
      </c>
      <c r="C28" s="90" t="s">
        <v>107</v>
      </c>
      <c r="D28" s="120">
        <f t="shared" si="2"/>
        <v>2.0454500000000002E-5</v>
      </c>
      <c r="E28" s="91">
        <v>9.844E-2</v>
      </c>
      <c r="F28" s="92">
        <v>1.2749999999999999</v>
      </c>
      <c r="G28" s="88">
        <f t="shared" si="3"/>
        <v>1.37344</v>
      </c>
      <c r="H28" s="89">
        <v>28</v>
      </c>
      <c r="I28" s="90" t="s">
        <v>64</v>
      </c>
      <c r="J28" s="74">
        <f t="shared" si="4"/>
        <v>2.8E-3</v>
      </c>
      <c r="K28" s="89">
        <v>13</v>
      </c>
      <c r="L28" s="90" t="s">
        <v>64</v>
      </c>
      <c r="M28" s="74">
        <f t="shared" si="0"/>
        <v>1.2999999999999999E-3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499.99900000000002</v>
      </c>
      <c r="C29" s="90" t="s">
        <v>107</v>
      </c>
      <c r="D29" s="120">
        <f t="shared" si="2"/>
        <v>2.2727227272727274E-5</v>
      </c>
      <c r="E29" s="91">
        <v>0.1038</v>
      </c>
      <c r="F29" s="92">
        <v>1.3180000000000001</v>
      </c>
      <c r="G29" s="88">
        <f t="shared" si="3"/>
        <v>1.4218000000000002</v>
      </c>
      <c r="H29" s="89">
        <v>30</v>
      </c>
      <c r="I29" s="90" t="s">
        <v>64</v>
      </c>
      <c r="J29" s="74">
        <f t="shared" si="4"/>
        <v>3.0000000000000001E-3</v>
      </c>
      <c r="K29" s="89">
        <v>14</v>
      </c>
      <c r="L29" s="90" t="s">
        <v>64</v>
      </c>
      <c r="M29" s="74">
        <f t="shared" si="0"/>
        <v>1.4E-3</v>
      </c>
      <c r="N29" s="89">
        <v>10</v>
      </c>
      <c r="O29" s="90" t="s">
        <v>64</v>
      </c>
      <c r="P29" s="74">
        <f t="shared" si="1"/>
        <v>1E-3</v>
      </c>
    </row>
    <row r="30" spans="1:16">
      <c r="B30" s="89">
        <v>549.99900000000002</v>
      </c>
      <c r="C30" s="90" t="s">
        <v>107</v>
      </c>
      <c r="D30" s="118">
        <f t="shared" si="2"/>
        <v>2.4999954545454546E-5</v>
      </c>
      <c r="E30" s="91">
        <v>0.10879999999999999</v>
      </c>
      <c r="F30" s="92">
        <v>1.357</v>
      </c>
      <c r="G30" s="88">
        <f t="shared" si="3"/>
        <v>1.4658</v>
      </c>
      <c r="H30" s="89">
        <v>31</v>
      </c>
      <c r="I30" s="90" t="s">
        <v>64</v>
      </c>
      <c r="J30" s="74">
        <f t="shared" si="4"/>
        <v>3.0999999999999999E-3</v>
      </c>
      <c r="K30" s="89">
        <v>15</v>
      </c>
      <c r="L30" s="90" t="s">
        <v>64</v>
      </c>
      <c r="M30" s="74">
        <f t="shared" si="0"/>
        <v>1.5E-3</v>
      </c>
      <c r="N30" s="89">
        <v>11</v>
      </c>
      <c r="O30" s="90" t="s">
        <v>64</v>
      </c>
      <c r="P30" s="74">
        <f t="shared" si="1"/>
        <v>1.0999999999999998E-3</v>
      </c>
    </row>
    <row r="31" spans="1:16">
      <c r="B31" s="89">
        <v>599.99900000000002</v>
      </c>
      <c r="C31" s="90" t="s">
        <v>107</v>
      </c>
      <c r="D31" s="118">
        <f t="shared" si="2"/>
        <v>2.7272681818181821E-5</v>
      </c>
      <c r="E31" s="91">
        <v>0.1137</v>
      </c>
      <c r="F31" s="92">
        <v>1.393</v>
      </c>
      <c r="G31" s="88">
        <f t="shared" si="3"/>
        <v>1.5066999999999999</v>
      </c>
      <c r="H31" s="89">
        <v>33</v>
      </c>
      <c r="I31" s="90" t="s">
        <v>64</v>
      </c>
      <c r="J31" s="74">
        <f t="shared" si="4"/>
        <v>3.3E-3</v>
      </c>
      <c r="K31" s="89">
        <v>15</v>
      </c>
      <c r="L31" s="90" t="s">
        <v>64</v>
      </c>
      <c r="M31" s="74">
        <f t="shared" si="0"/>
        <v>1.5E-3</v>
      </c>
      <c r="N31" s="89">
        <v>11</v>
      </c>
      <c r="O31" s="90" t="s">
        <v>64</v>
      </c>
      <c r="P31" s="74">
        <f t="shared" si="1"/>
        <v>1.0999999999999998E-3</v>
      </c>
    </row>
    <row r="32" spans="1:16">
      <c r="B32" s="89">
        <v>649.99900000000002</v>
      </c>
      <c r="C32" s="90" t="s">
        <v>107</v>
      </c>
      <c r="D32" s="118">
        <f t="shared" si="2"/>
        <v>2.9545409090909093E-5</v>
      </c>
      <c r="E32" s="91">
        <v>0.1183</v>
      </c>
      <c r="F32" s="92">
        <v>1.425</v>
      </c>
      <c r="G32" s="88">
        <f t="shared" si="3"/>
        <v>1.5433000000000001</v>
      </c>
      <c r="H32" s="89">
        <v>35</v>
      </c>
      <c r="I32" s="90" t="s">
        <v>64</v>
      </c>
      <c r="J32" s="74">
        <f t="shared" si="4"/>
        <v>3.5000000000000005E-3</v>
      </c>
      <c r="K32" s="89">
        <v>16</v>
      </c>
      <c r="L32" s="90" t="s">
        <v>64</v>
      </c>
      <c r="M32" s="74">
        <f t="shared" si="0"/>
        <v>1.6000000000000001E-3</v>
      </c>
      <c r="N32" s="89">
        <v>12</v>
      </c>
      <c r="O32" s="90" t="s">
        <v>64</v>
      </c>
      <c r="P32" s="74">
        <f t="shared" si="1"/>
        <v>1.2000000000000001E-3</v>
      </c>
    </row>
    <row r="33" spans="2:16">
      <c r="B33" s="89">
        <v>699.99900000000002</v>
      </c>
      <c r="C33" s="90" t="s">
        <v>107</v>
      </c>
      <c r="D33" s="118">
        <f t="shared" si="2"/>
        <v>3.1818136363636365E-5</v>
      </c>
      <c r="E33" s="91">
        <v>0.12280000000000001</v>
      </c>
      <c r="F33" s="92">
        <v>1.4550000000000001</v>
      </c>
      <c r="G33" s="88">
        <f t="shared" si="3"/>
        <v>1.5778000000000001</v>
      </c>
      <c r="H33" s="89">
        <v>36</v>
      </c>
      <c r="I33" s="90" t="s">
        <v>64</v>
      </c>
      <c r="J33" s="74">
        <f t="shared" si="4"/>
        <v>3.5999999999999999E-3</v>
      </c>
      <c r="K33" s="89">
        <v>17</v>
      </c>
      <c r="L33" s="90" t="s">
        <v>64</v>
      </c>
      <c r="M33" s="74">
        <f t="shared" si="0"/>
        <v>1.7000000000000001E-3</v>
      </c>
      <c r="N33" s="89">
        <v>12</v>
      </c>
      <c r="O33" s="90" t="s">
        <v>64</v>
      </c>
      <c r="P33" s="74">
        <f t="shared" si="1"/>
        <v>1.2000000000000001E-3</v>
      </c>
    </row>
    <row r="34" spans="2:16">
      <c r="B34" s="89">
        <v>799.99900000000002</v>
      </c>
      <c r="C34" s="90" t="s">
        <v>107</v>
      </c>
      <c r="D34" s="118">
        <f t="shared" si="2"/>
        <v>3.6363590909090909E-5</v>
      </c>
      <c r="E34" s="91">
        <v>0.1313</v>
      </c>
      <c r="F34" s="92">
        <v>1.5089999999999999</v>
      </c>
      <c r="G34" s="88">
        <f t="shared" si="3"/>
        <v>1.6402999999999999</v>
      </c>
      <c r="H34" s="89">
        <v>39</v>
      </c>
      <c r="I34" s="90" t="s">
        <v>64</v>
      </c>
      <c r="J34" s="74">
        <f t="shared" si="4"/>
        <v>3.8999999999999998E-3</v>
      </c>
      <c r="K34" s="89">
        <v>18</v>
      </c>
      <c r="L34" s="90" t="s">
        <v>64</v>
      </c>
      <c r="M34" s="74">
        <f t="shared" si="0"/>
        <v>1.8E-3</v>
      </c>
      <c r="N34" s="89">
        <v>13</v>
      </c>
      <c r="O34" s="90" t="s">
        <v>64</v>
      </c>
      <c r="P34" s="74">
        <f t="shared" si="1"/>
        <v>1.2999999999999999E-3</v>
      </c>
    </row>
    <row r="35" spans="2:16">
      <c r="B35" s="89">
        <v>899.99900000000002</v>
      </c>
      <c r="C35" s="90" t="s">
        <v>107</v>
      </c>
      <c r="D35" s="118">
        <f t="shared" si="2"/>
        <v>4.0909045454545459E-5</v>
      </c>
      <c r="E35" s="91">
        <v>0.13919999999999999</v>
      </c>
      <c r="F35" s="92">
        <v>1.5549999999999999</v>
      </c>
      <c r="G35" s="88">
        <f t="shared" si="3"/>
        <v>1.6941999999999999</v>
      </c>
      <c r="H35" s="89">
        <v>43</v>
      </c>
      <c r="I35" s="90" t="s">
        <v>64</v>
      </c>
      <c r="J35" s="74">
        <f t="shared" si="4"/>
        <v>4.3E-3</v>
      </c>
      <c r="K35" s="89">
        <v>19</v>
      </c>
      <c r="L35" s="90" t="s">
        <v>64</v>
      </c>
      <c r="M35" s="74">
        <f t="shared" si="0"/>
        <v>1.9E-3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999.99900000000002</v>
      </c>
      <c r="C36" s="90" t="s">
        <v>107</v>
      </c>
      <c r="D36" s="118">
        <f t="shared" si="2"/>
        <v>4.5454500000000003E-5</v>
      </c>
      <c r="E36" s="91">
        <v>0.1467</v>
      </c>
      <c r="F36" s="92">
        <v>1.5960000000000001</v>
      </c>
      <c r="G36" s="88">
        <f t="shared" si="3"/>
        <v>1.7427000000000001</v>
      </c>
      <c r="H36" s="89">
        <v>46</v>
      </c>
      <c r="I36" s="90" t="s">
        <v>64</v>
      </c>
      <c r="J36" s="74">
        <f t="shared" si="4"/>
        <v>4.5999999999999999E-3</v>
      </c>
      <c r="K36" s="89">
        <v>20</v>
      </c>
      <c r="L36" s="90" t="s">
        <v>64</v>
      </c>
      <c r="M36" s="74">
        <f t="shared" si="0"/>
        <v>2E-3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1.1000000000000001</v>
      </c>
      <c r="C37" s="93" t="s">
        <v>63</v>
      </c>
      <c r="D37" s="118">
        <f t="shared" ref="D37:D100" si="5">B37/1000/$C$5</f>
        <v>5.0000000000000002E-5</v>
      </c>
      <c r="E37" s="91">
        <v>0.15390000000000001</v>
      </c>
      <c r="F37" s="92">
        <v>1.633</v>
      </c>
      <c r="G37" s="88">
        <f t="shared" si="3"/>
        <v>1.7868999999999999</v>
      </c>
      <c r="H37" s="89">
        <v>48</v>
      </c>
      <c r="I37" s="90" t="s">
        <v>64</v>
      </c>
      <c r="J37" s="74">
        <f t="shared" si="4"/>
        <v>4.8000000000000004E-3</v>
      </c>
      <c r="K37" s="89">
        <v>21</v>
      </c>
      <c r="L37" s="90" t="s">
        <v>64</v>
      </c>
      <c r="M37" s="74">
        <f t="shared" si="0"/>
        <v>2.1000000000000003E-3</v>
      </c>
      <c r="N37" s="89">
        <v>16</v>
      </c>
      <c r="O37" s="90" t="s">
        <v>64</v>
      </c>
      <c r="P37" s="74">
        <f t="shared" si="1"/>
        <v>1.6000000000000001E-3</v>
      </c>
    </row>
    <row r="38" spans="2:16">
      <c r="B38" s="89">
        <v>1.2</v>
      </c>
      <c r="C38" s="90" t="s">
        <v>63</v>
      </c>
      <c r="D38" s="118">
        <f t="shared" si="5"/>
        <v>5.4545454545454539E-5</v>
      </c>
      <c r="E38" s="91">
        <v>0.1608</v>
      </c>
      <c r="F38" s="92">
        <v>1.665</v>
      </c>
      <c r="G38" s="88">
        <f t="shared" si="3"/>
        <v>1.8258000000000001</v>
      </c>
      <c r="H38" s="89">
        <v>51</v>
      </c>
      <c r="I38" s="90" t="s">
        <v>64</v>
      </c>
      <c r="J38" s="74">
        <f t="shared" si="4"/>
        <v>5.0999999999999995E-3</v>
      </c>
      <c r="K38" s="89">
        <v>22</v>
      </c>
      <c r="L38" s="90" t="s">
        <v>64</v>
      </c>
      <c r="M38" s="74">
        <f t="shared" si="0"/>
        <v>2.1999999999999997E-3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1.3</v>
      </c>
      <c r="C39" s="90" t="s">
        <v>63</v>
      </c>
      <c r="D39" s="118">
        <f t="shared" si="5"/>
        <v>5.909090909090909E-5</v>
      </c>
      <c r="E39" s="91">
        <v>0.1673</v>
      </c>
      <c r="F39" s="92">
        <v>1.6950000000000001</v>
      </c>
      <c r="G39" s="88">
        <f t="shared" si="3"/>
        <v>1.8623000000000001</v>
      </c>
      <c r="H39" s="89">
        <v>54</v>
      </c>
      <c r="I39" s="90" t="s">
        <v>64</v>
      </c>
      <c r="J39" s="74">
        <f t="shared" si="4"/>
        <v>5.4000000000000003E-3</v>
      </c>
      <c r="K39" s="89">
        <v>23</v>
      </c>
      <c r="L39" s="90" t="s">
        <v>64</v>
      </c>
      <c r="M39" s="74">
        <f t="shared" si="0"/>
        <v>2.3E-3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1.4</v>
      </c>
      <c r="C40" s="90" t="s">
        <v>63</v>
      </c>
      <c r="D40" s="118">
        <f t="shared" si="5"/>
        <v>6.3636363636363641E-5</v>
      </c>
      <c r="E40" s="91">
        <v>0.1736</v>
      </c>
      <c r="F40" s="92">
        <v>1.7210000000000001</v>
      </c>
      <c r="G40" s="88">
        <f t="shared" si="3"/>
        <v>1.8946000000000001</v>
      </c>
      <c r="H40" s="89">
        <v>57</v>
      </c>
      <c r="I40" s="90" t="s">
        <v>64</v>
      </c>
      <c r="J40" s="74">
        <f t="shared" si="4"/>
        <v>5.7000000000000002E-3</v>
      </c>
      <c r="K40" s="89">
        <v>24</v>
      </c>
      <c r="L40" s="90" t="s">
        <v>64</v>
      </c>
      <c r="M40" s="74">
        <f t="shared" si="0"/>
        <v>2.4000000000000002E-3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1.5</v>
      </c>
      <c r="C41" s="90" t="s">
        <v>63</v>
      </c>
      <c r="D41" s="118">
        <f t="shared" si="5"/>
        <v>6.8181818181818184E-5</v>
      </c>
      <c r="E41" s="91">
        <v>0.1797</v>
      </c>
      <c r="F41" s="92">
        <v>1.7450000000000001</v>
      </c>
      <c r="G41" s="88">
        <f t="shared" si="3"/>
        <v>1.9247000000000001</v>
      </c>
      <c r="H41" s="89">
        <v>60</v>
      </c>
      <c r="I41" s="90" t="s">
        <v>64</v>
      </c>
      <c r="J41" s="74">
        <f t="shared" si="4"/>
        <v>6.0000000000000001E-3</v>
      </c>
      <c r="K41" s="89">
        <v>25</v>
      </c>
      <c r="L41" s="90" t="s">
        <v>64</v>
      </c>
      <c r="M41" s="74">
        <f t="shared" si="0"/>
        <v>2.5000000000000001E-3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1.6</v>
      </c>
      <c r="C42" s="90" t="s">
        <v>63</v>
      </c>
      <c r="D42" s="118">
        <f t="shared" si="5"/>
        <v>7.2727272727272728E-5</v>
      </c>
      <c r="E42" s="91">
        <v>0.18559999999999999</v>
      </c>
      <c r="F42" s="92">
        <v>1.7669999999999999</v>
      </c>
      <c r="G42" s="88">
        <f t="shared" si="3"/>
        <v>1.9525999999999999</v>
      </c>
      <c r="H42" s="89">
        <v>63</v>
      </c>
      <c r="I42" s="90" t="s">
        <v>64</v>
      </c>
      <c r="J42" s="74">
        <f t="shared" si="4"/>
        <v>6.3E-3</v>
      </c>
      <c r="K42" s="89">
        <v>26</v>
      </c>
      <c r="L42" s="90" t="s">
        <v>64</v>
      </c>
      <c r="M42" s="74">
        <f t="shared" si="0"/>
        <v>2.5999999999999999E-3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1.7</v>
      </c>
      <c r="C43" s="90" t="s">
        <v>63</v>
      </c>
      <c r="D43" s="118">
        <f t="shared" si="5"/>
        <v>7.7272727272727272E-5</v>
      </c>
      <c r="E43" s="91">
        <v>0.1913</v>
      </c>
      <c r="F43" s="92">
        <v>1.788</v>
      </c>
      <c r="G43" s="88">
        <f t="shared" si="3"/>
        <v>1.9793000000000001</v>
      </c>
      <c r="H43" s="89">
        <v>65</v>
      </c>
      <c r="I43" s="90" t="s">
        <v>64</v>
      </c>
      <c r="J43" s="74">
        <f t="shared" si="4"/>
        <v>6.5000000000000006E-3</v>
      </c>
      <c r="K43" s="89">
        <v>27</v>
      </c>
      <c r="L43" s="90" t="s">
        <v>64</v>
      </c>
      <c r="M43" s="74">
        <f t="shared" si="0"/>
        <v>2.7000000000000001E-3</v>
      </c>
      <c r="N43" s="89">
        <v>21</v>
      </c>
      <c r="O43" s="90" t="s">
        <v>64</v>
      </c>
      <c r="P43" s="74">
        <f t="shared" si="1"/>
        <v>2.1000000000000003E-3</v>
      </c>
    </row>
    <row r="44" spans="2:16">
      <c r="B44" s="89">
        <v>1.8</v>
      </c>
      <c r="C44" s="90" t="s">
        <v>63</v>
      </c>
      <c r="D44" s="118">
        <f t="shared" si="5"/>
        <v>8.1818181818181816E-5</v>
      </c>
      <c r="E44" s="91">
        <v>0.19689999999999999</v>
      </c>
      <c r="F44" s="92">
        <v>1.806</v>
      </c>
      <c r="G44" s="88">
        <f t="shared" si="3"/>
        <v>2.0028999999999999</v>
      </c>
      <c r="H44" s="89">
        <v>68</v>
      </c>
      <c r="I44" s="90" t="s">
        <v>64</v>
      </c>
      <c r="J44" s="74">
        <f t="shared" si="4"/>
        <v>6.8000000000000005E-3</v>
      </c>
      <c r="K44" s="89">
        <v>28</v>
      </c>
      <c r="L44" s="90" t="s">
        <v>64</v>
      </c>
      <c r="M44" s="74">
        <f t="shared" si="0"/>
        <v>2.8E-3</v>
      </c>
      <c r="N44" s="89">
        <v>21</v>
      </c>
      <c r="O44" s="90" t="s">
        <v>64</v>
      </c>
      <c r="P44" s="74">
        <f t="shared" si="1"/>
        <v>2.1000000000000003E-3</v>
      </c>
    </row>
    <row r="45" spans="2:16">
      <c r="B45" s="89">
        <v>2</v>
      </c>
      <c r="C45" s="90" t="s">
        <v>63</v>
      </c>
      <c r="D45" s="118">
        <f t="shared" si="5"/>
        <v>9.0909090909090917E-5</v>
      </c>
      <c r="E45" s="91">
        <v>0.20749999999999999</v>
      </c>
      <c r="F45" s="92">
        <v>1.839</v>
      </c>
      <c r="G45" s="88">
        <f t="shared" si="3"/>
        <v>2.0465</v>
      </c>
      <c r="H45" s="89">
        <v>73</v>
      </c>
      <c r="I45" s="90" t="s">
        <v>64</v>
      </c>
      <c r="J45" s="74">
        <f t="shared" si="4"/>
        <v>7.2999999999999992E-3</v>
      </c>
      <c r="K45" s="89">
        <v>30</v>
      </c>
      <c r="L45" s="90" t="s">
        <v>64</v>
      </c>
      <c r="M45" s="74">
        <f t="shared" si="0"/>
        <v>3.0000000000000001E-3</v>
      </c>
      <c r="N45" s="89">
        <v>23</v>
      </c>
      <c r="O45" s="90" t="s">
        <v>64</v>
      </c>
      <c r="P45" s="74">
        <f t="shared" si="1"/>
        <v>2.3E-3</v>
      </c>
    </row>
    <row r="46" spans="2:16">
      <c r="B46" s="89">
        <v>2.25</v>
      </c>
      <c r="C46" s="90" t="s">
        <v>63</v>
      </c>
      <c r="D46" s="118">
        <f t="shared" si="5"/>
        <v>1.0227272727272727E-4</v>
      </c>
      <c r="E46" s="91">
        <v>0.22009999999999999</v>
      </c>
      <c r="F46" s="92">
        <v>1.873</v>
      </c>
      <c r="G46" s="88">
        <f t="shared" si="3"/>
        <v>2.0931000000000002</v>
      </c>
      <c r="H46" s="89">
        <v>80</v>
      </c>
      <c r="I46" s="90" t="s">
        <v>64</v>
      </c>
      <c r="J46" s="74">
        <f t="shared" si="4"/>
        <v>8.0000000000000002E-3</v>
      </c>
      <c r="K46" s="89">
        <v>33</v>
      </c>
      <c r="L46" s="90" t="s">
        <v>64</v>
      </c>
      <c r="M46" s="74">
        <f t="shared" si="0"/>
        <v>3.3E-3</v>
      </c>
      <c r="N46" s="89">
        <v>24</v>
      </c>
      <c r="O46" s="90" t="s">
        <v>64</v>
      </c>
      <c r="P46" s="74">
        <f t="shared" si="1"/>
        <v>2.4000000000000002E-3</v>
      </c>
    </row>
    <row r="47" spans="2:16">
      <c r="B47" s="89">
        <v>2.5</v>
      </c>
      <c r="C47" s="90" t="s">
        <v>63</v>
      </c>
      <c r="D47" s="118">
        <f t="shared" si="5"/>
        <v>1.1363636363636364E-4</v>
      </c>
      <c r="E47" s="91">
        <v>0.23200000000000001</v>
      </c>
      <c r="F47" s="92">
        <v>1.901</v>
      </c>
      <c r="G47" s="88">
        <f t="shared" si="3"/>
        <v>2.133</v>
      </c>
      <c r="H47" s="89">
        <v>86</v>
      </c>
      <c r="I47" s="90" t="s">
        <v>64</v>
      </c>
      <c r="J47" s="74">
        <f t="shared" si="4"/>
        <v>8.6E-3</v>
      </c>
      <c r="K47" s="89">
        <v>35</v>
      </c>
      <c r="L47" s="90" t="s">
        <v>64</v>
      </c>
      <c r="M47" s="74">
        <f t="shared" si="0"/>
        <v>3.5000000000000005E-3</v>
      </c>
      <c r="N47" s="89">
        <v>26</v>
      </c>
      <c r="O47" s="90" t="s">
        <v>64</v>
      </c>
      <c r="P47" s="74">
        <f t="shared" si="1"/>
        <v>2.5999999999999999E-3</v>
      </c>
    </row>
    <row r="48" spans="2:16">
      <c r="B48" s="89">
        <v>2.75</v>
      </c>
      <c r="C48" s="90" t="s">
        <v>63</v>
      </c>
      <c r="D48" s="118">
        <f t="shared" si="5"/>
        <v>1.25E-4</v>
      </c>
      <c r="E48" s="91">
        <v>0.24340000000000001</v>
      </c>
      <c r="F48" s="92">
        <v>1.925</v>
      </c>
      <c r="G48" s="88">
        <f t="shared" si="3"/>
        <v>2.1684000000000001</v>
      </c>
      <c r="H48" s="89">
        <v>92</v>
      </c>
      <c r="I48" s="90" t="s">
        <v>64</v>
      </c>
      <c r="J48" s="74">
        <f t="shared" si="4"/>
        <v>9.1999999999999998E-3</v>
      </c>
      <c r="K48" s="89">
        <v>37</v>
      </c>
      <c r="L48" s="90" t="s">
        <v>64</v>
      </c>
      <c r="M48" s="74">
        <f t="shared" si="0"/>
        <v>3.6999999999999997E-3</v>
      </c>
      <c r="N48" s="89">
        <v>28</v>
      </c>
      <c r="O48" s="90" t="s">
        <v>64</v>
      </c>
      <c r="P48" s="74">
        <f t="shared" si="1"/>
        <v>2.8E-3</v>
      </c>
    </row>
    <row r="49" spans="2:16">
      <c r="B49" s="89">
        <v>3</v>
      </c>
      <c r="C49" s="90" t="s">
        <v>63</v>
      </c>
      <c r="D49" s="118">
        <f t="shared" si="5"/>
        <v>1.3636363636363637E-4</v>
      </c>
      <c r="E49" s="91">
        <v>0.25419999999999998</v>
      </c>
      <c r="F49" s="92">
        <v>1.9450000000000001</v>
      </c>
      <c r="G49" s="88">
        <f t="shared" si="3"/>
        <v>2.1992000000000003</v>
      </c>
      <c r="H49" s="89">
        <v>99</v>
      </c>
      <c r="I49" s="90" t="s">
        <v>64</v>
      </c>
      <c r="J49" s="74">
        <f t="shared" si="4"/>
        <v>9.9000000000000008E-3</v>
      </c>
      <c r="K49" s="89">
        <v>39</v>
      </c>
      <c r="L49" s="90" t="s">
        <v>64</v>
      </c>
      <c r="M49" s="74">
        <f t="shared" si="0"/>
        <v>3.8999999999999998E-3</v>
      </c>
      <c r="N49" s="89">
        <v>29</v>
      </c>
      <c r="O49" s="90" t="s">
        <v>64</v>
      </c>
      <c r="P49" s="74">
        <f t="shared" si="1"/>
        <v>2.9000000000000002E-3</v>
      </c>
    </row>
    <row r="50" spans="2:16">
      <c r="B50" s="89">
        <v>3.25</v>
      </c>
      <c r="C50" s="90" t="s">
        <v>63</v>
      </c>
      <c r="D50" s="118">
        <f t="shared" si="5"/>
        <v>1.4772727272727271E-4</v>
      </c>
      <c r="E50" s="91">
        <v>0.2646</v>
      </c>
      <c r="F50" s="92">
        <v>1.962</v>
      </c>
      <c r="G50" s="88">
        <f t="shared" si="3"/>
        <v>2.2265999999999999</v>
      </c>
      <c r="H50" s="89">
        <v>105</v>
      </c>
      <c r="I50" s="90" t="s">
        <v>64</v>
      </c>
      <c r="J50" s="74">
        <f t="shared" si="4"/>
        <v>1.0499999999999999E-2</v>
      </c>
      <c r="K50" s="89">
        <v>41</v>
      </c>
      <c r="L50" s="90" t="s">
        <v>64</v>
      </c>
      <c r="M50" s="74">
        <f t="shared" si="0"/>
        <v>4.1000000000000003E-3</v>
      </c>
      <c r="N50" s="89">
        <v>31</v>
      </c>
      <c r="O50" s="90" t="s">
        <v>64</v>
      </c>
      <c r="P50" s="74">
        <f t="shared" si="1"/>
        <v>3.0999999999999999E-3</v>
      </c>
    </row>
    <row r="51" spans="2:16">
      <c r="B51" s="89">
        <v>3.5</v>
      </c>
      <c r="C51" s="90" t="s">
        <v>63</v>
      </c>
      <c r="D51" s="118">
        <f t="shared" si="5"/>
        <v>1.590909090909091E-4</v>
      </c>
      <c r="E51" s="91">
        <v>0.27450000000000002</v>
      </c>
      <c r="F51" s="92">
        <v>1.976</v>
      </c>
      <c r="G51" s="88">
        <f t="shared" si="3"/>
        <v>2.2505000000000002</v>
      </c>
      <c r="H51" s="89">
        <v>111</v>
      </c>
      <c r="I51" s="90" t="s">
        <v>64</v>
      </c>
      <c r="J51" s="74">
        <f t="shared" si="4"/>
        <v>1.11E-2</v>
      </c>
      <c r="K51" s="89">
        <v>43</v>
      </c>
      <c r="L51" s="90" t="s">
        <v>64</v>
      </c>
      <c r="M51" s="74">
        <f t="shared" si="0"/>
        <v>4.3E-3</v>
      </c>
      <c r="N51" s="89">
        <v>33</v>
      </c>
      <c r="O51" s="90" t="s">
        <v>64</v>
      </c>
      <c r="P51" s="74">
        <f t="shared" si="1"/>
        <v>3.3E-3</v>
      </c>
    </row>
    <row r="52" spans="2:16">
      <c r="B52" s="89">
        <v>3.75</v>
      </c>
      <c r="C52" s="90" t="s">
        <v>63</v>
      </c>
      <c r="D52" s="118">
        <f t="shared" si="5"/>
        <v>1.7045454545454544E-4</v>
      </c>
      <c r="E52" s="91">
        <v>0.28420000000000001</v>
      </c>
      <c r="F52" s="92">
        <v>1.988</v>
      </c>
      <c r="G52" s="88">
        <f t="shared" si="3"/>
        <v>2.2721999999999998</v>
      </c>
      <c r="H52" s="89">
        <v>117</v>
      </c>
      <c r="I52" s="90" t="s">
        <v>64</v>
      </c>
      <c r="J52" s="74">
        <f t="shared" si="4"/>
        <v>1.17E-2</v>
      </c>
      <c r="K52" s="89">
        <v>45</v>
      </c>
      <c r="L52" s="90" t="s">
        <v>64</v>
      </c>
      <c r="M52" s="74">
        <f t="shared" si="0"/>
        <v>4.4999999999999997E-3</v>
      </c>
      <c r="N52" s="89">
        <v>34</v>
      </c>
      <c r="O52" s="90" t="s">
        <v>64</v>
      </c>
      <c r="P52" s="74">
        <f t="shared" si="1"/>
        <v>3.4000000000000002E-3</v>
      </c>
    </row>
    <row r="53" spans="2:16">
      <c r="B53" s="89">
        <v>4</v>
      </c>
      <c r="C53" s="90" t="s">
        <v>63</v>
      </c>
      <c r="D53" s="118">
        <f t="shared" si="5"/>
        <v>1.8181818181818183E-4</v>
      </c>
      <c r="E53" s="91">
        <v>0.29349999999999998</v>
      </c>
      <c r="F53" s="92">
        <v>1.998</v>
      </c>
      <c r="G53" s="88">
        <f t="shared" si="3"/>
        <v>2.2915000000000001</v>
      </c>
      <c r="H53" s="89">
        <v>123</v>
      </c>
      <c r="I53" s="90" t="s">
        <v>64</v>
      </c>
      <c r="J53" s="74">
        <f t="shared" si="4"/>
        <v>1.23E-2</v>
      </c>
      <c r="K53" s="89">
        <v>47</v>
      </c>
      <c r="L53" s="90" t="s">
        <v>64</v>
      </c>
      <c r="M53" s="74">
        <f t="shared" si="0"/>
        <v>4.7000000000000002E-3</v>
      </c>
      <c r="N53" s="89">
        <v>36</v>
      </c>
      <c r="O53" s="90" t="s">
        <v>64</v>
      </c>
      <c r="P53" s="74">
        <f t="shared" si="1"/>
        <v>3.5999999999999999E-3</v>
      </c>
    </row>
    <row r="54" spans="2:16">
      <c r="B54" s="89">
        <v>4.5</v>
      </c>
      <c r="C54" s="90" t="s">
        <v>63</v>
      </c>
      <c r="D54" s="118">
        <f t="shared" si="5"/>
        <v>2.0454545454545454E-4</v>
      </c>
      <c r="E54" s="91">
        <v>0.31130000000000002</v>
      </c>
      <c r="F54" s="92">
        <v>2.0129999999999999</v>
      </c>
      <c r="G54" s="88">
        <f t="shared" si="3"/>
        <v>2.3243</v>
      </c>
      <c r="H54" s="89">
        <v>135</v>
      </c>
      <c r="I54" s="90" t="s">
        <v>64</v>
      </c>
      <c r="J54" s="74">
        <f t="shared" si="4"/>
        <v>1.3500000000000002E-2</v>
      </c>
      <c r="K54" s="89">
        <v>52</v>
      </c>
      <c r="L54" s="90" t="s">
        <v>64</v>
      </c>
      <c r="M54" s="74">
        <f t="shared" si="0"/>
        <v>5.1999999999999998E-3</v>
      </c>
      <c r="N54" s="89">
        <v>39</v>
      </c>
      <c r="O54" s="90" t="s">
        <v>64</v>
      </c>
      <c r="P54" s="74">
        <f t="shared" si="1"/>
        <v>3.8999999999999998E-3</v>
      </c>
    </row>
    <row r="55" spans="2:16">
      <c r="B55" s="89">
        <v>5</v>
      </c>
      <c r="C55" s="90" t="s">
        <v>63</v>
      </c>
      <c r="D55" s="118">
        <f t="shared" si="5"/>
        <v>2.2727272727272727E-4</v>
      </c>
      <c r="E55" s="91">
        <v>0.3281</v>
      </c>
      <c r="F55" s="92">
        <v>2.0230000000000001</v>
      </c>
      <c r="G55" s="88">
        <f t="shared" si="3"/>
        <v>2.3511000000000002</v>
      </c>
      <c r="H55" s="89">
        <v>147</v>
      </c>
      <c r="I55" s="90" t="s">
        <v>64</v>
      </c>
      <c r="J55" s="74">
        <f t="shared" si="4"/>
        <v>1.47E-2</v>
      </c>
      <c r="K55" s="89">
        <v>55</v>
      </c>
      <c r="L55" s="90" t="s">
        <v>64</v>
      </c>
      <c r="M55" s="74">
        <f t="shared" si="0"/>
        <v>5.4999999999999997E-3</v>
      </c>
      <c r="N55" s="89">
        <v>41</v>
      </c>
      <c r="O55" s="90" t="s">
        <v>64</v>
      </c>
      <c r="P55" s="74">
        <f t="shared" si="1"/>
        <v>4.1000000000000003E-3</v>
      </c>
    </row>
    <row r="56" spans="2:16">
      <c r="B56" s="89">
        <v>5.5</v>
      </c>
      <c r="C56" s="90" t="s">
        <v>63</v>
      </c>
      <c r="D56" s="118">
        <f t="shared" si="5"/>
        <v>2.5000000000000001E-4</v>
      </c>
      <c r="E56" s="91">
        <v>0.34420000000000001</v>
      </c>
      <c r="F56" s="92">
        <v>2.0289999999999999</v>
      </c>
      <c r="G56" s="88">
        <f t="shared" si="3"/>
        <v>2.3731999999999998</v>
      </c>
      <c r="H56" s="89">
        <v>159</v>
      </c>
      <c r="I56" s="90" t="s">
        <v>64</v>
      </c>
      <c r="J56" s="74">
        <f t="shared" si="4"/>
        <v>1.5900000000000001E-2</v>
      </c>
      <c r="K56" s="89">
        <v>59</v>
      </c>
      <c r="L56" s="90" t="s">
        <v>64</v>
      </c>
      <c r="M56" s="74">
        <f t="shared" si="0"/>
        <v>5.8999999999999999E-3</v>
      </c>
      <c r="N56" s="89">
        <v>44</v>
      </c>
      <c r="O56" s="90" t="s">
        <v>64</v>
      </c>
      <c r="P56" s="74">
        <f t="shared" si="1"/>
        <v>4.3999999999999994E-3</v>
      </c>
    </row>
    <row r="57" spans="2:16">
      <c r="B57" s="89">
        <v>6</v>
      </c>
      <c r="C57" s="90" t="s">
        <v>63</v>
      </c>
      <c r="D57" s="118">
        <f t="shared" si="5"/>
        <v>2.7272727272727274E-4</v>
      </c>
      <c r="E57" s="91">
        <v>0.35949999999999999</v>
      </c>
      <c r="F57" s="92">
        <v>2.0310000000000001</v>
      </c>
      <c r="G57" s="88">
        <f t="shared" si="3"/>
        <v>2.3905000000000003</v>
      </c>
      <c r="H57" s="89">
        <v>171</v>
      </c>
      <c r="I57" s="90" t="s">
        <v>64</v>
      </c>
      <c r="J57" s="74">
        <f t="shared" si="4"/>
        <v>1.7100000000000001E-2</v>
      </c>
      <c r="K57" s="89">
        <v>63</v>
      </c>
      <c r="L57" s="90" t="s">
        <v>64</v>
      </c>
      <c r="M57" s="74">
        <f t="shared" si="0"/>
        <v>6.3E-3</v>
      </c>
      <c r="N57" s="89">
        <v>47</v>
      </c>
      <c r="O57" s="90" t="s">
        <v>64</v>
      </c>
      <c r="P57" s="74">
        <f t="shared" si="1"/>
        <v>4.7000000000000002E-3</v>
      </c>
    </row>
    <row r="58" spans="2:16">
      <c r="B58" s="89">
        <v>6.5</v>
      </c>
      <c r="C58" s="90" t="s">
        <v>63</v>
      </c>
      <c r="D58" s="118">
        <f t="shared" si="5"/>
        <v>2.9545454545454542E-4</v>
      </c>
      <c r="E58" s="91">
        <v>0.37409999999999999</v>
      </c>
      <c r="F58" s="92">
        <v>2.032</v>
      </c>
      <c r="G58" s="88">
        <f t="shared" si="3"/>
        <v>2.4060999999999999</v>
      </c>
      <c r="H58" s="89">
        <v>182</v>
      </c>
      <c r="I58" s="90" t="s">
        <v>64</v>
      </c>
      <c r="J58" s="74">
        <f t="shared" si="4"/>
        <v>1.8200000000000001E-2</v>
      </c>
      <c r="K58" s="89">
        <v>67</v>
      </c>
      <c r="L58" s="90" t="s">
        <v>64</v>
      </c>
      <c r="M58" s="74">
        <f t="shared" si="0"/>
        <v>6.7000000000000002E-3</v>
      </c>
      <c r="N58" s="89">
        <v>50</v>
      </c>
      <c r="O58" s="90" t="s">
        <v>64</v>
      </c>
      <c r="P58" s="74">
        <f t="shared" si="1"/>
        <v>5.0000000000000001E-3</v>
      </c>
    </row>
    <row r="59" spans="2:16">
      <c r="B59" s="89">
        <v>7</v>
      </c>
      <c r="C59" s="90" t="s">
        <v>63</v>
      </c>
      <c r="D59" s="118">
        <f t="shared" si="5"/>
        <v>3.181818181818182E-4</v>
      </c>
      <c r="E59" s="91">
        <v>0.38829999999999998</v>
      </c>
      <c r="F59" s="92">
        <v>2.0299999999999998</v>
      </c>
      <c r="G59" s="88">
        <f t="shared" si="3"/>
        <v>2.4182999999999999</v>
      </c>
      <c r="H59" s="89">
        <v>194</v>
      </c>
      <c r="I59" s="90" t="s">
        <v>64</v>
      </c>
      <c r="J59" s="74">
        <f t="shared" si="4"/>
        <v>1.9400000000000001E-2</v>
      </c>
      <c r="K59" s="89">
        <v>71</v>
      </c>
      <c r="L59" s="90" t="s">
        <v>64</v>
      </c>
      <c r="M59" s="74">
        <f t="shared" si="0"/>
        <v>7.0999999999999995E-3</v>
      </c>
      <c r="N59" s="89">
        <v>53</v>
      </c>
      <c r="O59" s="90" t="s">
        <v>64</v>
      </c>
      <c r="P59" s="74">
        <f t="shared" si="1"/>
        <v>5.3E-3</v>
      </c>
    </row>
    <row r="60" spans="2:16">
      <c r="B60" s="89">
        <v>8</v>
      </c>
      <c r="C60" s="90" t="s">
        <v>63</v>
      </c>
      <c r="D60" s="118">
        <f t="shared" si="5"/>
        <v>3.6363636363636367E-4</v>
      </c>
      <c r="E60" s="91">
        <v>0.41510000000000002</v>
      </c>
      <c r="F60" s="92">
        <v>2.0230000000000001</v>
      </c>
      <c r="G60" s="88">
        <f t="shared" si="3"/>
        <v>2.4381000000000004</v>
      </c>
      <c r="H60" s="89">
        <v>218</v>
      </c>
      <c r="I60" s="90" t="s">
        <v>64</v>
      </c>
      <c r="J60" s="74">
        <f t="shared" si="4"/>
        <v>2.18E-2</v>
      </c>
      <c r="K60" s="89">
        <v>78</v>
      </c>
      <c r="L60" s="90" t="s">
        <v>64</v>
      </c>
      <c r="M60" s="74">
        <f t="shared" si="0"/>
        <v>7.7999999999999996E-3</v>
      </c>
      <c r="N60" s="89">
        <v>58</v>
      </c>
      <c r="O60" s="90" t="s">
        <v>64</v>
      </c>
      <c r="P60" s="74">
        <f t="shared" si="1"/>
        <v>5.8000000000000005E-3</v>
      </c>
    </row>
    <row r="61" spans="2:16">
      <c r="B61" s="89">
        <v>9</v>
      </c>
      <c r="C61" s="90" t="s">
        <v>63</v>
      </c>
      <c r="D61" s="118">
        <f t="shared" si="5"/>
        <v>4.0909090909090908E-4</v>
      </c>
      <c r="E61" s="91">
        <v>0.44030000000000002</v>
      </c>
      <c r="F61" s="92">
        <v>2.0110000000000001</v>
      </c>
      <c r="G61" s="88">
        <f t="shared" si="3"/>
        <v>2.4513000000000003</v>
      </c>
      <c r="H61" s="89">
        <v>241</v>
      </c>
      <c r="I61" s="90" t="s">
        <v>64</v>
      </c>
      <c r="J61" s="74">
        <f t="shared" si="4"/>
        <v>2.41E-2</v>
      </c>
      <c r="K61" s="89">
        <v>85</v>
      </c>
      <c r="L61" s="90" t="s">
        <v>64</v>
      </c>
      <c r="M61" s="74">
        <f t="shared" si="0"/>
        <v>8.5000000000000006E-3</v>
      </c>
      <c r="N61" s="89">
        <v>63</v>
      </c>
      <c r="O61" s="90" t="s">
        <v>64</v>
      </c>
      <c r="P61" s="74">
        <f t="shared" si="1"/>
        <v>6.3E-3</v>
      </c>
    </row>
    <row r="62" spans="2:16">
      <c r="B62" s="89">
        <v>10</v>
      </c>
      <c r="C62" s="90" t="s">
        <v>63</v>
      </c>
      <c r="D62" s="118">
        <f t="shared" si="5"/>
        <v>4.5454545454545455E-4</v>
      </c>
      <c r="E62" s="91">
        <v>0.46410000000000001</v>
      </c>
      <c r="F62" s="92">
        <v>1.996</v>
      </c>
      <c r="G62" s="88">
        <f t="shared" si="3"/>
        <v>2.4601000000000002</v>
      </c>
      <c r="H62" s="89">
        <v>265</v>
      </c>
      <c r="I62" s="90" t="s">
        <v>64</v>
      </c>
      <c r="J62" s="74">
        <f t="shared" si="4"/>
        <v>2.6500000000000003E-2</v>
      </c>
      <c r="K62" s="89">
        <v>93</v>
      </c>
      <c r="L62" s="90" t="s">
        <v>64</v>
      </c>
      <c r="M62" s="74">
        <f t="shared" si="0"/>
        <v>9.2999999999999992E-3</v>
      </c>
      <c r="N62" s="89">
        <v>68</v>
      </c>
      <c r="O62" s="90" t="s">
        <v>64</v>
      </c>
      <c r="P62" s="74">
        <f t="shared" si="1"/>
        <v>6.8000000000000005E-3</v>
      </c>
    </row>
    <row r="63" spans="2:16">
      <c r="B63" s="89">
        <v>11</v>
      </c>
      <c r="C63" s="90" t="s">
        <v>63</v>
      </c>
      <c r="D63" s="118">
        <f t="shared" si="5"/>
        <v>5.0000000000000001E-4</v>
      </c>
      <c r="E63" s="91">
        <v>0.48670000000000002</v>
      </c>
      <c r="F63" s="92">
        <v>1.9790000000000001</v>
      </c>
      <c r="G63" s="88">
        <f t="shared" si="3"/>
        <v>2.4657</v>
      </c>
      <c r="H63" s="89">
        <v>288</v>
      </c>
      <c r="I63" s="90" t="s">
        <v>64</v>
      </c>
      <c r="J63" s="74">
        <f t="shared" si="4"/>
        <v>2.8799999999999999E-2</v>
      </c>
      <c r="K63" s="89">
        <v>100</v>
      </c>
      <c r="L63" s="90" t="s">
        <v>64</v>
      </c>
      <c r="M63" s="74">
        <f t="shared" si="0"/>
        <v>0.01</v>
      </c>
      <c r="N63" s="89">
        <v>73</v>
      </c>
      <c r="O63" s="90" t="s">
        <v>64</v>
      </c>
      <c r="P63" s="74">
        <f t="shared" si="1"/>
        <v>7.2999999999999992E-3</v>
      </c>
    </row>
    <row r="64" spans="2:16">
      <c r="B64" s="89">
        <v>12</v>
      </c>
      <c r="C64" s="90" t="s">
        <v>63</v>
      </c>
      <c r="D64" s="118">
        <f t="shared" si="5"/>
        <v>5.4545454545454548E-4</v>
      </c>
      <c r="E64" s="91">
        <v>0.50839999999999996</v>
      </c>
      <c r="F64" s="92">
        <v>1.9610000000000001</v>
      </c>
      <c r="G64" s="88">
        <f t="shared" si="3"/>
        <v>2.4694000000000003</v>
      </c>
      <c r="H64" s="89">
        <v>312</v>
      </c>
      <c r="I64" s="90" t="s">
        <v>64</v>
      </c>
      <c r="J64" s="74">
        <f t="shared" si="4"/>
        <v>3.1199999999999999E-2</v>
      </c>
      <c r="K64" s="89">
        <v>107</v>
      </c>
      <c r="L64" s="90" t="s">
        <v>64</v>
      </c>
      <c r="M64" s="74">
        <f t="shared" si="0"/>
        <v>1.0699999999999999E-2</v>
      </c>
      <c r="N64" s="89">
        <v>79</v>
      </c>
      <c r="O64" s="90" t="s">
        <v>64</v>
      </c>
      <c r="P64" s="74">
        <f t="shared" si="1"/>
        <v>7.9000000000000008E-3</v>
      </c>
    </row>
    <row r="65" spans="2:16">
      <c r="B65" s="89">
        <v>13</v>
      </c>
      <c r="C65" s="90" t="s">
        <v>63</v>
      </c>
      <c r="D65" s="118">
        <f t="shared" si="5"/>
        <v>5.9090909090909083E-4</v>
      </c>
      <c r="E65" s="91">
        <v>0.52910000000000001</v>
      </c>
      <c r="F65" s="92">
        <v>1.9419999999999999</v>
      </c>
      <c r="G65" s="88">
        <f t="shared" si="3"/>
        <v>2.4710999999999999</v>
      </c>
      <c r="H65" s="89">
        <v>335</v>
      </c>
      <c r="I65" s="90" t="s">
        <v>64</v>
      </c>
      <c r="J65" s="74">
        <f t="shared" si="4"/>
        <v>3.3500000000000002E-2</v>
      </c>
      <c r="K65" s="89">
        <v>114</v>
      </c>
      <c r="L65" s="90" t="s">
        <v>64</v>
      </c>
      <c r="M65" s="74">
        <f t="shared" si="0"/>
        <v>1.14E-2</v>
      </c>
      <c r="N65" s="89">
        <v>84</v>
      </c>
      <c r="O65" s="90" t="s">
        <v>64</v>
      </c>
      <c r="P65" s="74">
        <f t="shared" si="1"/>
        <v>8.4000000000000012E-3</v>
      </c>
    </row>
    <row r="66" spans="2:16">
      <c r="B66" s="89">
        <v>14</v>
      </c>
      <c r="C66" s="90" t="s">
        <v>63</v>
      </c>
      <c r="D66" s="118">
        <f t="shared" si="5"/>
        <v>6.3636363636363641E-4</v>
      </c>
      <c r="E66" s="91">
        <v>0.54910000000000003</v>
      </c>
      <c r="F66" s="92">
        <v>1.923</v>
      </c>
      <c r="G66" s="88">
        <f t="shared" si="3"/>
        <v>2.4721000000000002</v>
      </c>
      <c r="H66" s="89">
        <v>359</v>
      </c>
      <c r="I66" s="90" t="s">
        <v>64</v>
      </c>
      <c r="J66" s="74">
        <f t="shared" si="4"/>
        <v>3.5900000000000001E-2</v>
      </c>
      <c r="K66" s="89">
        <v>121</v>
      </c>
      <c r="L66" s="90" t="s">
        <v>64</v>
      </c>
      <c r="M66" s="74">
        <f t="shared" si="0"/>
        <v>1.21E-2</v>
      </c>
      <c r="N66" s="89">
        <v>89</v>
      </c>
      <c r="O66" s="90" t="s">
        <v>64</v>
      </c>
      <c r="P66" s="74">
        <f t="shared" si="1"/>
        <v>8.8999999999999999E-3</v>
      </c>
    </row>
    <row r="67" spans="2:16">
      <c r="B67" s="89">
        <v>15</v>
      </c>
      <c r="C67" s="90" t="s">
        <v>63</v>
      </c>
      <c r="D67" s="118">
        <f t="shared" si="5"/>
        <v>6.8181818181818176E-4</v>
      </c>
      <c r="E67" s="91">
        <v>0.56840000000000002</v>
      </c>
      <c r="F67" s="92">
        <v>1.903</v>
      </c>
      <c r="G67" s="88">
        <f t="shared" si="3"/>
        <v>2.4714</v>
      </c>
      <c r="H67" s="89">
        <v>383</v>
      </c>
      <c r="I67" s="90" t="s">
        <v>64</v>
      </c>
      <c r="J67" s="74">
        <f t="shared" si="4"/>
        <v>3.8300000000000001E-2</v>
      </c>
      <c r="K67" s="89">
        <v>127</v>
      </c>
      <c r="L67" s="90" t="s">
        <v>64</v>
      </c>
      <c r="M67" s="74">
        <f t="shared" si="0"/>
        <v>1.2699999999999999E-2</v>
      </c>
      <c r="N67" s="89">
        <v>93</v>
      </c>
      <c r="O67" s="90" t="s">
        <v>64</v>
      </c>
      <c r="P67" s="74">
        <f t="shared" si="1"/>
        <v>9.2999999999999992E-3</v>
      </c>
    </row>
    <row r="68" spans="2:16">
      <c r="B68" s="89">
        <v>16</v>
      </c>
      <c r="C68" s="90" t="s">
        <v>63</v>
      </c>
      <c r="D68" s="118">
        <f t="shared" si="5"/>
        <v>7.2727272727272734E-4</v>
      </c>
      <c r="E68" s="91">
        <v>0.58699999999999997</v>
      </c>
      <c r="F68" s="92">
        <v>1.8819999999999999</v>
      </c>
      <c r="G68" s="88">
        <f t="shared" si="3"/>
        <v>2.4689999999999999</v>
      </c>
      <c r="H68" s="89">
        <v>407</v>
      </c>
      <c r="I68" s="90" t="s">
        <v>64</v>
      </c>
      <c r="J68" s="74">
        <f t="shared" si="4"/>
        <v>4.07E-2</v>
      </c>
      <c r="K68" s="89">
        <v>134</v>
      </c>
      <c r="L68" s="90" t="s">
        <v>64</v>
      </c>
      <c r="M68" s="74">
        <f t="shared" si="0"/>
        <v>1.34E-2</v>
      </c>
      <c r="N68" s="89">
        <v>98</v>
      </c>
      <c r="O68" s="90" t="s">
        <v>64</v>
      </c>
      <c r="P68" s="74">
        <f t="shared" si="1"/>
        <v>9.7999999999999997E-3</v>
      </c>
    </row>
    <row r="69" spans="2:16">
      <c r="B69" s="89">
        <v>17</v>
      </c>
      <c r="C69" s="90" t="s">
        <v>63</v>
      </c>
      <c r="D69" s="118">
        <f t="shared" si="5"/>
        <v>7.727272727272728E-4</v>
      </c>
      <c r="E69" s="91">
        <v>0.60509999999999997</v>
      </c>
      <c r="F69" s="92">
        <v>1.8620000000000001</v>
      </c>
      <c r="G69" s="88">
        <f t="shared" si="3"/>
        <v>2.4671000000000003</v>
      </c>
      <c r="H69" s="89">
        <v>431</v>
      </c>
      <c r="I69" s="90" t="s">
        <v>64</v>
      </c>
      <c r="J69" s="74">
        <f t="shared" si="4"/>
        <v>4.3099999999999999E-2</v>
      </c>
      <c r="K69" s="89">
        <v>141</v>
      </c>
      <c r="L69" s="90" t="s">
        <v>64</v>
      </c>
      <c r="M69" s="74">
        <f t="shared" si="0"/>
        <v>1.4099999999999998E-2</v>
      </c>
      <c r="N69" s="89">
        <v>103</v>
      </c>
      <c r="O69" s="90" t="s">
        <v>64</v>
      </c>
      <c r="P69" s="74">
        <f t="shared" si="1"/>
        <v>1.03E-2</v>
      </c>
    </row>
    <row r="70" spans="2:16">
      <c r="B70" s="89">
        <v>18</v>
      </c>
      <c r="C70" s="90" t="s">
        <v>63</v>
      </c>
      <c r="D70" s="118">
        <f t="shared" si="5"/>
        <v>8.1818181818181816E-4</v>
      </c>
      <c r="E70" s="91">
        <v>0.62260000000000004</v>
      </c>
      <c r="F70" s="92">
        <v>1.8420000000000001</v>
      </c>
      <c r="G70" s="88">
        <f t="shared" si="3"/>
        <v>2.4645999999999999</v>
      </c>
      <c r="H70" s="89">
        <v>455</v>
      </c>
      <c r="I70" s="90" t="s">
        <v>64</v>
      </c>
      <c r="J70" s="74">
        <f t="shared" si="4"/>
        <v>4.5499999999999999E-2</v>
      </c>
      <c r="K70" s="89">
        <v>148</v>
      </c>
      <c r="L70" s="90" t="s">
        <v>64</v>
      </c>
      <c r="M70" s="74">
        <f t="shared" si="0"/>
        <v>1.4799999999999999E-2</v>
      </c>
      <c r="N70" s="89">
        <v>108</v>
      </c>
      <c r="O70" s="90" t="s">
        <v>64</v>
      </c>
      <c r="P70" s="74">
        <f t="shared" si="1"/>
        <v>1.0800000000000001E-2</v>
      </c>
    </row>
    <row r="71" spans="2:16">
      <c r="B71" s="89">
        <v>20</v>
      </c>
      <c r="C71" s="90" t="s">
        <v>63</v>
      </c>
      <c r="D71" s="118">
        <f t="shared" si="5"/>
        <v>9.0909090909090909E-4</v>
      </c>
      <c r="E71" s="91">
        <v>0.65629999999999999</v>
      </c>
      <c r="F71" s="92">
        <v>1.8029999999999999</v>
      </c>
      <c r="G71" s="88">
        <f t="shared" si="3"/>
        <v>2.4592999999999998</v>
      </c>
      <c r="H71" s="89">
        <v>503</v>
      </c>
      <c r="I71" s="90" t="s">
        <v>64</v>
      </c>
      <c r="J71" s="74">
        <f t="shared" si="4"/>
        <v>5.0299999999999997E-2</v>
      </c>
      <c r="K71" s="89">
        <v>161</v>
      </c>
      <c r="L71" s="90" t="s">
        <v>64</v>
      </c>
      <c r="M71" s="74">
        <f t="shared" si="0"/>
        <v>1.61E-2</v>
      </c>
      <c r="N71" s="89">
        <v>118</v>
      </c>
      <c r="O71" s="90" t="s">
        <v>64</v>
      </c>
      <c r="P71" s="74">
        <f t="shared" si="1"/>
        <v>1.18E-2</v>
      </c>
    </row>
    <row r="72" spans="2:16">
      <c r="B72" s="89">
        <v>22.5</v>
      </c>
      <c r="C72" s="90" t="s">
        <v>63</v>
      </c>
      <c r="D72" s="118">
        <f t="shared" si="5"/>
        <v>1.0227272727272726E-3</v>
      </c>
      <c r="E72" s="91">
        <v>0.69610000000000005</v>
      </c>
      <c r="F72" s="92">
        <v>1.7549999999999999</v>
      </c>
      <c r="G72" s="88">
        <f t="shared" si="3"/>
        <v>2.4510999999999998</v>
      </c>
      <c r="H72" s="89">
        <v>564</v>
      </c>
      <c r="I72" s="90" t="s">
        <v>64</v>
      </c>
      <c r="J72" s="74">
        <f t="shared" si="4"/>
        <v>5.6399999999999992E-2</v>
      </c>
      <c r="K72" s="89">
        <v>177</v>
      </c>
      <c r="L72" s="90" t="s">
        <v>64</v>
      </c>
      <c r="M72" s="74">
        <f t="shared" si="0"/>
        <v>1.77E-2</v>
      </c>
      <c r="N72" s="89">
        <v>130</v>
      </c>
      <c r="O72" s="90" t="s">
        <v>64</v>
      </c>
      <c r="P72" s="74">
        <f t="shared" si="1"/>
        <v>1.3000000000000001E-2</v>
      </c>
    </row>
    <row r="73" spans="2:16">
      <c r="B73" s="89">
        <v>25</v>
      </c>
      <c r="C73" s="90" t="s">
        <v>63</v>
      </c>
      <c r="D73" s="118">
        <f t="shared" si="5"/>
        <v>1.1363636363636365E-3</v>
      </c>
      <c r="E73" s="91">
        <v>0.73380000000000001</v>
      </c>
      <c r="F73" s="92">
        <v>1.71</v>
      </c>
      <c r="G73" s="88">
        <f t="shared" si="3"/>
        <v>2.4438</v>
      </c>
      <c r="H73" s="89">
        <v>626</v>
      </c>
      <c r="I73" s="90" t="s">
        <v>64</v>
      </c>
      <c r="J73" s="74">
        <f t="shared" si="4"/>
        <v>6.2600000000000003E-2</v>
      </c>
      <c r="K73" s="89">
        <v>193</v>
      </c>
      <c r="L73" s="90" t="s">
        <v>64</v>
      </c>
      <c r="M73" s="74">
        <f t="shared" si="0"/>
        <v>1.9300000000000001E-2</v>
      </c>
      <c r="N73" s="89">
        <v>142</v>
      </c>
      <c r="O73" s="90" t="s">
        <v>64</v>
      </c>
      <c r="P73" s="74">
        <f t="shared" si="1"/>
        <v>1.4199999999999999E-2</v>
      </c>
    </row>
    <row r="74" spans="2:16">
      <c r="B74" s="89">
        <v>27.5</v>
      </c>
      <c r="C74" s="90" t="s">
        <v>63</v>
      </c>
      <c r="D74" s="118">
        <f t="shared" si="5"/>
        <v>1.25E-3</v>
      </c>
      <c r="E74" s="91">
        <v>0.76959999999999995</v>
      </c>
      <c r="F74" s="92">
        <v>1.6659999999999999</v>
      </c>
      <c r="G74" s="88">
        <f t="shared" si="3"/>
        <v>2.4356</v>
      </c>
      <c r="H74" s="89">
        <v>688</v>
      </c>
      <c r="I74" s="90" t="s">
        <v>64</v>
      </c>
      <c r="J74" s="74">
        <f t="shared" si="4"/>
        <v>6.88E-2</v>
      </c>
      <c r="K74" s="89">
        <v>209</v>
      </c>
      <c r="L74" s="90" t="s">
        <v>64</v>
      </c>
      <c r="M74" s="74">
        <f t="shared" si="0"/>
        <v>2.0899999999999998E-2</v>
      </c>
      <c r="N74" s="89">
        <v>154</v>
      </c>
      <c r="O74" s="90" t="s">
        <v>64</v>
      </c>
      <c r="P74" s="74">
        <f t="shared" si="1"/>
        <v>1.54E-2</v>
      </c>
    </row>
    <row r="75" spans="2:16">
      <c r="B75" s="89">
        <v>30</v>
      </c>
      <c r="C75" s="90" t="s">
        <v>63</v>
      </c>
      <c r="D75" s="118">
        <f t="shared" si="5"/>
        <v>1.3636363636363635E-3</v>
      </c>
      <c r="E75" s="91">
        <v>0.80379999999999996</v>
      </c>
      <c r="F75" s="92">
        <v>1.625</v>
      </c>
      <c r="G75" s="88">
        <f t="shared" si="3"/>
        <v>2.4287999999999998</v>
      </c>
      <c r="H75" s="89">
        <v>750</v>
      </c>
      <c r="I75" s="90" t="s">
        <v>64</v>
      </c>
      <c r="J75" s="74">
        <f t="shared" si="4"/>
        <v>7.4999999999999997E-2</v>
      </c>
      <c r="K75" s="89">
        <v>225</v>
      </c>
      <c r="L75" s="90" t="s">
        <v>64</v>
      </c>
      <c r="M75" s="74">
        <f t="shared" si="0"/>
        <v>2.2499999999999999E-2</v>
      </c>
      <c r="N75" s="89">
        <v>166</v>
      </c>
      <c r="O75" s="90" t="s">
        <v>64</v>
      </c>
      <c r="P75" s="74">
        <f t="shared" si="1"/>
        <v>1.66E-2</v>
      </c>
    </row>
    <row r="76" spans="2:16">
      <c r="B76" s="89">
        <v>32.5</v>
      </c>
      <c r="C76" s="90" t="s">
        <v>63</v>
      </c>
      <c r="D76" s="118">
        <f t="shared" si="5"/>
        <v>1.4772727272727272E-3</v>
      </c>
      <c r="E76" s="91">
        <v>0.8367</v>
      </c>
      <c r="F76" s="92">
        <v>1.5860000000000001</v>
      </c>
      <c r="G76" s="88">
        <f t="shared" si="3"/>
        <v>2.4226999999999999</v>
      </c>
      <c r="H76" s="89">
        <v>813</v>
      </c>
      <c r="I76" s="90" t="s">
        <v>64</v>
      </c>
      <c r="J76" s="74">
        <f t="shared" si="4"/>
        <v>8.1299999999999997E-2</v>
      </c>
      <c r="K76" s="89">
        <v>240</v>
      </c>
      <c r="L76" s="90" t="s">
        <v>64</v>
      </c>
      <c r="M76" s="74">
        <f t="shared" si="0"/>
        <v>2.4E-2</v>
      </c>
      <c r="N76" s="89">
        <v>178</v>
      </c>
      <c r="O76" s="90" t="s">
        <v>64</v>
      </c>
      <c r="P76" s="74">
        <f t="shared" si="1"/>
        <v>1.78E-2</v>
      </c>
    </row>
    <row r="77" spans="2:16">
      <c r="B77" s="89">
        <v>35</v>
      </c>
      <c r="C77" s="90" t="s">
        <v>63</v>
      </c>
      <c r="D77" s="118">
        <f t="shared" si="5"/>
        <v>1.590909090909091E-3</v>
      </c>
      <c r="E77" s="91">
        <v>0.86829999999999996</v>
      </c>
      <c r="F77" s="92">
        <v>1.548</v>
      </c>
      <c r="G77" s="88">
        <f t="shared" si="3"/>
        <v>2.4163000000000001</v>
      </c>
      <c r="H77" s="89">
        <v>876</v>
      </c>
      <c r="I77" s="90" t="s">
        <v>64</v>
      </c>
      <c r="J77" s="74">
        <f t="shared" si="4"/>
        <v>8.7599999999999997E-2</v>
      </c>
      <c r="K77" s="89">
        <v>255</v>
      </c>
      <c r="L77" s="90" t="s">
        <v>64</v>
      </c>
      <c r="M77" s="74">
        <f t="shared" si="0"/>
        <v>2.5500000000000002E-2</v>
      </c>
      <c r="N77" s="89">
        <v>189</v>
      </c>
      <c r="O77" s="90" t="s">
        <v>64</v>
      </c>
      <c r="P77" s="74">
        <f t="shared" si="1"/>
        <v>1.89E-2</v>
      </c>
    </row>
    <row r="78" spans="2:16">
      <c r="B78" s="89">
        <v>37.5</v>
      </c>
      <c r="C78" s="90" t="s">
        <v>63</v>
      </c>
      <c r="D78" s="118">
        <f t="shared" si="5"/>
        <v>1.7045454545454545E-3</v>
      </c>
      <c r="E78" s="91">
        <v>0.89870000000000005</v>
      </c>
      <c r="F78" s="92">
        <v>1.5129999999999999</v>
      </c>
      <c r="G78" s="88">
        <f t="shared" si="3"/>
        <v>2.4116999999999997</v>
      </c>
      <c r="H78" s="89">
        <v>940</v>
      </c>
      <c r="I78" s="90" t="s">
        <v>64</v>
      </c>
      <c r="J78" s="74">
        <f t="shared" si="4"/>
        <v>9.4E-2</v>
      </c>
      <c r="K78" s="89">
        <v>270</v>
      </c>
      <c r="L78" s="90" t="s">
        <v>64</v>
      </c>
      <c r="M78" s="74">
        <f t="shared" si="0"/>
        <v>2.7000000000000003E-2</v>
      </c>
      <c r="N78" s="89">
        <v>201</v>
      </c>
      <c r="O78" s="90" t="s">
        <v>64</v>
      </c>
      <c r="P78" s="74">
        <f t="shared" si="1"/>
        <v>2.01E-2</v>
      </c>
    </row>
    <row r="79" spans="2:16">
      <c r="B79" s="89">
        <v>40</v>
      </c>
      <c r="C79" s="90" t="s">
        <v>63</v>
      </c>
      <c r="D79" s="118">
        <f t="shared" si="5"/>
        <v>1.8181818181818182E-3</v>
      </c>
      <c r="E79" s="91">
        <v>0.92820000000000003</v>
      </c>
      <c r="F79" s="92">
        <v>1.4790000000000001</v>
      </c>
      <c r="G79" s="88">
        <f t="shared" si="3"/>
        <v>2.4072</v>
      </c>
      <c r="H79" s="89">
        <v>1004</v>
      </c>
      <c r="I79" s="90" t="s">
        <v>64</v>
      </c>
      <c r="J79" s="74">
        <f t="shared" si="4"/>
        <v>0.1004</v>
      </c>
      <c r="K79" s="89">
        <v>284</v>
      </c>
      <c r="L79" s="90" t="s">
        <v>64</v>
      </c>
      <c r="M79" s="74">
        <f t="shared" si="0"/>
        <v>2.8399999999999998E-2</v>
      </c>
      <c r="N79" s="89">
        <v>213</v>
      </c>
      <c r="O79" s="90" t="s">
        <v>64</v>
      </c>
      <c r="P79" s="74">
        <f t="shared" si="1"/>
        <v>2.1299999999999999E-2</v>
      </c>
    </row>
    <row r="80" spans="2:16">
      <c r="B80" s="89">
        <v>45</v>
      </c>
      <c r="C80" s="90" t="s">
        <v>63</v>
      </c>
      <c r="D80" s="118">
        <f t="shared" si="5"/>
        <v>2.0454545454545452E-3</v>
      </c>
      <c r="E80" s="91">
        <v>0.98550000000000004</v>
      </c>
      <c r="F80" s="92">
        <v>1.417</v>
      </c>
      <c r="G80" s="88">
        <f t="shared" si="3"/>
        <v>2.4024999999999999</v>
      </c>
      <c r="H80" s="89">
        <v>1133</v>
      </c>
      <c r="I80" s="90" t="s">
        <v>64</v>
      </c>
      <c r="J80" s="74">
        <f t="shared" si="4"/>
        <v>0.1133</v>
      </c>
      <c r="K80" s="89">
        <v>313</v>
      </c>
      <c r="L80" s="90" t="s">
        <v>64</v>
      </c>
      <c r="M80" s="74">
        <f t="shared" si="0"/>
        <v>3.1300000000000001E-2</v>
      </c>
      <c r="N80" s="89">
        <v>237</v>
      </c>
      <c r="O80" s="90" t="s">
        <v>64</v>
      </c>
      <c r="P80" s="74">
        <f t="shared" si="1"/>
        <v>2.3699999999999999E-2</v>
      </c>
    </row>
    <row r="81" spans="2:16">
      <c r="B81" s="89">
        <v>50</v>
      </c>
      <c r="C81" s="90" t="s">
        <v>63</v>
      </c>
      <c r="D81" s="118">
        <f t="shared" si="5"/>
        <v>2.2727272727272731E-3</v>
      </c>
      <c r="E81" s="91">
        <v>1.038</v>
      </c>
      <c r="F81" s="92">
        <v>1.36</v>
      </c>
      <c r="G81" s="88">
        <f t="shared" si="3"/>
        <v>2.3980000000000001</v>
      </c>
      <c r="H81" s="89">
        <v>1262</v>
      </c>
      <c r="I81" s="90" t="s">
        <v>64</v>
      </c>
      <c r="J81" s="74">
        <f t="shared" si="4"/>
        <v>0.12620000000000001</v>
      </c>
      <c r="K81" s="89">
        <v>341</v>
      </c>
      <c r="L81" s="90" t="s">
        <v>64</v>
      </c>
      <c r="M81" s="74">
        <f t="shared" si="0"/>
        <v>3.4100000000000005E-2</v>
      </c>
      <c r="N81" s="89">
        <v>260</v>
      </c>
      <c r="O81" s="90" t="s">
        <v>64</v>
      </c>
      <c r="P81" s="74">
        <f t="shared" si="1"/>
        <v>2.6000000000000002E-2</v>
      </c>
    </row>
    <row r="82" spans="2:16">
      <c r="B82" s="89">
        <v>55</v>
      </c>
      <c r="C82" s="90" t="s">
        <v>63</v>
      </c>
      <c r="D82" s="118">
        <f t="shared" si="5"/>
        <v>2.5000000000000001E-3</v>
      </c>
      <c r="E82" s="91">
        <v>1.081</v>
      </c>
      <c r="F82" s="92">
        <v>1.3089999999999999</v>
      </c>
      <c r="G82" s="88">
        <f t="shared" si="3"/>
        <v>2.3899999999999997</v>
      </c>
      <c r="H82" s="89">
        <v>1393</v>
      </c>
      <c r="I82" s="90" t="s">
        <v>64</v>
      </c>
      <c r="J82" s="74">
        <f t="shared" si="4"/>
        <v>0.13930000000000001</v>
      </c>
      <c r="K82" s="89">
        <v>368</v>
      </c>
      <c r="L82" s="90" t="s">
        <v>64</v>
      </c>
      <c r="M82" s="74">
        <f t="shared" si="0"/>
        <v>3.6799999999999999E-2</v>
      </c>
      <c r="N82" s="89">
        <v>283</v>
      </c>
      <c r="O82" s="90" t="s">
        <v>64</v>
      </c>
      <c r="P82" s="74">
        <f t="shared" si="1"/>
        <v>2.8299999999999999E-2</v>
      </c>
    </row>
    <row r="83" spans="2:16">
      <c r="B83" s="89">
        <v>60</v>
      </c>
      <c r="C83" s="90" t="s">
        <v>63</v>
      </c>
      <c r="D83" s="118">
        <f t="shared" si="5"/>
        <v>2.7272727272727271E-3</v>
      </c>
      <c r="E83" s="91">
        <v>1.1200000000000001</v>
      </c>
      <c r="F83" s="92">
        <v>1.262</v>
      </c>
      <c r="G83" s="88">
        <f t="shared" si="3"/>
        <v>2.3820000000000001</v>
      </c>
      <c r="H83" s="89">
        <v>1524</v>
      </c>
      <c r="I83" s="90" t="s">
        <v>64</v>
      </c>
      <c r="J83" s="74">
        <f t="shared" si="4"/>
        <v>0.15240000000000001</v>
      </c>
      <c r="K83" s="89">
        <v>395</v>
      </c>
      <c r="L83" s="90" t="s">
        <v>64</v>
      </c>
      <c r="M83" s="74">
        <f t="shared" si="0"/>
        <v>3.95E-2</v>
      </c>
      <c r="N83" s="89">
        <v>306</v>
      </c>
      <c r="O83" s="90" t="s">
        <v>64</v>
      </c>
      <c r="P83" s="74">
        <f t="shared" si="1"/>
        <v>3.0599999999999999E-2</v>
      </c>
    </row>
    <row r="84" spans="2:16">
      <c r="B84" s="89">
        <v>65</v>
      </c>
      <c r="C84" s="90" t="s">
        <v>63</v>
      </c>
      <c r="D84" s="118">
        <f t="shared" si="5"/>
        <v>2.9545454545454545E-3</v>
      </c>
      <c r="E84" s="91">
        <v>1.155</v>
      </c>
      <c r="F84" s="92">
        <v>1.218</v>
      </c>
      <c r="G84" s="88">
        <f t="shared" si="3"/>
        <v>2.3730000000000002</v>
      </c>
      <c r="H84" s="89">
        <v>1657</v>
      </c>
      <c r="I84" s="90" t="s">
        <v>64</v>
      </c>
      <c r="J84" s="74">
        <f t="shared" si="4"/>
        <v>0.16570000000000001</v>
      </c>
      <c r="K84" s="89">
        <v>421</v>
      </c>
      <c r="L84" s="90" t="s">
        <v>64</v>
      </c>
      <c r="M84" s="74">
        <f t="shared" ref="M84:M147" si="6">K84/1000/10</f>
        <v>4.2099999999999999E-2</v>
      </c>
      <c r="N84" s="89">
        <v>329</v>
      </c>
      <c r="O84" s="90" t="s">
        <v>64</v>
      </c>
      <c r="P84" s="74">
        <f t="shared" ref="P84:P147" si="7">N84/1000/10</f>
        <v>3.2899999999999999E-2</v>
      </c>
    </row>
    <row r="85" spans="2:16">
      <c r="B85" s="89">
        <v>70</v>
      </c>
      <c r="C85" s="90" t="s">
        <v>63</v>
      </c>
      <c r="D85" s="118">
        <f t="shared" si="5"/>
        <v>3.1818181818181819E-3</v>
      </c>
      <c r="E85" s="91">
        <v>1.1879999999999999</v>
      </c>
      <c r="F85" s="92">
        <v>1.179</v>
      </c>
      <c r="G85" s="88">
        <f t="shared" ref="G85:G148" si="8">E85+F85</f>
        <v>2.367</v>
      </c>
      <c r="H85" s="89">
        <v>1790</v>
      </c>
      <c r="I85" s="90" t="s">
        <v>64</v>
      </c>
      <c r="J85" s="74">
        <f t="shared" ref="J85:J106" si="9">H85/1000/10</f>
        <v>0.17899999999999999</v>
      </c>
      <c r="K85" s="89">
        <v>446</v>
      </c>
      <c r="L85" s="90" t="s">
        <v>64</v>
      </c>
      <c r="M85" s="74">
        <f t="shared" si="6"/>
        <v>4.4600000000000001E-2</v>
      </c>
      <c r="N85" s="89">
        <v>352</v>
      </c>
      <c r="O85" s="90" t="s">
        <v>64</v>
      </c>
      <c r="P85" s="74">
        <f t="shared" si="7"/>
        <v>3.5199999999999995E-2</v>
      </c>
    </row>
    <row r="86" spans="2:16">
      <c r="B86" s="89">
        <v>80</v>
      </c>
      <c r="C86" s="90" t="s">
        <v>63</v>
      </c>
      <c r="D86" s="118">
        <f t="shared" si="5"/>
        <v>3.6363636363636364E-3</v>
      </c>
      <c r="E86" s="91">
        <v>1.2509999999999999</v>
      </c>
      <c r="F86" s="92">
        <v>1.107</v>
      </c>
      <c r="G86" s="88">
        <f t="shared" si="8"/>
        <v>2.3579999999999997</v>
      </c>
      <c r="H86" s="89">
        <v>2059</v>
      </c>
      <c r="I86" s="90" t="s">
        <v>64</v>
      </c>
      <c r="J86" s="74">
        <f t="shared" si="9"/>
        <v>0.20590000000000003</v>
      </c>
      <c r="K86" s="89">
        <v>496</v>
      </c>
      <c r="L86" s="90" t="s">
        <v>64</v>
      </c>
      <c r="M86" s="74">
        <f t="shared" si="6"/>
        <v>4.9599999999999998E-2</v>
      </c>
      <c r="N86" s="89">
        <v>397</v>
      </c>
      <c r="O86" s="90" t="s">
        <v>64</v>
      </c>
      <c r="P86" s="74">
        <f t="shared" si="7"/>
        <v>3.9699999999999999E-2</v>
      </c>
    </row>
    <row r="87" spans="2:16">
      <c r="B87" s="89">
        <v>90</v>
      </c>
      <c r="C87" s="90" t="s">
        <v>63</v>
      </c>
      <c r="D87" s="118">
        <f t="shared" si="5"/>
        <v>4.0909090909090904E-3</v>
      </c>
      <c r="E87" s="91">
        <v>1.3109999999999999</v>
      </c>
      <c r="F87" s="92">
        <v>1.0449999999999999</v>
      </c>
      <c r="G87" s="88">
        <f t="shared" si="8"/>
        <v>2.3559999999999999</v>
      </c>
      <c r="H87" s="89">
        <v>2330</v>
      </c>
      <c r="I87" s="90" t="s">
        <v>64</v>
      </c>
      <c r="J87" s="74">
        <f t="shared" si="9"/>
        <v>0.23300000000000001</v>
      </c>
      <c r="K87" s="89">
        <v>543</v>
      </c>
      <c r="L87" s="90" t="s">
        <v>64</v>
      </c>
      <c r="M87" s="74">
        <f t="shared" si="6"/>
        <v>5.4300000000000001E-2</v>
      </c>
      <c r="N87" s="89">
        <v>442</v>
      </c>
      <c r="O87" s="90" t="s">
        <v>64</v>
      </c>
      <c r="P87" s="74">
        <f t="shared" si="7"/>
        <v>4.4200000000000003E-2</v>
      </c>
    </row>
    <row r="88" spans="2:16">
      <c r="B88" s="89">
        <v>100</v>
      </c>
      <c r="C88" s="90" t="s">
        <v>63</v>
      </c>
      <c r="D88" s="118">
        <f t="shared" si="5"/>
        <v>4.5454545454545461E-3</v>
      </c>
      <c r="E88" s="91">
        <v>1.37</v>
      </c>
      <c r="F88" s="92">
        <v>0.99109999999999998</v>
      </c>
      <c r="G88" s="88">
        <f t="shared" si="8"/>
        <v>2.3611</v>
      </c>
      <c r="H88" s="89">
        <v>2602</v>
      </c>
      <c r="I88" s="90" t="s">
        <v>64</v>
      </c>
      <c r="J88" s="74">
        <f t="shared" si="9"/>
        <v>0.26019999999999999</v>
      </c>
      <c r="K88" s="89">
        <v>589</v>
      </c>
      <c r="L88" s="90" t="s">
        <v>64</v>
      </c>
      <c r="M88" s="74">
        <f t="shared" si="6"/>
        <v>5.8899999999999994E-2</v>
      </c>
      <c r="N88" s="89">
        <v>486</v>
      </c>
      <c r="O88" s="90" t="s">
        <v>64</v>
      </c>
      <c r="P88" s="74">
        <f t="shared" si="7"/>
        <v>4.8599999999999997E-2</v>
      </c>
    </row>
    <row r="89" spans="2:16">
      <c r="B89" s="89">
        <v>110</v>
      </c>
      <c r="C89" s="90" t="s">
        <v>63</v>
      </c>
      <c r="D89" s="118">
        <f t="shared" si="5"/>
        <v>5.0000000000000001E-3</v>
      </c>
      <c r="E89" s="91">
        <v>1.4279999999999999</v>
      </c>
      <c r="F89" s="92">
        <v>0.94310000000000005</v>
      </c>
      <c r="G89" s="88">
        <f t="shared" si="8"/>
        <v>2.3711000000000002</v>
      </c>
      <c r="H89" s="89">
        <v>2874</v>
      </c>
      <c r="I89" s="90" t="s">
        <v>64</v>
      </c>
      <c r="J89" s="74">
        <f t="shared" si="9"/>
        <v>0.28739999999999999</v>
      </c>
      <c r="K89" s="89">
        <v>632</v>
      </c>
      <c r="L89" s="90" t="s">
        <v>64</v>
      </c>
      <c r="M89" s="74">
        <f t="shared" si="6"/>
        <v>6.3200000000000006E-2</v>
      </c>
      <c r="N89" s="89">
        <v>529</v>
      </c>
      <c r="O89" s="90" t="s">
        <v>64</v>
      </c>
      <c r="P89" s="74">
        <f t="shared" si="7"/>
        <v>5.2900000000000003E-2</v>
      </c>
    </row>
    <row r="90" spans="2:16">
      <c r="B90" s="89">
        <v>120</v>
      </c>
      <c r="C90" s="90" t="s">
        <v>63</v>
      </c>
      <c r="D90" s="118">
        <f t="shared" si="5"/>
        <v>5.4545454545454541E-3</v>
      </c>
      <c r="E90" s="91">
        <v>1.4870000000000001</v>
      </c>
      <c r="F90" s="92">
        <v>0.90029999999999999</v>
      </c>
      <c r="G90" s="88">
        <f t="shared" si="8"/>
        <v>2.3873000000000002</v>
      </c>
      <c r="H90" s="89">
        <v>3145</v>
      </c>
      <c r="I90" s="90" t="s">
        <v>64</v>
      </c>
      <c r="J90" s="74">
        <f t="shared" si="9"/>
        <v>0.3145</v>
      </c>
      <c r="K90" s="89">
        <v>674</v>
      </c>
      <c r="L90" s="90" t="s">
        <v>64</v>
      </c>
      <c r="M90" s="74">
        <f t="shared" si="6"/>
        <v>6.7400000000000002E-2</v>
      </c>
      <c r="N90" s="89">
        <v>572</v>
      </c>
      <c r="O90" s="90" t="s">
        <v>64</v>
      </c>
      <c r="P90" s="74">
        <f t="shared" si="7"/>
        <v>5.7199999999999994E-2</v>
      </c>
    </row>
    <row r="91" spans="2:16">
      <c r="B91" s="89">
        <v>130</v>
      </c>
      <c r="C91" s="90" t="s">
        <v>63</v>
      </c>
      <c r="D91" s="118">
        <f t="shared" si="5"/>
        <v>5.909090909090909E-3</v>
      </c>
      <c r="E91" s="91">
        <v>1.544</v>
      </c>
      <c r="F91" s="92">
        <v>0.86170000000000002</v>
      </c>
      <c r="G91" s="88">
        <f t="shared" si="8"/>
        <v>2.4056999999999999</v>
      </c>
      <c r="H91" s="89">
        <v>3416</v>
      </c>
      <c r="I91" s="90" t="s">
        <v>64</v>
      </c>
      <c r="J91" s="74">
        <f t="shared" si="9"/>
        <v>0.34160000000000001</v>
      </c>
      <c r="K91" s="89">
        <v>714</v>
      </c>
      <c r="L91" s="90" t="s">
        <v>64</v>
      </c>
      <c r="M91" s="74">
        <f t="shared" si="6"/>
        <v>7.1399999999999991E-2</v>
      </c>
      <c r="N91" s="89">
        <v>614</v>
      </c>
      <c r="O91" s="90" t="s">
        <v>64</v>
      </c>
      <c r="P91" s="74">
        <f t="shared" si="7"/>
        <v>6.1399999999999996E-2</v>
      </c>
    </row>
    <row r="92" spans="2:16">
      <c r="B92" s="89">
        <v>140</v>
      </c>
      <c r="C92" s="90" t="s">
        <v>63</v>
      </c>
      <c r="D92" s="118">
        <f t="shared" si="5"/>
        <v>6.3636363636363638E-3</v>
      </c>
      <c r="E92" s="91">
        <v>1.6020000000000001</v>
      </c>
      <c r="F92" s="92">
        <v>0.82689999999999997</v>
      </c>
      <c r="G92" s="88">
        <f t="shared" si="8"/>
        <v>2.4289000000000001</v>
      </c>
      <c r="H92" s="89">
        <v>3685</v>
      </c>
      <c r="I92" s="90" t="s">
        <v>64</v>
      </c>
      <c r="J92" s="74">
        <f t="shared" si="9"/>
        <v>0.36849999999999999</v>
      </c>
      <c r="K92" s="89">
        <v>752</v>
      </c>
      <c r="L92" s="90" t="s">
        <v>64</v>
      </c>
      <c r="M92" s="74">
        <f t="shared" si="6"/>
        <v>7.5200000000000003E-2</v>
      </c>
      <c r="N92" s="89">
        <v>655</v>
      </c>
      <c r="O92" s="90" t="s">
        <v>64</v>
      </c>
      <c r="P92" s="74">
        <f t="shared" si="7"/>
        <v>6.5500000000000003E-2</v>
      </c>
    </row>
    <row r="93" spans="2:16">
      <c r="B93" s="89">
        <v>150</v>
      </c>
      <c r="C93" s="90" t="s">
        <v>63</v>
      </c>
      <c r="D93" s="118">
        <f t="shared" si="5"/>
        <v>6.8181818181818179E-3</v>
      </c>
      <c r="E93" s="91">
        <v>1.6579999999999999</v>
      </c>
      <c r="F93" s="92">
        <v>0.79520000000000002</v>
      </c>
      <c r="G93" s="88">
        <f t="shared" si="8"/>
        <v>2.4531999999999998</v>
      </c>
      <c r="H93" s="89">
        <v>3952</v>
      </c>
      <c r="I93" s="90" t="s">
        <v>64</v>
      </c>
      <c r="J93" s="74">
        <f t="shared" si="9"/>
        <v>0.3952</v>
      </c>
      <c r="K93" s="89">
        <v>788</v>
      </c>
      <c r="L93" s="90" t="s">
        <v>64</v>
      </c>
      <c r="M93" s="74">
        <f t="shared" si="6"/>
        <v>7.8800000000000009E-2</v>
      </c>
      <c r="N93" s="89">
        <v>695</v>
      </c>
      <c r="O93" s="90" t="s">
        <v>64</v>
      </c>
      <c r="P93" s="74">
        <f t="shared" si="7"/>
        <v>6.9499999999999992E-2</v>
      </c>
    </row>
    <row r="94" spans="2:16">
      <c r="B94" s="89">
        <v>160</v>
      </c>
      <c r="C94" s="90" t="s">
        <v>63</v>
      </c>
      <c r="D94" s="118">
        <f t="shared" si="5"/>
        <v>7.2727272727272727E-3</v>
      </c>
      <c r="E94" s="91">
        <v>1.714</v>
      </c>
      <c r="F94" s="92">
        <v>0.76619999999999999</v>
      </c>
      <c r="G94" s="88">
        <f t="shared" si="8"/>
        <v>2.4802</v>
      </c>
      <c r="H94" s="89">
        <v>4217</v>
      </c>
      <c r="I94" s="90" t="s">
        <v>64</v>
      </c>
      <c r="J94" s="74">
        <f t="shared" si="9"/>
        <v>0.42169999999999996</v>
      </c>
      <c r="K94" s="89">
        <v>823</v>
      </c>
      <c r="L94" s="90" t="s">
        <v>64</v>
      </c>
      <c r="M94" s="74">
        <f t="shared" si="6"/>
        <v>8.2299999999999998E-2</v>
      </c>
      <c r="N94" s="89">
        <v>734</v>
      </c>
      <c r="O94" s="90" t="s">
        <v>64</v>
      </c>
      <c r="P94" s="74">
        <f t="shared" si="7"/>
        <v>7.3399999999999993E-2</v>
      </c>
    </row>
    <row r="95" spans="2:16">
      <c r="B95" s="89">
        <v>170</v>
      </c>
      <c r="C95" s="90" t="s">
        <v>63</v>
      </c>
      <c r="D95" s="118">
        <f t="shared" si="5"/>
        <v>7.7272727272727276E-3</v>
      </c>
      <c r="E95" s="91">
        <v>1.7689999999999999</v>
      </c>
      <c r="F95" s="92">
        <v>0.73960000000000004</v>
      </c>
      <c r="G95" s="88">
        <f t="shared" si="8"/>
        <v>2.5085999999999999</v>
      </c>
      <c r="H95" s="89">
        <v>4480</v>
      </c>
      <c r="I95" s="90" t="s">
        <v>64</v>
      </c>
      <c r="J95" s="74">
        <f t="shared" si="9"/>
        <v>0.44800000000000006</v>
      </c>
      <c r="K95" s="89">
        <v>856</v>
      </c>
      <c r="L95" s="90" t="s">
        <v>64</v>
      </c>
      <c r="M95" s="74">
        <f t="shared" si="6"/>
        <v>8.5599999999999996E-2</v>
      </c>
      <c r="N95" s="89">
        <v>773</v>
      </c>
      <c r="O95" s="90" t="s">
        <v>64</v>
      </c>
      <c r="P95" s="74">
        <f t="shared" si="7"/>
        <v>7.7300000000000008E-2</v>
      </c>
    </row>
    <row r="96" spans="2:16">
      <c r="B96" s="89">
        <v>180</v>
      </c>
      <c r="C96" s="90" t="s">
        <v>63</v>
      </c>
      <c r="D96" s="118">
        <f t="shared" si="5"/>
        <v>8.1818181818181807E-3</v>
      </c>
      <c r="E96" s="91">
        <v>1.823</v>
      </c>
      <c r="F96" s="92">
        <v>0.71499999999999997</v>
      </c>
      <c r="G96" s="88">
        <f t="shared" si="8"/>
        <v>2.5379999999999998</v>
      </c>
      <c r="H96" s="89">
        <v>4740</v>
      </c>
      <c r="I96" s="90" t="s">
        <v>64</v>
      </c>
      <c r="J96" s="74">
        <f t="shared" si="9"/>
        <v>0.47400000000000003</v>
      </c>
      <c r="K96" s="89">
        <v>888</v>
      </c>
      <c r="L96" s="90" t="s">
        <v>64</v>
      </c>
      <c r="M96" s="74">
        <f t="shared" si="6"/>
        <v>8.8800000000000004E-2</v>
      </c>
      <c r="N96" s="89">
        <v>810</v>
      </c>
      <c r="O96" s="90" t="s">
        <v>64</v>
      </c>
      <c r="P96" s="74">
        <f t="shared" si="7"/>
        <v>8.1000000000000003E-2</v>
      </c>
    </row>
    <row r="97" spans="2:16">
      <c r="B97" s="89">
        <v>200</v>
      </c>
      <c r="C97" s="90" t="s">
        <v>63</v>
      </c>
      <c r="D97" s="118">
        <f t="shared" si="5"/>
        <v>9.0909090909090922E-3</v>
      </c>
      <c r="E97" s="91">
        <v>1.9279999999999999</v>
      </c>
      <c r="F97" s="92">
        <v>0.67120000000000002</v>
      </c>
      <c r="G97" s="88">
        <f t="shared" si="8"/>
        <v>2.5991999999999997</v>
      </c>
      <c r="H97" s="89">
        <v>5254</v>
      </c>
      <c r="I97" s="90" t="s">
        <v>64</v>
      </c>
      <c r="J97" s="74">
        <f t="shared" si="9"/>
        <v>0.52539999999999998</v>
      </c>
      <c r="K97" s="89">
        <v>949</v>
      </c>
      <c r="L97" s="90" t="s">
        <v>64</v>
      </c>
      <c r="M97" s="74">
        <f t="shared" si="6"/>
        <v>9.4899999999999998E-2</v>
      </c>
      <c r="N97" s="89">
        <v>882</v>
      </c>
      <c r="O97" s="90" t="s">
        <v>64</v>
      </c>
      <c r="P97" s="74">
        <f t="shared" si="7"/>
        <v>8.8200000000000001E-2</v>
      </c>
    </row>
    <row r="98" spans="2:16">
      <c r="B98" s="89">
        <v>225</v>
      </c>
      <c r="C98" s="90" t="s">
        <v>63</v>
      </c>
      <c r="D98" s="118">
        <f t="shared" si="5"/>
        <v>1.0227272727272727E-2</v>
      </c>
      <c r="E98" s="91">
        <v>2.0529999999999999</v>
      </c>
      <c r="F98" s="92">
        <v>0.62429999999999997</v>
      </c>
      <c r="G98" s="88">
        <f t="shared" si="8"/>
        <v>2.6772999999999998</v>
      </c>
      <c r="H98" s="89">
        <v>5881</v>
      </c>
      <c r="I98" s="90" t="s">
        <v>64</v>
      </c>
      <c r="J98" s="74">
        <f t="shared" si="9"/>
        <v>0.58810000000000007</v>
      </c>
      <c r="K98" s="89">
        <v>1018</v>
      </c>
      <c r="L98" s="90" t="s">
        <v>64</v>
      </c>
      <c r="M98" s="74">
        <f t="shared" si="6"/>
        <v>0.1018</v>
      </c>
      <c r="N98" s="89">
        <v>967</v>
      </c>
      <c r="O98" s="90" t="s">
        <v>64</v>
      </c>
      <c r="P98" s="74">
        <f t="shared" si="7"/>
        <v>9.6699999999999994E-2</v>
      </c>
    </row>
    <row r="99" spans="2:16">
      <c r="B99" s="89">
        <v>250</v>
      </c>
      <c r="C99" s="90" t="s">
        <v>63</v>
      </c>
      <c r="D99" s="118">
        <f t="shared" si="5"/>
        <v>1.1363636363636364E-2</v>
      </c>
      <c r="E99" s="91">
        <v>2.1709999999999998</v>
      </c>
      <c r="F99" s="92">
        <v>0.58450000000000002</v>
      </c>
      <c r="G99" s="88">
        <f t="shared" si="8"/>
        <v>2.7554999999999996</v>
      </c>
      <c r="H99" s="89">
        <v>6493</v>
      </c>
      <c r="I99" s="90" t="s">
        <v>64</v>
      </c>
      <c r="J99" s="74">
        <f t="shared" si="9"/>
        <v>0.64929999999999999</v>
      </c>
      <c r="K99" s="89">
        <v>1082</v>
      </c>
      <c r="L99" s="90" t="s">
        <v>64</v>
      </c>
      <c r="M99" s="74">
        <f t="shared" si="6"/>
        <v>0.1082</v>
      </c>
      <c r="N99" s="89">
        <v>1047</v>
      </c>
      <c r="O99" s="90" t="s">
        <v>64</v>
      </c>
      <c r="P99" s="74">
        <f t="shared" si="7"/>
        <v>0.10469999999999999</v>
      </c>
    </row>
    <row r="100" spans="2:16">
      <c r="B100" s="89">
        <v>275</v>
      </c>
      <c r="C100" s="90" t="s">
        <v>63</v>
      </c>
      <c r="D100" s="118">
        <f t="shared" si="5"/>
        <v>1.2500000000000001E-2</v>
      </c>
      <c r="E100" s="91">
        <v>2.2839999999999998</v>
      </c>
      <c r="F100" s="92">
        <v>0.55000000000000004</v>
      </c>
      <c r="G100" s="88">
        <f t="shared" si="8"/>
        <v>2.8339999999999996</v>
      </c>
      <c r="H100" s="89">
        <v>7090</v>
      </c>
      <c r="I100" s="90" t="s">
        <v>64</v>
      </c>
      <c r="J100" s="74">
        <f t="shared" si="9"/>
        <v>0.70899999999999996</v>
      </c>
      <c r="K100" s="89">
        <v>1139</v>
      </c>
      <c r="L100" s="90" t="s">
        <v>64</v>
      </c>
      <c r="M100" s="74">
        <f t="shared" si="6"/>
        <v>0.1139</v>
      </c>
      <c r="N100" s="89">
        <v>1123</v>
      </c>
      <c r="O100" s="90" t="s">
        <v>64</v>
      </c>
      <c r="P100" s="74">
        <f t="shared" si="7"/>
        <v>0.1123</v>
      </c>
    </row>
    <row r="101" spans="2:16">
      <c r="B101" s="89">
        <v>300</v>
      </c>
      <c r="C101" s="90" t="s">
        <v>63</v>
      </c>
      <c r="D101" s="118">
        <f t="shared" ref="D101:D113" si="10">B101/1000/$C$5</f>
        <v>1.3636363636363636E-2</v>
      </c>
      <c r="E101" s="91">
        <v>2.391</v>
      </c>
      <c r="F101" s="92">
        <v>0.51990000000000003</v>
      </c>
      <c r="G101" s="88">
        <f t="shared" si="8"/>
        <v>2.9108999999999998</v>
      </c>
      <c r="H101" s="89">
        <v>7673</v>
      </c>
      <c r="I101" s="90" t="s">
        <v>64</v>
      </c>
      <c r="J101" s="74">
        <f t="shared" si="9"/>
        <v>0.76729999999999998</v>
      </c>
      <c r="K101" s="89">
        <v>1192</v>
      </c>
      <c r="L101" s="90" t="s">
        <v>64</v>
      </c>
      <c r="M101" s="74">
        <f t="shared" si="6"/>
        <v>0.1192</v>
      </c>
      <c r="N101" s="89">
        <v>1193</v>
      </c>
      <c r="O101" s="90" t="s">
        <v>64</v>
      </c>
      <c r="P101" s="74">
        <f t="shared" si="7"/>
        <v>0.1193</v>
      </c>
    </row>
    <row r="102" spans="2:16">
      <c r="B102" s="89">
        <v>325</v>
      </c>
      <c r="C102" s="90" t="s">
        <v>63</v>
      </c>
      <c r="D102" s="118">
        <f t="shared" si="10"/>
        <v>1.4772727272727272E-2</v>
      </c>
      <c r="E102" s="91">
        <v>2.4940000000000002</v>
      </c>
      <c r="F102" s="92">
        <v>0.49340000000000001</v>
      </c>
      <c r="G102" s="88">
        <f t="shared" si="8"/>
        <v>2.9874000000000001</v>
      </c>
      <c r="H102" s="89">
        <v>8242</v>
      </c>
      <c r="I102" s="90" t="s">
        <v>64</v>
      </c>
      <c r="J102" s="74">
        <f t="shared" si="9"/>
        <v>0.82420000000000004</v>
      </c>
      <c r="K102" s="89">
        <v>1240</v>
      </c>
      <c r="L102" s="90" t="s">
        <v>64</v>
      </c>
      <c r="M102" s="74">
        <f t="shared" si="6"/>
        <v>0.124</v>
      </c>
      <c r="N102" s="89">
        <v>1261</v>
      </c>
      <c r="O102" s="90" t="s">
        <v>64</v>
      </c>
      <c r="P102" s="74">
        <f t="shared" si="7"/>
        <v>0.12609999999999999</v>
      </c>
    </row>
    <row r="103" spans="2:16">
      <c r="B103" s="89">
        <v>350</v>
      </c>
      <c r="C103" s="90" t="s">
        <v>63</v>
      </c>
      <c r="D103" s="118">
        <f t="shared" si="10"/>
        <v>1.5909090909090907E-2</v>
      </c>
      <c r="E103" s="91">
        <v>2.5950000000000002</v>
      </c>
      <c r="F103" s="92">
        <v>0.46970000000000001</v>
      </c>
      <c r="G103" s="88">
        <f t="shared" si="8"/>
        <v>3.0647000000000002</v>
      </c>
      <c r="H103" s="89">
        <v>8798</v>
      </c>
      <c r="I103" s="90" t="s">
        <v>64</v>
      </c>
      <c r="J103" s="74">
        <f t="shared" si="9"/>
        <v>0.87980000000000003</v>
      </c>
      <c r="K103" s="89">
        <v>1285</v>
      </c>
      <c r="L103" s="90" t="s">
        <v>64</v>
      </c>
      <c r="M103" s="74">
        <f t="shared" si="6"/>
        <v>0.1285</v>
      </c>
      <c r="N103" s="89">
        <v>1324</v>
      </c>
      <c r="O103" s="90" t="s">
        <v>64</v>
      </c>
      <c r="P103" s="74">
        <f t="shared" si="7"/>
        <v>0.13240000000000002</v>
      </c>
    </row>
    <row r="104" spans="2:16">
      <c r="B104" s="89">
        <v>375</v>
      </c>
      <c r="C104" s="90" t="s">
        <v>63</v>
      </c>
      <c r="D104" s="118">
        <f t="shared" si="10"/>
        <v>1.7045454545454544E-2</v>
      </c>
      <c r="E104" s="91">
        <v>2.694</v>
      </c>
      <c r="F104" s="92">
        <v>0.4486</v>
      </c>
      <c r="G104" s="88">
        <f t="shared" si="8"/>
        <v>3.1425999999999998</v>
      </c>
      <c r="H104" s="89">
        <v>9342</v>
      </c>
      <c r="I104" s="90" t="s">
        <v>64</v>
      </c>
      <c r="J104" s="74">
        <f t="shared" si="9"/>
        <v>0.93420000000000003</v>
      </c>
      <c r="K104" s="89">
        <v>1327</v>
      </c>
      <c r="L104" s="90" t="s">
        <v>64</v>
      </c>
      <c r="M104" s="74">
        <f t="shared" si="6"/>
        <v>0.13269999999999998</v>
      </c>
      <c r="N104" s="89">
        <v>1384</v>
      </c>
      <c r="O104" s="90" t="s">
        <v>64</v>
      </c>
      <c r="P104" s="74">
        <f t="shared" si="7"/>
        <v>0.1384</v>
      </c>
    </row>
    <row r="105" spans="2:16">
      <c r="B105" s="89">
        <v>400</v>
      </c>
      <c r="C105" s="90" t="s">
        <v>63</v>
      </c>
      <c r="D105" s="118">
        <f t="shared" si="10"/>
        <v>1.8181818181818184E-2</v>
      </c>
      <c r="E105" s="91">
        <v>2.7909999999999999</v>
      </c>
      <c r="F105" s="92">
        <v>0.4294</v>
      </c>
      <c r="G105" s="88">
        <f t="shared" si="8"/>
        <v>3.2203999999999997</v>
      </c>
      <c r="H105" s="89">
        <v>9873</v>
      </c>
      <c r="I105" s="90" t="s">
        <v>64</v>
      </c>
      <c r="J105" s="76">
        <f t="shared" si="9"/>
        <v>0.98729999999999996</v>
      </c>
      <c r="K105" s="89">
        <v>1365</v>
      </c>
      <c r="L105" s="90" t="s">
        <v>64</v>
      </c>
      <c r="M105" s="74">
        <f t="shared" si="6"/>
        <v>0.13650000000000001</v>
      </c>
      <c r="N105" s="89">
        <v>1441</v>
      </c>
      <c r="O105" s="90" t="s">
        <v>64</v>
      </c>
      <c r="P105" s="74">
        <f t="shared" si="7"/>
        <v>0.14410000000000001</v>
      </c>
    </row>
    <row r="106" spans="2:16">
      <c r="B106" s="89">
        <v>450</v>
      </c>
      <c r="C106" s="90" t="s">
        <v>63</v>
      </c>
      <c r="D106" s="118">
        <f t="shared" si="10"/>
        <v>2.0454545454545454E-2</v>
      </c>
      <c r="E106" s="91">
        <v>2.9809999999999999</v>
      </c>
      <c r="F106" s="92">
        <v>0.3962</v>
      </c>
      <c r="G106" s="88">
        <f t="shared" si="8"/>
        <v>3.3771999999999998</v>
      </c>
      <c r="H106" s="89">
        <v>1.0900000000000001</v>
      </c>
      <c r="I106" s="93" t="s">
        <v>66</v>
      </c>
      <c r="J106" s="76">
        <f t="shared" ref="J106:J107" si="11">H106</f>
        <v>1.0900000000000001</v>
      </c>
      <c r="K106" s="89">
        <v>1438</v>
      </c>
      <c r="L106" s="90" t="s">
        <v>64</v>
      </c>
      <c r="M106" s="74">
        <f t="shared" si="6"/>
        <v>0.14379999999999998</v>
      </c>
      <c r="N106" s="89">
        <v>1546</v>
      </c>
      <c r="O106" s="90" t="s">
        <v>64</v>
      </c>
      <c r="P106" s="74">
        <f t="shared" si="7"/>
        <v>0.15460000000000002</v>
      </c>
    </row>
    <row r="107" spans="2:16">
      <c r="B107" s="89">
        <v>500</v>
      </c>
      <c r="C107" s="90" t="s">
        <v>63</v>
      </c>
      <c r="D107" s="74">
        <f t="shared" si="10"/>
        <v>2.2727272727272728E-2</v>
      </c>
      <c r="E107" s="91">
        <v>3.169</v>
      </c>
      <c r="F107" s="92">
        <v>0.36830000000000002</v>
      </c>
      <c r="G107" s="88">
        <f t="shared" si="8"/>
        <v>3.5373000000000001</v>
      </c>
      <c r="H107" s="89">
        <v>1.19</v>
      </c>
      <c r="I107" s="90" t="s">
        <v>66</v>
      </c>
      <c r="J107" s="76">
        <f t="shared" si="11"/>
        <v>1.19</v>
      </c>
      <c r="K107" s="89">
        <v>1502</v>
      </c>
      <c r="L107" s="90" t="s">
        <v>64</v>
      </c>
      <c r="M107" s="74">
        <f t="shared" si="6"/>
        <v>0.1502</v>
      </c>
      <c r="N107" s="89">
        <v>1642</v>
      </c>
      <c r="O107" s="90" t="s">
        <v>64</v>
      </c>
      <c r="P107" s="74">
        <f t="shared" si="7"/>
        <v>0.16419999999999998</v>
      </c>
    </row>
    <row r="108" spans="2:16">
      <c r="B108" s="89">
        <v>550</v>
      </c>
      <c r="C108" s="90" t="s">
        <v>63</v>
      </c>
      <c r="D108" s="74">
        <f t="shared" si="10"/>
        <v>2.5000000000000001E-2</v>
      </c>
      <c r="E108" s="91">
        <v>3.3530000000000002</v>
      </c>
      <c r="F108" s="92">
        <v>0.34460000000000002</v>
      </c>
      <c r="G108" s="88">
        <f t="shared" si="8"/>
        <v>3.6976000000000004</v>
      </c>
      <c r="H108" s="89">
        <v>1.28</v>
      </c>
      <c r="I108" s="90" t="s">
        <v>66</v>
      </c>
      <c r="J108" s="76">
        <f t="shared" ref="J108:J171" si="12">H108</f>
        <v>1.28</v>
      </c>
      <c r="K108" s="89">
        <v>1558</v>
      </c>
      <c r="L108" s="90" t="s">
        <v>64</v>
      </c>
      <c r="M108" s="74">
        <f t="shared" si="6"/>
        <v>0.15579999999999999</v>
      </c>
      <c r="N108" s="89">
        <v>1729</v>
      </c>
      <c r="O108" s="90" t="s">
        <v>64</v>
      </c>
      <c r="P108" s="74">
        <f t="shared" si="7"/>
        <v>0.1729</v>
      </c>
    </row>
    <row r="109" spans="2:16">
      <c r="B109" s="89">
        <v>600</v>
      </c>
      <c r="C109" s="90" t="s">
        <v>63</v>
      </c>
      <c r="D109" s="74">
        <f t="shared" si="10"/>
        <v>2.7272727272727271E-2</v>
      </c>
      <c r="E109" s="91">
        <v>3.5339999999999998</v>
      </c>
      <c r="F109" s="92">
        <v>0.32400000000000001</v>
      </c>
      <c r="G109" s="88">
        <f t="shared" si="8"/>
        <v>3.8579999999999997</v>
      </c>
      <c r="H109" s="89">
        <v>1.37</v>
      </c>
      <c r="I109" s="90" t="s">
        <v>66</v>
      </c>
      <c r="J109" s="76">
        <f t="shared" si="12"/>
        <v>1.37</v>
      </c>
      <c r="K109" s="89">
        <v>1607</v>
      </c>
      <c r="L109" s="90" t="s">
        <v>64</v>
      </c>
      <c r="M109" s="74">
        <f t="shared" si="6"/>
        <v>0.16070000000000001</v>
      </c>
      <c r="N109" s="89">
        <v>1809</v>
      </c>
      <c r="O109" s="90" t="s">
        <v>64</v>
      </c>
      <c r="P109" s="74">
        <f t="shared" si="7"/>
        <v>0.18090000000000001</v>
      </c>
    </row>
    <row r="110" spans="2:16">
      <c r="B110" s="89">
        <v>650</v>
      </c>
      <c r="C110" s="90" t="s">
        <v>63</v>
      </c>
      <c r="D110" s="74">
        <f t="shared" si="10"/>
        <v>2.9545454545454545E-2</v>
      </c>
      <c r="E110" s="91">
        <v>3.7130000000000001</v>
      </c>
      <c r="F110" s="92">
        <v>0.30599999999999999</v>
      </c>
      <c r="G110" s="88">
        <f t="shared" si="8"/>
        <v>4.0190000000000001</v>
      </c>
      <c r="H110" s="89">
        <v>1.46</v>
      </c>
      <c r="I110" s="90" t="s">
        <v>66</v>
      </c>
      <c r="J110" s="76">
        <f t="shared" si="12"/>
        <v>1.46</v>
      </c>
      <c r="K110" s="89">
        <v>1651</v>
      </c>
      <c r="L110" s="90" t="s">
        <v>64</v>
      </c>
      <c r="M110" s="74">
        <f t="shared" si="6"/>
        <v>0.1651</v>
      </c>
      <c r="N110" s="89">
        <v>1881</v>
      </c>
      <c r="O110" s="90" t="s">
        <v>64</v>
      </c>
      <c r="P110" s="74">
        <f t="shared" si="7"/>
        <v>0.18809999999999999</v>
      </c>
    </row>
    <row r="111" spans="2:16">
      <c r="B111" s="89">
        <v>700</v>
      </c>
      <c r="C111" s="90" t="s">
        <v>63</v>
      </c>
      <c r="D111" s="74">
        <f t="shared" si="10"/>
        <v>3.1818181818181815E-2</v>
      </c>
      <c r="E111" s="91">
        <v>3.8879999999999999</v>
      </c>
      <c r="F111" s="92">
        <v>0.29010000000000002</v>
      </c>
      <c r="G111" s="88">
        <f t="shared" si="8"/>
        <v>4.1780999999999997</v>
      </c>
      <c r="H111" s="89">
        <v>1.54</v>
      </c>
      <c r="I111" s="90" t="s">
        <v>66</v>
      </c>
      <c r="J111" s="76">
        <f t="shared" si="12"/>
        <v>1.54</v>
      </c>
      <c r="K111" s="89">
        <v>1691</v>
      </c>
      <c r="L111" s="90" t="s">
        <v>64</v>
      </c>
      <c r="M111" s="74">
        <f t="shared" si="6"/>
        <v>0.1691</v>
      </c>
      <c r="N111" s="89">
        <v>1949</v>
      </c>
      <c r="O111" s="90" t="s">
        <v>64</v>
      </c>
      <c r="P111" s="74">
        <f t="shared" si="7"/>
        <v>0.19490000000000002</v>
      </c>
    </row>
    <row r="112" spans="2:16">
      <c r="B112" s="89">
        <v>800</v>
      </c>
      <c r="C112" s="90" t="s">
        <v>63</v>
      </c>
      <c r="D112" s="74">
        <f t="shared" si="10"/>
        <v>3.6363636363636369E-2</v>
      </c>
      <c r="E112" s="91">
        <v>4.2320000000000002</v>
      </c>
      <c r="F112" s="92">
        <v>0.26329999999999998</v>
      </c>
      <c r="G112" s="88">
        <f t="shared" si="8"/>
        <v>4.4953000000000003</v>
      </c>
      <c r="H112" s="89">
        <v>1.7</v>
      </c>
      <c r="I112" s="90" t="s">
        <v>66</v>
      </c>
      <c r="J112" s="76">
        <f t="shared" si="12"/>
        <v>1.7</v>
      </c>
      <c r="K112" s="89">
        <v>1766</v>
      </c>
      <c r="L112" s="90" t="s">
        <v>64</v>
      </c>
      <c r="M112" s="74">
        <f t="shared" si="6"/>
        <v>0.17660000000000001</v>
      </c>
      <c r="N112" s="89">
        <v>2068</v>
      </c>
      <c r="O112" s="90" t="s">
        <v>64</v>
      </c>
      <c r="P112" s="74">
        <f t="shared" si="7"/>
        <v>0.20680000000000001</v>
      </c>
    </row>
    <row r="113" spans="1:16">
      <c r="B113" s="89">
        <v>900</v>
      </c>
      <c r="C113" s="90" t="s">
        <v>63</v>
      </c>
      <c r="D113" s="74">
        <f t="shared" si="10"/>
        <v>4.0909090909090909E-2</v>
      </c>
      <c r="E113" s="91">
        <v>4.5659999999999998</v>
      </c>
      <c r="F113" s="92">
        <v>0.2414</v>
      </c>
      <c r="G113" s="88">
        <f t="shared" si="8"/>
        <v>4.8073999999999995</v>
      </c>
      <c r="H113" s="89">
        <v>1.85</v>
      </c>
      <c r="I113" s="90" t="s">
        <v>66</v>
      </c>
      <c r="J113" s="76">
        <f t="shared" si="12"/>
        <v>1.85</v>
      </c>
      <c r="K113" s="89">
        <v>1829</v>
      </c>
      <c r="L113" s="90" t="s">
        <v>64</v>
      </c>
      <c r="M113" s="74">
        <f t="shared" si="6"/>
        <v>0.18290000000000001</v>
      </c>
      <c r="N113" s="89">
        <v>2172</v>
      </c>
      <c r="O113" s="90" t="s">
        <v>64</v>
      </c>
      <c r="P113" s="74">
        <f t="shared" si="7"/>
        <v>0.2172</v>
      </c>
    </row>
    <row r="114" spans="1:16">
      <c r="B114" s="89">
        <v>1</v>
      </c>
      <c r="C114" s="93" t="s">
        <v>65</v>
      </c>
      <c r="D114" s="74">
        <f t="shared" ref="D114:D177" si="13">B114/$C$5</f>
        <v>4.5454545454545456E-2</v>
      </c>
      <c r="E114" s="91">
        <v>4.891</v>
      </c>
      <c r="F114" s="92">
        <v>0.2233</v>
      </c>
      <c r="G114" s="88">
        <f t="shared" si="8"/>
        <v>5.1143000000000001</v>
      </c>
      <c r="H114" s="89">
        <v>1.99</v>
      </c>
      <c r="I114" s="90" t="s">
        <v>66</v>
      </c>
      <c r="J114" s="76">
        <f t="shared" si="12"/>
        <v>1.99</v>
      </c>
      <c r="K114" s="89">
        <v>1881</v>
      </c>
      <c r="L114" s="90" t="s">
        <v>64</v>
      </c>
      <c r="M114" s="74">
        <f t="shared" si="6"/>
        <v>0.18809999999999999</v>
      </c>
      <c r="N114" s="89">
        <v>2262</v>
      </c>
      <c r="O114" s="90" t="s">
        <v>64</v>
      </c>
      <c r="P114" s="74">
        <f t="shared" si="7"/>
        <v>0.22620000000000001</v>
      </c>
    </row>
    <row r="115" spans="1:16">
      <c r="B115" s="89">
        <v>1.1000000000000001</v>
      </c>
      <c r="C115" s="90" t="s">
        <v>65</v>
      </c>
      <c r="D115" s="74">
        <f t="shared" si="13"/>
        <v>0.05</v>
      </c>
      <c r="E115" s="91">
        <v>5.2080000000000002</v>
      </c>
      <c r="F115" s="92">
        <v>0.2079</v>
      </c>
      <c r="G115" s="88">
        <f t="shared" si="8"/>
        <v>5.4159000000000006</v>
      </c>
      <c r="H115" s="89">
        <v>2.12</v>
      </c>
      <c r="I115" s="90" t="s">
        <v>66</v>
      </c>
      <c r="J115" s="76">
        <f t="shared" si="12"/>
        <v>2.12</v>
      </c>
      <c r="K115" s="89">
        <v>1926</v>
      </c>
      <c r="L115" s="90" t="s">
        <v>64</v>
      </c>
      <c r="M115" s="74">
        <f t="shared" si="6"/>
        <v>0.19259999999999999</v>
      </c>
      <c r="N115" s="89">
        <v>2342</v>
      </c>
      <c r="O115" s="90" t="s">
        <v>64</v>
      </c>
      <c r="P115" s="74">
        <f t="shared" si="7"/>
        <v>0.23420000000000002</v>
      </c>
    </row>
    <row r="116" spans="1:16">
      <c r="B116" s="89">
        <v>1.2</v>
      </c>
      <c r="C116" s="90" t="s">
        <v>65</v>
      </c>
      <c r="D116" s="74">
        <f t="shared" si="13"/>
        <v>5.4545454545454543E-2</v>
      </c>
      <c r="E116" s="91">
        <v>5.5179999999999998</v>
      </c>
      <c r="F116" s="92">
        <v>0.19470000000000001</v>
      </c>
      <c r="G116" s="88">
        <f t="shared" si="8"/>
        <v>5.7126999999999999</v>
      </c>
      <c r="H116" s="89">
        <v>2.25</v>
      </c>
      <c r="I116" s="90" t="s">
        <v>66</v>
      </c>
      <c r="J116" s="76">
        <f t="shared" si="12"/>
        <v>2.25</v>
      </c>
      <c r="K116" s="89">
        <v>1965</v>
      </c>
      <c r="L116" s="90" t="s">
        <v>64</v>
      </c>
      <c r="M116" s="74">
        <f t="shared" si="6"/>
        <v>0.19650000000000001</v>
      </c>
      <c r="N116" s="89">
        <v>2413</v>
      </c>
      <c r="O116" s="90" t="s">
        <v>64</v>
      </c>
      <c r="P116" s="74">
        <f t="shared" si="7"/>
        <v>0.24129999999999999</v>
      </c>
    </row>
    <row r="117" spans="1:16">
      <c r="B117" s="89">
        <v>1.3</v>
      </c>
      <c r="C117" s="90" t="s">
        <v>65</v>
      </c>
      <c r="D117" s="74">
        <f t="shared" si="13"/>
        <v>5.909090909090909E-2</v>
      </c>
      <c r="E117" s="91">
        <v>5.8209999999999997</v>
      </c>
      <c r="F117" s="92">
        <v>0.1832</v>
      </c>
      <c r="G117" s="88">
        <f t="shared" si="8"/>
        <v>6.0042</v>
      </c>
      <c r="H117" s="89">
        <v>2.37</v>
      </c>
      <c r="I117" s="90" t="s">
        <v>66</v>
      </c>
      <c r="J117" s="76">
        <f t="shared" si="12"/>
        <v>2.37</v>
      </c>
      <c r="K117" s="89">
        <v>1999</v>
      </c>
      <c r="L117" s="90" t="s">
        <v>64</v>
      </c>
      <c r="M117" s="74">
        <f t="shared" si="6"/>
        <v>0.19990000000000002</v>
      </c>
      <c r="N117" s="89">
        <v>2476</v>
      </c>
      <c r="O117" s="90" t="s">
        <v>64</v>
      </c>
      <c r="P117" s="74">
        <f t="shared" si="7"/>
        <v>0.24759999999999999</v>
      </c>
    </row>
    <row r="118" spans="1:16">
      <c r="B118" s="89">
        <v>1.4</v>
      </c>
      <c r="C118" s="90" t="s">
        <v>65</v>
      </c>
      <c r="D118" s="74">
        <f t="shared" si="13"/>
        <v>6.363636363636363E-2</v>
      </c>
      <c r="E118" s="91">
        <v>6.1180000000000003</v>
      </c>
      <c r="F118" s="92">
        <v>0.17319999999999999</v>
      </c>
      <c r="G118" s="88">
        <f t="shared" si="8"/>
        <v>6.2911999999999999</v>
      </c>
      <c r="H118" s="89">
        <v>2.48</v>
      </c>
      <c r="I118" s="90" t="s">
        <v>66</v>
      </c>
      <c r="J118" s="76">
        <f t="shared" si="12"/>
        <v>2.48</v>
      </c>
      <c r="K118" s="89">
        <v>2029</v>
      </c>
      <c r="L118" s="90" t="s">
        <v>64</v>
      </c>
      <c r="M118" s="74">
        <f t="shared" si="6"/>
        <v>0.2029</v>
      </c>
      <c r="N118" s="89">
        <v>2533</v>
      </c>
      <c r="O118" s="90" t="s">
        <v>64</v>
      </c>
      <c r="P118" s="74">
        <f t="shared" si="7"/>
        <v>0.25329999999999997</v>
      </c>
    </row>
    <row r="119" spans="1:16">
      <c r="B119" s="89">
        <v>1.5</v>
      </c>
      <c r="C119" s="90" t="s">
        <v>65</v>
      </c>
      <c r="D119" s="74">
        <f t="shared" si="13"/>
        <v>6.8181818181818177E-2</v>
      </c>
      <c r="E119" s="91">
        <v>6.4080000000000004</v>
      </c>
      <c r="F119" s="92">
        <v>0.16420000000000001</v>
      </c>
      <c r="G119" s="88">
        <f t="shared" si="8"/>
        <v>6.5722000000000005</v>
      </c>
      <c r="H119" s="89">
        <v>2.59</v>
      </c>
      <c r="I119" s="90" t="s">
        <v>66</v>
      </c>
      <c r="J119" s="76">
        <f t="shared" si="12"/>
        <v>2.59</v>
      </c>
      <c r="K119" s="89">
        <v>2056</v>
      </c>
      <c r="L119" s="90" t="s">
        <v>64</v>
      </c>
      <c r="M119" s="74">
        <f t="shared" si="6"/>
        <v>0.2056</v>
      </c>
      <c r="N119" s="89">
        <v>2585</v>
      </c>
      <c r="O119" s="90" t="s">
        <v>64</v>
      </c>
      <c r="P119" s="74">
        <f t="shared" si="7"/>
        <v>0.25850000000000001</v>
      </c>
    </row>
    <row r="120" spans="1:16">
      <c r="B120" s="89">
        <v>1.6</v>
      </c>
      <c r="C120" s="90" t="s">
        <v>65</v>
      </c>
      <c r="D120" s="74">
        <f t="shared" si="13"/>
        <v>7.2727272727272738E-2</v>
      </c>
      <c r="E120" s="91">
        <v>6.6929999999999996</v>
      </c>
      <c r="F120" s="92">
        <v>0.15629999999999999</v>
      </c>
      <c r="G120" s="88">
        <f t="shared" si="8"/>
        <v>6.8492999999999995</v>
      </c>
      <c r="H120" s="89">
        <v>2.69</v>
      </c>
      <c r="I120" s="90" t="s">
        <v>66</v>
      </c>
      <c r="J120" s="76">
        <f t="shared" si="12"/>
        <v>2.69</v>
      </c>
      <c r="K120" s="89">
        <v>2080</v>
      </c>
      <c r="L120" s="90" t="s">
        <v>64</v>
      </c>
      <c r="M120" s="74">
        <f t="shared" si="6"/>
        <v>0.20800000000000002</v>
      </c>
      <c r="N120" s="89">
        <v>2632</v>
      </c>
      <c r="O120" s="90" t="s">
        <v>64</v>
      </c>
      <c r="P120" s="74">
        <f t="shared" si="7"/>
        <v>0.26319999999999999</v>
      </c>
    </row>
    <row r="121" spans="1:16">
      <c r="B121" s="89">
        <v>1.7</v>
      </c>
      <c r="C121" s="90" t="s">
        <v>65</v>
      </c>
      <c r="D121" s="74">
        <f t="shared" si="13"/>
        <v>7.7272727272727271E-2</v>
      </c>
      <c r="E121" s="91">
        <v>6.9710000000000001</v>
      </c>
      <c r="F121" s="92">
        <v>0.14910000000000001</v>
      </c>
      <c r="G121" s="88">
        <f t="shared" si="8"/>
        <v>7.1200999999999999</v>
      </c>
      <c r="H121" s="89">
        <v>2.79</v>
      </c>
      <c r="I121" s="90" t="s">
        <v>66</v>
      </c>
      <c r="J121" s="76">
        <f t="shared" si="12"/>
        <v>2.79</v>
      </c>
      <c r="K121" s="89">
        <v>2102</v>
      </c>
      <c r="L121" s="90" t="s">
        <v>64</v>
      </c>
      <c r="M121" s="74">
        <f t="shared" si="6"/>
        <v>0.2102</v>
      </c>
      <c r="N121" s="89">
        <v>2676</v>
      </c>
      <c r="O121" s="90" t="s">
        <v>64</v>
      </c>
      <c r="P121" s="74">
        <f t="shared" si="7"/>
        <v>0.2676</v>
      </c>
    </row>
    <row r="122" spans="1:16">
      <c r="B122" s="89">
        <v>1.8</v>
      </c>
      <c r="C122" s="90" t="s">
        <v>65</v>
      </c>
      <c r="D122" s="74">
        <f t="shared" si="13"/>
        <v>8.1818181818181818E-2</v>
      </c>
      <c r="E122" s="91">
        <v>7.2439999999999998</v>
      </c>
      <c r="F122" s="92">
        <v>0.14269999999999999</v>
      </c>
      <c r="G122" s="88">
        <f t="shared" si="8"/>
        <v>7.3866999999999994</v>
      </c>
      <c r="H122" s="89">
        <v>2.89</v>
      </c>
      <c r="I122" s="90" t="s">
        <v>66</v>
      </c>
      <c r="J122" s="76">
        <f t="shared" si="12"/>
        <v>2.89</v>
      </c>
      <c r="K122" s="89">
        <v>2121</v>
      </c>
      <c r="L122" s="90" t="s">
        <v>64</v>
      </c>
      <c r="M122" s="74">
        <f t="shared" si="6"/>
        <v>0.21210000000000001</v>
      </c>
      <c r="N122" s="89">
        <v>2716</v>
      </c>
      <c r="O122" s="90" t="s">
        <v>64</v>
      </c>
      <c r="P122" s="74">
        <f t="shared" si="7"/>
        <v>0.27160000000000001</v>
      </c>
    </row>
    <row r="123" spans="1:16">
      <c r="B123" s="89">
        <v>2</v>
      </c>
      <c r="C123" s="90" t="s">
        <v>65</v>
      </c>
      <c r="D123" s="74">
        <f t="shared" si="13"/>
        <v>9.0909090909090912E-2</v>
      </c>
      <c r="E123" s="91">
        <v>7.7709999999999999</v>
      </c>
      <c r="F123" s="92">
        <v>0.13139999999999999</v>
      </c>
      <c r="G123" s="88">
        <f t="shared" si="8"/>
        <v>7.9024000000000001</v>
      </c>
      <c r="H123" s="89">
        <v>3.07</v>
      </c>
      <c r="I123" s="90" t="s">
        <v>66</v>
      </c>
      <c r="J123" s="76">
        <f t="shared" si="12"/>
        <v>3.07</v>
      </c>
      <c r="K123" s="89">
        <v>2163</v>
      </c>
      <c r="L123" s="90" t="s">
        <v>64</v>
      </c>
      <c r="M123" s="74">
        <f t="shared" si="6"/>
        <v>0.21629999999999999</v>
      </c>
      <c r="N123" s="89">
        <v>2787</v>
      </c>
      <c r="O123" s="90" t="s">
        <v>64</v>
      </c>
      <c r="P123" s="74">
        <f t="shared" si="7"/>
        <v>0.2787</v>
      </c>
    </row>
    <row r="124" spans="1:16">
      <c r="B124" s="89">
        <v>2.25</v>
      </c>
      <c r="C124" s="90" t="s">
        <v>65</v>
      </c>
      <c r="D124" s="74">
        <f t="shared" si="13"/>
        <v>0.10227272727272728</v>
      </c>
      <c r="E124" s="91">
        <v>8.3960000000000008</v>
      </c>
      <c r="F124" s="92">
        <v>0.1198</v>
      </c>
      <c r="G124" s="88">
        <f t="shared" si="8"/>
        <v>8.5158000000000005</v>
      </c>
      <c r="H124" s="89">
        <v>3.28</v>
      </c>
      <c r="I124" s="90" t="s">
        <v>66</v>
      </c>
      <c r="J124" s="76">
        <f t="shared" si="12"/>
        <v>3.28</v>
      </c>
      <c r="K124" s="89">
        <v>2211</v>
      </c>
      <c r="L124" s="90" t="s">
        <v>64</v>
      </c>
      <c r="M124" s="74">
        <f t="shared" si="6"/>
        <v>0.22109999999999999</v>
      </c>
      <c r="N124" s="89">
        <v>2862</v>
      </c>
      <c r="O124" s="90" t="s">
        <v>64</v>
      </c>
      <c r="P124" s="74">
        <f t="shared" si="7"/>
        <v>0.28620000000000001</v>
      </c>
    </row>
    <row r="125" spans="1:16">
      <c r="B125" s="77">
        <v>2.5</v>
      </c>
      <c r="C125" s="79" t="s">
        <v>65</v>
      </c>
      <c r="D125" s="74">
        <f t="shared" si="13"/>
        <v>0.11363636363636363</v>
      </c>
      <c r="E125" s="91">
        <v>8.9830000000000005</v>
      </c>
      <c r="F125" s="92">
        <v>0.11020000000000001</v>
      </c>
      <c r="G125" s="88">
        <f t="shared" si="8"/>
        <v>9.0932000000000013</v>
      </c>
      <c r="H125" s="89">
        <v>3.48</v>
      </c>
      <c r="I125" s="90" t="s">
        <v>66</v>
      </c>
      <c r="J125" s="76">
        <f t="shared" si="12"/>
        <v>3.48</v>
      </c>
      <c r="K125" s="89">
        <v>2250</v>
      </c>
      <c r="L125" s="90" t="s">
        <v>64</v>
      </c>
      <c r="M125" s="74">
        <f t="shared" si="6"/>
        <v>0.22500000000000001</v>
      </c>
      <c r="N125" s="89">
        <v>2926</v>
      </c>
      <c r="O125" s="90" t="s">
        <v>64</v>
      </c>
      <c r="P125" s="74">
        <f t="shared" si="7"/>
        <v>0.29260000000000003</v>
      </c>
    </row>
    <row r="126" spans="1:16">
      <c r="B126" s="77">
        <v>2.75</v>
      </c>
      <c r="C126" s="79" t="s">
        <v>65</v>
      </c>
      <c r="D126" s="74">
        <f t="shared" si="13"/>
        <v>0.125</v>
      </c>
      <c r="E126" s="91">
        <v>9.5340000000000007</v>
      </c>
      <c r="F126" s="92">
        <v>0.1022</v>
      </c>
      <c r="G126" s="88">
        <f t="shared" si="8"/>
        <v>9.6362000000000005</v>
      </c>
      <c r="H126" s="77">
        <v>3.67</v>
      </c>
      <c r="I126" s="79" t="s">
        <v>66</v>
      </c>
      <c r="J126" s="76">
        <f t="shared" si="12"/>
        <v>3.67</v>
      </c>
      <c r="K126" s="77">
        <v>2284</v>
      </c>
      <c r="L126" s="79" t="s">
        <v>64</v>
      </c>
      <c r="M126" s="74">
        <f t="shared" si="6"/>
        <v>0.22839999999999999</v>
      </c>
      <c r="N126" s="77">
        <v>2982</v>
      </c>
      <c r="O126" s="79" t="s">
        <v>64</v>
      </c>
      <c r="P126" s="74">
        <f t="shared" si="7"/>
        <v>0.29820000000000002</v>
      </c>
    </row>
    <row r="127" spans="1:16">
      <c r="B127" s="77">
        <v>3</v>
      </c>
      <c r="C127" s="79" t="s">
        <v>65</v>
      </c>
      <c r="D127" s="74">
        <f t="shared" si="13"/>
        <v>0.13636363636363635</v>
      </c>
      <c r="E127" s="91">
        <v>10.050000000000001</v>
      </c>
      <c r="F127" s="92">
        <v>9.5339999999999994E-2</v>
      </c>
      <c r="G127" s="88">
        <f t="shared" si="8"/>
        <v>10.145340000000001</v>
      </c>
      <c r="H127" s="77">
        <v>3.85</v>
      </c>
      <c r="I127" s="79" t="s">
        <v>66</v>
      </c>
      <c r="J127" s="76">
        <f t="shared" si="12"/>
        <v>3.85</v>
      </c>
      <c r="K127" s="77">
        <v>2314</v>
      </c>
      <c r="L127" s="79" t="s">
        <v>64</v>
      </c>
      <c r="M127" s="74">
        <f t="shared" si="6"/>
        <v>0.23139999999999999</v>
      </c>
      <c r="N127" s="77">
        <v>3030</v>
      </c>
      <c r="O127" s="79" t="s">
        <v>64</v>
      </c>
      <c r="P127" s="74">
        <f t="shared" si="7"/>
        <v>0.30299999999999999</v>
      </c>
    </row>
    <row r="128" spans="1:16">
      <c r="A128" s="94"/>
      <c r="B128" s="89">
        <v>3.25</v>
      </c>
      <c r="C128" s="90" t="s">
        <v>65</v>
      </c>
      <c r="D128" s="74">
        <f t="shared" si="13"/>
        <v>0.14772727272727273</v>
      </c>
      <c r="E128" s="91">
        <v>10.53</v>
      </c>
      <c r="F128" s="92">
        <v>8.9410000000000003E-2</v>
      </c>
      <c r="G128" s="88">
        <f t="shared" si="8"/>
        <v>10.61941</v>
      </c>
      <c r="H128" s="89">
        <v>4.01</v>
      </c>
      <c r="I128" s="90" t="s">
        <v>66</v>
      </c>
      <c r="J128" s="76">
        <f t="shared" si="12"/>
        <v>4.01</v>
      </c>
      <c r="K128" s="77">
        <v>2339</v>
      </c>
      <c r="L128" s="79" t="s">
        <v>64</v>
      </c>
      <c r="M128" s="74">
        <f t="shared" si="6"/>
        <v>0.2339</v>
      </c>
      <c r="N128" s="77">
        <v>3073</v>
      </c>
      <c r="O128" s="79" t="s">
        <v>64</v>
      </c>
      <c r="P128" s="74">
        <f t="shared" si="7"/>
        <v>0.30730000000000002</v>
      </c>
    </row>
    <row r="129" spans="1:16">
      <c r="A129" s="94"/>
      <c r="B129" s="89">
        <v>3.5</v>
      </c>
      <c r="C129" s="90" t="s">
        <v>65</v>
      </c>
      <c r="D129" s="74">
        <f t="shared" si="13"/>
        <v>0.15909090909090909</v>
      </c>
      <c r="E129" s="91">
        <v>10.97</v>
      </c>
      <c r="F129" s="92">
        <v>8.4239999999999995E-2</v>
      </c>
      <c r="G129" s="88">
        <f t="shared" si="8"/>
        <v>11.05424</v>
      </c>
      <c r="H129" s="89">
        <v>4.18</v>
      </c>
      <c r="I129" s="90" t="s">
        <v>66</v>
      </c>
      <c r="J129" s="76">
        <f t="shared" si="12"/>
        <v>4.18</v>
      </c>
      <c r="K129" s="77">
        <v>2363</v>
      </c>
      <c r="L129" s="79" t="s">
        <v>64</v>
      </c>
      <c r="M129" s="74">
        <f t="shared" si="6"/>
        <v>0.23630000000000001</v>
      </c>
      <c r="N129" s="77">
        <v>3112</v>
      </c>
      <c r="O129" s="79" t="s">
        <v>64</v>
      </c>
      <c r="P129" s="74">
        <f t="shared" si="7"/>
        <v>0.31120000000000003</v>
      </c>
    </row>
    <row r="130" spans="1:16">
      <c r="A130" s="94"/>
      <c r="B130" s="89">
        <v>3.75</v>
      </c>
      <c r="C130" s="90" t="s">
        <v>65</v>
      </c>
      <c r="D130" s="74">
        <f t="shared" si="13"/>
        <v>0.17045454545454544</v>
      </c>
      <c r="E130" s="91">
        <v>11.38</v>
      </c>
      <c r="F130" s="92">
        <v>7.9680000000000001E-2</v>
      </c>
      <c r="G130" s="88">
        <f t="shared" si="8"/>
        <v>11.459680000000001</v>
      </c>
      <c r="H130" s="89">
        <v>4.33</v>
      </c>
      <c r="I130" s="90" t="s">
        <v>66</v>
      </c>
      <c r="J130" s="76">
        <f t="shared" si="12"/>
        <v>4.33</v>
      </c>
      <c r="K130" s="77">
        <v>2384</v>
      </c>
      <c r="L130" s="79" t="s">
        <v>64</v>
      </c>
      <c r="M130" s="74">
        <f t="shared" si="6"/>
        <v>0.2384</v>
      </c>
      <c r="N130" s="77">
        <v>3147</v>
      </c>
      <c r="O130" s="79" t="s">
        <v>64</v>
      </c>
      <c r="P130" s="74">
        <f t="shared" si="7"/>
        <v>0.31469999999999998</v>
      </c>
    </row>
    <row r="131" spans="1:16">
      <c r="A131" s="94"/>
      <c r="B131" s="89">
        <v>4</v>
      </c>
      <c r="C131" s="90" t="s">
        <v>65</v>
      </c>
      <c r="D131" s="74">
        <f t="shared" si="13"/>
        <v>0.18181818181818182</v>
      </c>
      <c r="E131" s="91">
        <v>11.76</v>
      </c>
      <c r="F131" s="92">
        <v>7.5620000000000007E-2</v>
      </c>
      <c r="G131" s="88">
        <f t="shared" si="8"/>
        <v>11.83562</v>
      </c>
      <c r="H131" s="89">
        <v>4.4800000000000004</v>
      </c>
      <c r="I131" s="90" t="s">
        <v>66</v>
      </c>
      <c r="J131" s="76">
        <f t="shared" si="12"/>
        <v>4.4800000000000004</v>
      </c>
      <c r="K131" s="77">
        <v>2403</v>
      </c>
      <c r="L131" s="79" t="s">
        <v>64</v>
      </c>
      <c r="M131" s="74">
        <f t="shared" si="6"/>
        <v>0.24030000000000001</v>
      </c>
      <c r="N131" s="77">
        <v>3179</v>
      </c>
      <c r="O131" s="79" t="s">
        <v>64</v>
      </c>
      <c r="P131" s="74">
        <f t="shared" si="7"/>
        <v>0.31789999999999996</v>
      </c>
    </row>
    <row r="132" spans="1:16">
      <c r="A132" s="94"/>
      <c r="B132" s="89">
        <v>4.5</v>
      </c>
      <c r="C132" s="90" t="s">
        <v>65</v>
      </c>
      <c r="D132" s="74">
        <f t="shared" si="13"/>
        <v>0.20454545454545456</v>
      </c>
      <c r="E132" s="91">
        <v>12.43</v>
      </c>
      <c r="F132" s="92">
        <v>6.8720000000000003E-2</v>
      </c>
      <c r="G132" s="88">
        <f t="shared" si="8"/>
        <v>12.49872</v>
      </c>
      <c r="H132" s="89">
        <v>4.7699999999999996</v>
      </c>
      <c r="I132" s="90" t="s">
        <v>66</v>
      </c>
      <c r="J132" s="76">
        <f t="shared" si="12"/>
        <v>4.7699999999999996</v>
      </c>
      <c r="K132" s="77">
        <v>2453</v>
      </c>
      <c r="L132" s="79" t="s">
        <v>64</v>
      </c>
      <c r="M132" s="74">
        <f t="shared" si="6"/>
        <v>0.24529999999999999</v>
      </c>
      <c r="N132" s="77">
        <v>3235</v>
      </c>
      <c r="O132" s="79" t="s">
        <v>64</v>
      </c>
      <c r="P132" s="74">
        <f t="shared" si="7"/>
        <v>0.32350000000000001</v>
      </c>
    </row>
    <row r="133" spans="1:16">
      <c r="A133" s="94"/>
      <c r="B133" s="89">
        <v>5</v>
      </c>
      <c r="C133" s="90" t="s">
        <v>65</v>
      </c>
      <c r="D133" s="74">
        <f t="shared" si="13"/>
        <v>0.22727272727272727</v>
      </c>
      <c r="E133" s="91">
        <v>12.99</v>
      </c>
      <c r="F133" s="92">
        <v>6.3049999999999995E-2</v>
      </c>
      <c r="G133" s="88">
        <f t="shared" si="8"/>
        <v>13.053050000000001</v>
      </c>
      <c r="H133" s="89">
        <v>5.05</v>
      </c>
      <c r="I133" s="90" t="s">
        <v>66</v>
      </c>
      <c r="J133" s="76">
        <f t="shared" si="12"/>
        <v>5.05</v>
      </c>
      <c r="K133" s="77">
        <v>2498</v>
      </c>
      <c r="L133" s="79" t="s">
        <v>64</v>
      </c>
      <c r="M133" s="74">
        <f t="shared" si="6"/>
        <v>0.24980000000000002</v>
      </c>
      <c r="N133" s="77">
        <v>3284</v>
      </c>
      <c r="O133" s="79" t="s">
        <v>64</v>
      </c>
      <c r="P133" s="74">
        <f t="shared" si="7"/>
        <v>0.32839999999999997</v>
      </c>
    </row>
    <row r="134" spans="1:16">
      <c r="A134" s="94"/>
      <c r="B134" s="89">
        <v>5.5</v>
      </c>
      <c r="C134" s="90" t="s">
        <v>65</v>
      </c>
      <c r="D134" s="74">
        <f t="shared" si="13"/>
        <v>0.25</v>
      </c>
      <c r="E134" s="91">
        <v>13.47</v>
      </c>
      <c r="F134" s="92">
        <v>5.8310000000000001E-2</v>
      </c>
      <c r="G134" s="88">
        <f t="shared" si="8"/>
        <v>13.528310000000001</v>
      </c>
      <c r="H134" s="89">
        <v>5.31</v>
      </c>
      <c r="I134" s="90" t="s">
        <v>66</v>
      </c>
      <c r="J134" s="76">
        <f t="shared" si="12"/>
        <v>5.31</v>
      </c>
      <c r="K134" s="77">
        <v>2537</v>
      </c>
      <c r="L134" s="79" t="s">
        <v>64</v>
      </c>
      <c r="M134" s="74">
        <f t="shared" si="6"/>
        <v>0.25369999999999998</v>
      </c>
      <c r="N134" s="77">
        <v>3326</v>
      </c>
      <c r="O134" s="79" t="s">
        <v>64</v>
      </c>
      <c r="P134" s="74">
        <f t="shared" si="7"/>
        <v>0.33260000000000001</v>
      </c>
    </row>
    <row r="135" spans="1:16">
      <c r="A135" s="94"/>
      <c r="B135" s="89">
        <v>6</v>
      </c>
      <c r="C135" s="90" t="s">
        <v>65</v>
      </c>
      <c r="D135" s="74">
        <f t="shared" si="13"/>
        <v>0.27272727272727271</v>
      </c>
      <c r="E135" s="91">
        <v>13.87</v>
      </c>
      <c r="F135" s="92">
        <v>5.4289999999999998E-2</v>
      </c>
      <c r="G135" s="88">
        <f t="shared" si="8"/>
        <v>13.924289999999999</v>
      </c>
      <c r="H135" s="89">
        <v>5.57</v>
      </c>
      <c r="I135" s="90" t="s">
        <v>66</v>
      </c>
      <c r="J135" s="76">
        <f t="shared" si="12"/>
        <v>5.57</v>
      </c>
      <c r="K135" s="77">
        <v>2573</v>
      </c>
      <c r="L135" s="79" t="s">
        <v>64</v>
      </c>
      <c r="M135" s="74">
        <f t="shared" si="6"/>
        <v>0.25729999999999997</v>
      </c>
      <c r="N135" s="77">
        <v>3365</v>
      </c>
      <c r="O135" s="79" t="s">
        <v>64</v>
      </c>
      <c r="P135" s="74">
        <f t="shared" si="7"/>
        <v>0.33650000000000002</v>
      </c>
    </row>
    <row r="136" spans="1:16">
      <c r="A136" s="94"/>
      <c r="B136" s="89">
        <v>6.5</v>
      </c>
      <c r="C136" s="90" t="s">
        <v>65</v>
      </c>
      <c r="D136" s="74">
        <f t="shared" si="13"/>
        <v>0.29545454545454547</v>
      </c>
      <c r="E136" s="91">
        <v>14.21</v>
      </c>
      <c r="F136" s="92">
        <v>5.0810000000000001E-2</v>
      </c>
      <c r="G136" s="88">
        <f t="shared" si="8"/>
        <v>14.260810000000001</v>
      </c>
      <c r="H136" s="89">
        <v>5.82</v>
      </c>
      <c r="I136" s="90" t="s">
        <v>66</v>
      </c>
      <c r="J136" s="76">
        <f t="shared" si="12"/>
        <v>5.82</v>
      </c>
      <c r="K136" s="77">
        <v>2607</v>
      </c>
      <c r="L136" s="79" t="s">
        <v>64</v>
      </c>
      <c r="M136" s="74">
        <f t="shared" si="6"/>
        <v>0.26070000000000004</v>
      </c>
      <c r="N136" s="77">
        <v>3399</v>
      </c>
      <c r="O136" s="79" t="s">
        <v>64</v>
      </c>
      <c r="P136" s="74">
        <f t="shared" si="7"/>
        <v>0.33989999999999998</v>
      </c>
    </row>
    <row r="137" spans="1:16">
      <c r="A137" s="94"/>
      <c r="B137" s="89">
        <v>7</v>
      </c>
      <c r="C137" s="90" t="s">
        <v>65</v>
      </c>
      <c r="D137" s="74">
        <f t="shared" si="13"/>
        <v>0.31818181818181818</v>
      </c>
      <c r="E137" s="91">
        <v>14.5</v>
      </c>
      <c r="F137" s="92">
        <v>4.7789999999999999E-2</v>
      </c>
      <c r="G137" s="88">
        <f t="shared" si="8"/>
        <v>14.547789999999999</v>
      </c>
      <c r="H137" s="89">
        <v>6.06</v>
      </c>
      <c r="I137" s="90" t="s">
        <v>66</v>
      </c>
      <c r="J137" s="76">
        <f t="shared" si="12"/>
        <v>6.06</v>
      </c>
      <c r="K137" s="77">
        <v>2638</v>
      </c>
      <c r="L137" s="79" t="s">
        <v>64</v>
      </c>
      <c r="M137" s="74">
        <f t="shared" si="6"/>
        <v>0.26379999999999998</v>
      </c>
      <c r="N137" s="77">
        <v>3431</v>
      </c>
      <c r="O137" s="79" t="s">
        <v>64</v>
      </c>
      <c r="P137" s="74">
        <f t="shared" si="7"/>
        <v>0.34310000000000002</v>
      </c>
    </row>
    <row r="138" spans="1:16">
      <c r="A138" s="94"/>
      <c r="B138" s="89">
        <v>8</v>
      </c>
      <c r="C138" s="90" t="s">
        <v>65</v>
      </c>
      <c r="D138" s="74">
        <f t="shared" si="13"/>
        <v>0.36363636363636365</v>
      </c>
      <c r="E138" s="91">
        <v>14.94</v>
      </c>
      <c r="F138" s="92">
        <v>4.2770000000000002E-2</v>
      </c>
      <c r="G138" s="88">
        <f t="shared" si="8"/>
        <v>14.98277</v>
      </c>
      <c r="H138" s="89">
        <v>6.54</v>
      </c>
      <c r="I138" s="90" t="s">
        <v>66</v>
      </c>
      <c r="J138" s="76">
        <f t="shared" si="12"/>
        <v>6.54</v>
      </c>
      <c r="K138" s="77">
        <v>2737</v>
      </c>
      <c r="L138" s="79" t="s">
        <v>64</v>
      </c>
      <c r="M138" s="74">
        <f t="shared" si="6"/>
        <v>0.2737</v>
      </c>
      <c r="N138" s="77">
        <v>3488</v>
      </c>
      <c r="O138" s="79" t="s">
        <v>64</v>
      </c>
      <c r="P138" s="74">
        <f t="shared" si="7"/>
        <v>0.3488</v>
      </c>
    </row>
    <row r="139" spans="1:16">
      <c r="A139" s="94"/>
      <c r="B139" s="89">
        <v>9</v>
      </c>
      <c r="C139" s="90" t="s">
        <v>65</v>
      </c>
      <c r="D139" s="74">
        <f t="shared" si="13"/>
        <v>0.40909090909090912</v>
      </c>
      <c r="E139" s="91">
        <v>15.24</v>
      </c>
      <c r="F139" s="92">
        <v>3.8769999999999999E-2</v>
      </c>
      <c r="G139" s="88">
        <f t="shared" si="8"/>
        <v>15.27877</v>
      </c>
      <c r="H139" s="89">
        <v>7</v>
      </c>
      <c r="I139" s="90" t="s">
        <v>66</v>
      </c>
      <c r="J139" s="76">
        <f t="shared" si="12"/>
        <v>7</v>
      </c>
      <c r="K139" s="77">
        <v>2827</v>
      </c>
      <c r="L139" s="79" t="s">
        <v>64</v>
      </c>
      <c r="M139" s="74">
        <f t="shared" si="6"/>
        <v>0.28270000000000001</v>
      </c>
      <c r="N139" s="77">
        <v>3538</v>
      </c>
      <c r="O139" s="79" t="s">
        <v>64</v>
      </c>
      <c r="P139" s="74">
        <f t="shared" si="7"/>
        <v>0.3538</v>
      </c>
    </row>
    <row r="140" spans="1:16">
      <c r="A140" s="94"/>
      <c r="B140" s="89">
        <v>10</v>
      </c>
      <c r="C140" s="95" t="s">
        <v>65</v>
      </c>
      <c r="D140" s="74">
        <f t="shared" si="13"/>
        <v>0.45454545454545453</v>
      </c>
      <c r="E140" s="91">
        <v>15.45</v>
      </c>
      <c r="F140" s="92">
        <v>3.5490000000000001E-2</v>
      </c>
      <c r="G140" s="88">
        <f t="shared" si="8"/>
        <v>15.485489999999999</v>
      </c>
      <c r="H140" s="89">
        <v>7.46</v>
      </c>
      <c r="I140" s="90" t="s">
        <v>66</v>
      </c>
      <c r="J140" s="76">
        <f t="shared" si="12"/>
        <v>7.46</v>
      </c>
      <c r="K140" s="77">
        <v>2911</v>
      </c>
      <c r="L140" s="79" t="s">
        <v>64</v>
      </c>
      <c r="M140" s="74">
        <f t="shared" si="6"/>
        <v>0.29110000000000003</v>
      </c>
      <c r="N140" s="77">
        <v>3583</v>
      </c>
      <c r="O140" s="79" t="s">
        <v>64</v>
      </c>
      <c r="P140" s="74">
        <f t="shared" si="7"/>
        <v>0.35830000000000001</v>
      </c>
    </row>
    <row r="141" spans="1:16">
      <c r="B141" s="89">
        <v>11</v>
      </c>
      <c r="C141" s="79" t="s">
        <v>65</v>
      </c>
      <c r="D141" s="74">
        <f t="shared" si="13"/>
        <v>0.5</v>
      </c>
      <c r="E141" s="91">
        <v>15.57</v>
      </c>
      <c r="F141" s="92">
        <v>3.2759999999999997E-2</v>
      </c>
      <c r="G141" s="88">
        <f t="shared" si="8"/>
        <v>15.60276</v>
      </c>
      <c r="H141" s="77">
        <v>7.91</v>
      </c>
      <c r="I141" s="79" t="s">
        <v>66</v>
      </c>
      <c r="J141" s="76">
        <f t="shared" si="12"/>
        <v>7.91</v>
      </c>
      <c r="K141" s="77">
        <v>2990</v>
      </c>
      <c r="L141" s="79" t="s">
        <v>64</v>
      </c>
      <c r="M141" s="74">
        <f t="shared" si="6"/>
        <v>0.29900000000000004</v>
      </c>
      <c r="N141" s="77">
        <v>3625</v>
      </c>
      <c r="O141" s="79" t="s">
        <v>64</v>
      </c>
      <c r="P141" s="74">
        <f t="shared" si="7"/>
        <v>0.36249999999999999</v>
      </c>
    </row>
    <row r="142" spans="1:16">
      <c r="B142" s="89">
        <v>12</v>
      </c>
      <c r="C142" s="79" t="s">
        <v>65</v>
      </c>
      <c r="D142" s="74">
        <f t="shared" si="13"/>
        <v>0.54545454545454541</v>
      </c>
      <c r="E142" s="91">
        <v>15.62</v>
      </c>
      <c r="F142" s="92">
        <v>3.0450000000000001E-2</v>
      </c>
      <c r="G142" s="88">
        <f t="shared" si="8"/>
        <v>15.650449999999999</v>
      </c>
      <c r="H142" s="77">
        <v>8.36</v>
      </c>
      <c r="I142" s="79" t="s">
        <v>66</v>
      </c>
      <c r="J142" s="76">
        <f t="shared" si="12"/>
        <v>8.36</v>
      </c>
      <c r="K142" s="77">
        <v>3067</v>
      </c>
      <c r="L142" s="79" t="s">
        <v>64</v>
      </c>
      <c r="M142" s="74">
        <f t="shared" si="6"/>
        <v>0.30670000000000003</v>
      </c>
      <c r="N142" s="77">
        <v>3664</v>
      </c>
      <c r="O142" s="79" t="s">
        <v>64</v>
      </c>
      <c r="P142" s="74">
        <f t="shared" si="7"/>
        <v>0.3664</v>
      </c>
    </row>
    <row r="143" spans="1:16">
      <c r="B143" s="89">
        <v>13</v>
      </c>
      <c r="C143" s="79" t="s">
        <v>65</v>
      </c>
      <c r="D143" s="74">
        <f t="shared" si="13"/>
        <v>0.59090909090909094</v>
      </c>
      <c r="E143" s="91">
        <v>15.62</v>
      </c>
      <c r="F143" s="92">
        <v>2.8459999999999999E-2</v>
      </c>
      <c r="G143" s="88">
        <f t="shared" si="8"/>
        <v>15.64846</v>
      </c>
      <c r="H143" s="77">
        <v>8.81</v>
      </c>
      <c r="I143" s="79" t="s">
        <v>66</v>
      </c>
      <c r="J143" s="76">
        <f t="shared" si="12"/>
        <v>8.81</v>
      </c>
      <c r="K143" s="77">
        <v>3140</v>
      </c>
      <c r="L143" s="79" t="s">
        <v>64</v>
      </c>
      <c r="M143" s="74">
        <f t="shared" si="6"/>
        <v>0.314</v>
      </c>
      <c r="N143" s="77">
        <v>3700</v>
      </c>
      <c r="O143" s="79" t="s">
        <v>64</v>
      </c>
      <c r="P143" s="74">
        <f t="shared" si="7"/>
        <v>0.37</v>
      </c>
    </row>
    <row r="144" spans="1:16">
      <c r="B144" s="89">
        <v>14</v>
      </c>
      <c r="C144" s="79" t="s">
        <v>65</v>
      </c>
      <c r="D144" s="74">
        <f t="shared" si="13"/>
        <v>0.63636363636363635</v>
      </c>
      <c r="E144" s="91">
        <v>15.59</v>
      </c>
      <c r="F144" s="92">
        <v>2.673E-2</v>
      </c>
      <c r="G144" s="88">
        <f t="shared" si="8"/>
        <v>15.61673</v>
      </c>
      <c r="H144" s="77">
        <v>9.26</v>
      </c>
      <c r="I144" s="79" t="s">
        <v>66</v>
      </c>
      <c r="J144" s="76">
        <f t="shared" si="12"/>
        <v>9.26</v>
      </c>
      <c r="K144" s="77">
        <v>3212</v>
      </c>
      <c r="L144" s="79" t="s">
        <v>64</v>
      </c>
      <c r="M144" s="74">
        <f t="shared" si="6"/>
        <v>0.32120000000000004</v>
      </c>
      <c r="N144" s="77">
        <v>3735</v>
      </c>
      <c r="O144" s="79" t="s">
        <v>64</v>
      </c>
      <c r="P144" s="74">
        <f t="shared" si="7"/>
        <v>0.3735</v>
      </c>
    </row>
    <row r="145" spans="2:16">
      <c r="B145" s="89">
        <v>15</v>
      </c>
      <c r="C145" s="79" t="s">
        <v>65</v>
      </c>
      <c r="D145" s="74">
        <f t="shared" si="13"/>
        <v>0.68181818181818177</v>
      </c>
      <c r="E145" s="91">
        <v>15.52</v>
      </c>
      <c r="F145" s="92">
        <v>2.521E-2</v>
      </c>
      <c r="G145" s="88">
        <f t="shared" si="8"/>
        <v>15.545209999999999</v>
      </c>
      <c r="H145" s="77">
        <v>9.7100000000000009</v>
      </c>
      <c r="I145" s="79" t="s">
        <v>66</v>
      </c>
      <c r="J145" s="76">
        <f t="shared" si="12"/>
        <v>9.7100000000000009</v>
      </c>
      <c r="K145" s="77">
        <v>3282</v>
      </c>
      <c r="L145" s="79" t="s">
        <v>64</v>
      </c>
      <c r="M145" s="74">
        <f t="shared" si="6"/>
        <v>0.32819999999999999</v>
      </c>
      <c r="N145" s="77">
        <v>3768</v>
      </c>
      <c r="O145" s="79" t="s">
        <v>64</v>
      </c>
      <c r="P145" s="74">
        <f t="shared" si="7"/>
        <v>0.37679999999999997</v>
      </c>
    </row>
    <row r="146" spans="2:16">
      <c r="B146" s="89">
        <v>16</v>
      </c>
      <c r="C146" s="79" t="s">
        <v>65</v>
      </c>
      <c r="D146" s="74">
        <f t="shared" si="13"/>
        <v>0.72727272727272729</v>
      </c>
      <c r="E146" s="91">
        <v>15.42</v>
      </c>
      <c r="F146" s="92">
        <v>2.3859999999999999E-2</v>
      </c>
      <c r="G146" s="88">
        <f t="shared" si="8"/>
        <v>15.443860000000001</v>
      </c>
      <c r="H146" s="77">
        <v>10.17</v>
      </c>
      <c r="I146" s="79" t="s">
        <v>66</v>
      </c>
      <c r="J146" s="76">
        <f t="shared" si="12"/>
        <v>10.17</v>
      </c>
      <c r="K146" s="77">
        <v>3352</v>
      </c>
      <c r="L146" s="79" t="s">
        <v>64</v>
      </c>
      <c r="M146" s="74">
        <f t="shared" si="6"/>
        <v>0.3352</v>
      </c>
      <c r="N146" s="77">
        <v>3800</v>
      </c>
      <c r="O146" s="79" t="s">
        <v>64</v>
      </c>
      <c r="P146" s="74">
        <f t="shared" si="7"/>
        <v>0.38</v>
      </c>
    </row>
    <row r="147" spans="2:16">
      <c r="B147" s="89">
        <v>17</v>
      </c>
      <c r="C147" s="79" t="s">
        <v>65</v>
      </c>
      <c r="D147" s="74">
        <f t="shared" si="13"/>
        <v>0.77272727272727271</v>
      </c>
      <c r="E147" s="91">
        <v>15.31</v>
      </c>
      <c r="F147" s="92">
        <v>2.266E-2</v>
      </c>
      <c r="G147" s="88">
        <f t="shared" si="8"/>
        <v>15.332660000000001</v>
      </c>
      <c r="H147" s="77">
        <v>10.62</v>
      </c>
      <c r="I147" s="79" t="s">
        <v>66</v>
      </c>
      <c r="J147" s="76">
        <f t="shared" si="12"/>
        <v>10.62</v>
      </c>
      <c r="K147" s="77">
        <v>3421</v>
      </c>
      <c r="L147" s="79" t="s">
        <v>64</v>
      </c>
      <c r="M147" s="74">
        <f t="shared" si="6"/>
        <v>0.34209999999999996</v>
      </c>
      <c r="N147" s="77">
        <v>3832</v>
      </c>
      <c r="O147" s="79" t="s">
        <v>64</v>
      </c>
      <c r="P147" s="74">
        <f t="shared" si="7"/>
        <v>0.38319999999999999</v>
      </c>
    </row>
    <row r="148" spans="2:16">
      <c r="B148" s="89">
        <v>18</v>
      </c>
      <c r="C148" s="79" t="s">
        <v>65</v>
      </c>
      <c r="D148" s="74">
        <f t="shared" si="13"/>
        <v>0.81818181818181823</v>
      </c>
      <c r="E148" s="91">
        <v>15.18</v>
      </c>
      <c r="F148" s="92">
        <v>2.1579999999999998E-2</v>
      </c>
      <c r="G148" s="88">
        <f t="shared" si="8"/>
        <v>15.20158</v>
      </c>
      <c r="H148" s="77">
        <v>11.08</v>
      </c>
      <c r="I148" s="79" t="s">
        <v>66</v>
      </c>
      <c r="J148" s="76">
        <f t="shared" si="12"/>
        <v>11.08</v>
      </c>
      <c r="K148" s="77">
        <v>3489</v>
      </c>
      <c r="L148" s="79" t="s">
        <v>64</v>
      </c>
      <c r="M148" s="74">
        <f t="shared" ref="M148:M159" si="14">K148/1000/10</f>
        <v>0.34889999999999999</v>
      </c>
      <c r="N148" s="77">
        <v>3862</v>
      </c>
      <c r="O148" s="79" t="s">
        <v>64</v>
      </c>
      <c r="P148" s="74">
        <f t="shared" ref="P148:P171" si="15">N148/1000/10</f>
        <v>0.38619999999999999</v>
      </c>
    </row>
    <row r="149" spans="2:16">
      <c r="B149" s="89">
        <v>20</v>
      </c>
      <c r="C149" s="79" t="s">
        <v>65</v>
      </c>
      <c r="D149" s="74">
        <f t="shared" si="13"/>
        <v>0.90909090909090906</v>
      </c>
      <c r="E149" s="91">
        <v>14.89</v>
      </c>
      <c r="F149" s="92">
        <v>1.9730000000000001E-2</v>
      </c>
      <c r="G149" s="88">
        <f t="shared" ref="G149:G212" si="16">E149+F149</f>
        <v>14.90973</v>
      </c>
      <c r="H149" s="77">
        <v>12.02</v>
      </c>
      <c r="I149" s="79" t="s">
        <v>66</v>
      </c>
      <c r="J149" s="76">
        <f t="shared" si="12"/>
        <v>12.02</v>
      </c>
      <c r="K149" s="77">
        <v>3744</v>
      </c>
      <c r="L149" s="79" t="s">
        <v>64</v>
      </c>
      <c r="M149" s="74">
        <f t="shared" si="14"/>
        <v>0.37440000000000001</v>
      </c>
      <c r="N149" s="77">
        <v>3922</v>
      </c>
      <c r="O149" s="79" t="s">
        <v>64</v>
      </c>
      <c r="P149" s="74">
        <f t="shared" si="15"/>
        <v>0.39219999999999999</v>
      </c>
    </row>
    <row r="150" spans="2:16">
      <c r="B150" s="89">
        <v>22.5</v>
      </c>
      <c r="C150" s="79" t="s">
        <v>65</v>
      </c>
      <c r="D150" s="74">
        <f t="shared" si="13"/>
        <v>1.0227272727272727</v>
      </c>
      <c r="E150" s="91">
        <v>14.51</v>
      </c>
      <c r="F150" s="92">
        <v>1.7829999999999999E-2</v>
      </c>
      <c r="G150" s="88">
        <f t="shared" si="16"/>
        <v>14.52783</v>
      </c>
      <c r="H150" s="77">
        <v>13.22</v>
      </c>
      <c r="I150" s="79" t="s">
        <v>66</v>
      </c>
      <c r="J150" s="76">
        <f t="shared" si="12"/>
        <v>13.22</v>
      </c>
      <c r="K150" s="77">
        <v>4122</v>
      </c>
      <c r="L150" s="79" t="s">
        <v>64</v>
      </c>
      <c r="M150" s="74">
        <f t="shared" si="14"/>
        <v>0.41220000000000001</v>
      </c>
      <c r="N150" s="77">
        <v>3994</v>
      </c>
      <c r="O150" s="79" t="s">
        <v>64</v>
      </c>
      <c r="P150" s="74">
        <f t="shared" si="15"/>
        <v>0.39940000000000003</v>
      </c>
    </row>
    <row r="151" spans="2:16">
      <c r="B151" s="89">
        <v>25</v>
      </c>
      <c r="C151" s="79" t="s">
        <v>65</v>
      </c>
      <c r="D151" s="74">
        <f t="shared" si="13"/>
        <v>1.1363636363636365</v>
      </c>
      <c r="E151" s="91">
        <v>14.12</v>
      </c>
      <c r="F151" s="92">
        <v>1.6289999999999999E-2</v>
      </c>
      <c r="G151" s="88">
        <f t="shared" si="16"/>
        <v>14.136289999999999</v>
      </c>
      <c r="H151" s="77">
        <v>14.44</v>
      </c>
      <c r="I151" s="79" t="s">
        <v>66</v>
      </c>
      <c r="J151" s="76">
        <f t="shared" si="12"/>
        <v>14.44</v>
      </c>
      <c r="K151" s="77">
        <v>4486</v>
      </c>
      <c r="L151" s="79" t="s">
        <v>64</v>
      </c>
      <c r="M151" s="74">
        <f t="shared" si="14"/>
        <v>0.4486</v>
      </c>
      <c r="N151" s="77">
        <v>4065</v>
      </c>
      <c r="O151" s="79" t="s">
        <v>64</v>
      </c>
      <c r="P151" s="74">
        <f t="shared" si="15"/>
        <v>0.40650000000000003</v>
      </c>
    </row>
    <row r="152" spans="2:16">
      <c r="B152" s="89">
        <v>27.5</v>
      </c>
      <c r="C152" s="79" t="s">
        <v>65</v>
      </c>
      <c r="D152" s="74">
        <f t="shared" si="13"/>
        <v>1.25</v>
      </c>
      <c r="E152" s="91">
        <v>13.74</v>
      </c>
      <c r="F152" s="92">
        <v>1.5010000000000001E-2</v>
      </c>
      <c r="G152" s="88">
        <f t="shared" si="16"/>
        <v>13.75501</v>
      </c>
      <c r="H152" s="77">
        <v>15.71</v>
      </c>
      <c r="I152" s="79" t="s">
        <v>66</v>
      </c>
      <c r="J152" s="76">
        <f t="shared" si="12"/>
        <v>15.71</v>
      </c>
      <c r="K152" s="77">
        <v>4840</v>
      </c>
      <c r="L152" s="79" t="s">
        <v>64</v>
      </c>
      <c r="M152" s="74">
        <f t="shared" si="14"/>
        <v>0.48399999999999999</v>
      </c>
      <c r="N152" s="77">
        <v>4135</v>
      </c>
      <c r="O152" s="79" t="s">
        <v>64</v>
      </c>
      <c r="P152" s="74">
        <f t="shared" si="15"/>
        <v>0.41349999999999998</v>
      </c>
    </row>
    <row r="153" spans="2:16">
      <c r="B153" s="89">
        <v>30</v>
      </c>
      <c r="C153" s="79" t="s">
        <v>65</v>
      </c>
      <c r="D153" s="74">
        <f t="shared" si="13"/>
        <v>1.3636363636363635</v>
      </c>
      <c r="E153" s="91">
        <v>13.37</v>
      </c>
      <c r="F153" s="92">
        <v>1.392E-2</v>
      </c>
      <c r="G153" s="88">
        <f t="shared" si="16"/>
        <v>13.38392</v>
      </c>
      <c r="H153" s="77">
        <v>17</v>
      </c>
      <c r="I153" s="79" t="s">
        <v>66</v>
      </c>
      <c r="J153" s="76">
        <f t="shared" si="12"/>
        <v>17</v>
      </c>
      <c r="K153" s="77">
        <v>5188</v>
      </c>
      <c r="L153" s="79" t="s">
        <v>64</v>
      </c>
      <c r="M153" s="74">
        <f t="shared" si="14"/>
        <v>0.51879999999999993</v>
      </c>
      <c r="N153" s="77">
        <v>4205</v>
      </c>
      <c r="O153" s="79" t="s">
        <v>64</v>
      </c>
      <c r="P153" s="74">
        <f t="shared" si="15"/>
        <v>0.42049999999999998</v>
      </c>
    </row>
    <row r="154" spans="2:16">
      <c r="B154" s="89">
        <v>32.5</v>
      </c>
      <c r="C154" s="79" t="s">
        <v>65</v>
      </c>
      <c r="D154" s="74">
        <f t="shared" si="13"/>
        <v>1.4772727272727273</v>
      </c>
      <c r="E154" s="91">
        <v>13.01</v>
      </c>
      <c r="F154" s="92">
        <v>1.299E-2</v>
      </c>
      <c r="G154" s="88">
        <f t="shared" si="16"/>
        <v>13.02299</v>
      </c>
      <c r="H154" s="77">
        <v>18.34</v>
      </c>
      <c r="I154" s="79" t="s">
        <v>66</v>
      </c>
      <c r="J154" s="76">
        <f t="shared" si="12"/>
        <v>18.34</v>
      </c>
      <c r="K154" s="77">
        <v>5532</v>
      </c>
      <c r="L154" s="79" t="s">
        <v>64</v>
      </c>
      <c r="M154" s="74">
        <f t="shared" si="14"/>
        <v>0.55320000000000003</v>
      </c>
      <c r="N154" s="77">
        <v>4276</v>
      </c>
      <c r="O154" s="79" t="s">
        <v>64</v>
      </c>
      <c r="P154" s="74">
        <f t="shared" si="15"/>
        <v>0.42759999999999998</v>
      </c>
    </row>
    <row r="155" spans="2:16">
      <c r="B155" s="89">
        <v>35</v>
      </c>
      <c r="C155" s="79" t="s">
        <v>65</v>
      </c>
      <c r="D155" s="74">
        <f t="shared" si="13"/>
        <v>1.5909090909090908</v>
      </c>
      <c r="E155" s="91">
        <v>12.67</v>
      </c>
      <c r="F155" s="92">
        <v>1.218E-2</v>
      </c>
      <c r="G155" s="88">
        <f t="shared" si="16"/>
        <v>12.682180000000001</v>
      </c>
      <c r="H155" s="77">
        <v>19.71</v>
      </c>
      <c r="I155" s="79" t="s">
        <v>66</v>
      </c>
      <c r="J155" s="76">
        <f t="shared" si="12"/>
        <v>19.71</v>
      </c>
      <c r="K155" s="77">
        <v>5872</v>
      </c>
      <c r="L155" s="79" t="s">
        <v>64</v>
      </c>
      <c r="M155" s="74">
        <f t="shared" si="14"/>
        <v>0.58719999999999994</v>
      </c>
      <c r="N155" s="77">
        <v>4348</v>
      </c>
      <c r="O155" s="79" t="s">
        <v>64</v>
      </c>
      <c r="P155" s="74">
        <f t="shared" si="15"/>
        <v>0.43479999999999996</v>
      </c>
    </row>
    <row r="156" spans="2:16">
      <c r="B156" s="89">
        <v>37.5</v>
      </c>
      <c r="C156" s="79" t="s">
        <v>65</v>
      </c>
      <c r="D156" s="74">
        <f t="shared" si="13"/>
        <v>1.7045454545454546</v>
      </c>
      <c r="E156" s="91">
        <v>12.35</v>
      </c>
      <c r="F156" s="92">
        <v>1.1469999999999999E-2</v>
      </c>
      <c r="G156" s="88">
        <f t="shared" si="16"/>
        <v>12.361469999999999</v>
      </c>
      <c r="H156" s="77">
        <v>21.11</v>
      </c>
      <c r="I156" s="79" t="s">
        <v>66</v>
      </c>
      <c r="J156" s="76">
        <f t="shared" si="12"/>
        <v>21.11</v>
      </c>
      <c r="K156" s="77">
        <v>6211</v>
      </c>
      <c r="L156" s="79" t="s">
        <v>64</v>
      </c>
      <c r="M156" s="74">
        <f t="shared" si="14"/>
        <v>0.62109999999999999</v>
      </c>
      <c r="N156" s="77">
        <v>4421</v>
      </c>
      <c r="O156" s="79" t="s">
        <v>64</v>
      </c>
      <c r="P156" s="74">
        <f t="shared" si="15"/>
        <v>0.44210000000000005</v>
      </c>
    </row>
    <row r="157" spans="2:16">
      <c r="B157" s="89">
        <v>40</v>
      </c>
      <c r="C157" s="79" t="s">
        <v>65</v>
      </c>
      <c r="D157" s="74">
        <f t="shared" si="13"/>
        <v>1.8181818181818181</v>
      </c>
      <c r="E157" s="91">
        <v>12.04</v>
      </c>
      <c r="F157" s="92">
        <v>1.085E-2</v>
      </c>
      <c r="G157" s="88">
        <f t="shared" si="16"/>
        <v>12.050849999999999</v>
      </c>
      <c r="H157" s="77">
        <v>22.55</v>
      </c>
      <c r="I157" s="79" t="s">
        <v>66</v>
      </c>
      <c r="J157" s="76">
        <f t="shared" si="12"/>
        <v>22.55</v>
      </c>
      <c r="K157" s="77">
        <v>6548</v>
      </c>
      <c r="L157" s="79" t="s">
        <v>64</v>
      </c>
      <c r="M157" s="74">
        <f t="shared" si="14"/>
        <v>0.65480000000000005</v>
      </c>
      <c r="N157" s="77">
        <v>4495</v>
      </c>
      <c r="O157" s="79" t="s">
        <v>64</v>
      </c>
      <c r="P157" s="74">
        <f t="shared" si="15"/>
        <v>0.44950000000000001</v>
      </c>
    </row>
    <row r="158" spans="2:16">
      <c r="B158" s="89">
        <v>45</v>
      </c>
      <c r="C158" s="79" t="s">
        <v>65</v>
      </c>
      <c r="D158" s="74">
        <f t="shared" si="13"/>
        <v>2.0454545454545454</v>
      </c>
      <c r="E158" s="91">
        <v>11.51</v>
      </c>
      <c r="F158" s="92">
        <v>9.7929999999999996E-3</v>
      </c>
      <c r="G158" s="88">
        <f t="shared" si="16"/>
        <v>11.519793</v>
      </c>
      <c r="H158" s="77">
        <v>25.54</v>
      </c>
      <c r="I158" s="79" t="s">
        <v>66</v>
      </c>
      <c r="J158" s="76">
        <f t="shared" si="12"/>
        <v>25.54</v>
      </c>
      <c r="K158" s="77">
        <v>7813</v>
      </c>
      <c r="L158" s="79" t="s">
        <v>64</v>
      </c>
      <c r="M158" s="74">
        <f t="shared" si="14"/>
        <v>0.78129999999999999</v>
      </c>
      <c r="N158" s="77">
        <v>4647</v>
      </c>
      <c r="O158" s="79" t="s">
        <v>64</v>
      </c>
      <c r="P158" s="74">
        <f t="shared" si="15"/>
        <v>0.4647</v>
      </c>
    </row>
    <row r="159" spans="2:16">
      <c r="B159" s="89">
        <v>50</v>
      </c>
      <c r="C159" s="79" t="s">
        <v>65</v>
      </c>
      <c r="D159" s="74">
        <f t="shared" si="13"/>
        <v>2.2727272727272729</v>
      </c>
      <c r="E159" s="91">
        <v>11.11</v>
      </c>
      <c r="F159" s="92">
        <v>8.933E-3</v>
      </c>
      <c r="G159" s="88">
        <f t="shared" si="16"/>
        <v>11.118933</v>
      </c>
      <c r="H159" s="77">
        <v>28.65</v>
      </c>
      <c r="I159" s="79" t="s">
        <v>66</v>
      </c>
      <c r="J159" s="76">
        <f t="shared" si="12"/>
        <v>28.65</v>
      </c>
      <c r="K159" s="77">
        <v>8985</v>
      </c>
      <c r="L159" s="79" t="s">
        <v>64</v>
      </c>
      <c r="M159" s="74">
        <f t="shared" si="14"/>
        <v>0.89849999999999997</v>
      </c>
      <c r="N159" s="77">
        <v>4805</v>
      </c>
      <c r="O159" s="79" t="s">
        <v>64</v>
      </c>
      <c r="P159" s="74">
        <f t="shared" si="15"/>
        <v>0.48049999999999998</v>
      </c>
    </row>
    <row r="160" spans="2:16">
      <c r="B160" s="89">
        <v>55</v>
      </c>
      <c r="C160" s="79" t="s">
        <v>65</v>
      </c>
      <c r="D160" s="74">
        <f t="shared" si="13"/>
        <v>2.5</v>
      </c>
      <c r="E160" s="91">
        <v>10.64</v>
      </c>
      <c r="F160" s="92">
        <v>8.2199999999999999E-3</v>
      </c>
      <c r="G160" s="88">
        <f t="shared" si="16"/>
        <v>10.64822</v>
      </c>
      <c r="H160" s="77">
        <v>31.89</v>
      </c>
      <c r="I160" s="79" t="s">
        <v>66</v>
      </c>
      <c r="J160" s="76">
        <f t="shared" si="12"/>
        <v>31.89</v>
      </c>
      <c r="K160" s="77">
        <v>1.01</v>
      </c>
      <c r="L160" s="78" t="s">
        <v>66</v>
      </c>
      <c r="M160" s="76">
        <f t="shared" ref="M160:M207" si="17">K160</f>
        <v>1.01</v>
      </c>
      <c r="N160" s="77">
        <v>4969</v>
      </c>
      <c r="O160" s="79" t="s">
        <v>64</v>
      </c>
      <c r="P160" s="74">
        <f t="shared" si="15"/>
        <v>0.49690000000000001</v>
      </c>
    </row>
    <row r="161" spans="2:16">
      <c r="B161" s="89">
        <v>60</v>
      </c>
      <c r="C161" s="79" t="s">
        <v>65</v>
      </c>
      <c r="D161" s="74">
        <f t="shared" si="13"/>
        <v>2.7272727272727271</v>
      </c>
      <c r="E161" s="91">
        <v>10.220000000000001</v>
      </c>
      <c r="F161" s="92">
        <v>7.6169999999999996E-3</v>
      </c>
      <c r="G161" s="88">
        <f t="shared" si="16"/>
        <v>10.227617</v>
      </c>
      <c r="H161" s="77">
        <v>35.270000000000003</v>
      </c>
      <c r="I161" s="79" t="s">
        <v>66</v>
      </c>
      <c r="J161" s="76">
        <f t="shared" si="12"/>
        <v>35.270000000000003</v>
      </c>
      <c r="K161" s="77">
        <v>1.1200000000000001</v>
      </c>
      <c r="L161" s="79" t="s">
        <v>66</v>
      </c>
      <c r="M161" s="76">
        <f t="shared" si="17"/>
        <v>1.1200000000000001</v>
      </c>
      <c r="N161" s="77">
        <v>5140</v>
      </c>
      <c r="O161" s="79" t="s">
        <v>64</v>
      </c>
      <c r="P161" s="74">
        <f t="shared" si="15"/>
        <v>0.51400000000000001</v>
      </c>
    </row>
    <row r="162" spans="2:16">
      <c r="B162" s="89">
        <v>65</v>
      </c>
      <c r="C162" s="79" t="s">
        <v>65</v>
      </c>
      <c r="D162" s="74">
        <f t="shared" si="13"/>
        <v>2.9545454545454546</v>
      </c>
      <c r="E162" s="91">
        <v>9.8369999999999997</v>
      </c>
      <c r="F162" s="92">
        <v>7.1009999999999997E-3</v>
      </c>
      <c r="G162" s="88">
        <f t="shared" si="16"/>
        <v>9.8441010000000002</v>
      </c>
      <c r="H162" s="77">
        <v>38.78</v>
      </c>
      <c r="I162" s="79" t="s">
        <v>66</v>
      </c>
      <c r="J162" s="76">
        <f t="shared" si="12"/>
        <v>38.78</v>
      </c>
      <c r="K162" s="77">
        <v>1.23</v>
      </c>
      <c r="L162" s="79" t="s">
        <v>66</v>
      </c>
      <c r="M162" s="76">
        <f t="shared" si="17"/>
        <v>1.23</v>
      </c>
      <c r="N162" s="77">
        <v>5319</v>
      </c>
      <c r="O162" s="79" t="s">
        <v>64</v>
      </c>
      <c r="P162" s="74">
        <f t="shared" si="15"/>
        <v>0.53190000000000004</v>
      </c>
    </row>
    <row r="163" spans="2:16">
      <c r="B163" s="89">
        <v>70</v>
      </c>
      <c r="C163" s="79" t="s">
        <v>65</v>
      </c>
      <c r="D163" s="74">
        <f t="shared" si="13"/>
        <v>3.1818181818181817</v>
      </c>
      <c r="E163" s="91">
        <v>9.4870000000000001</v>
      </c>
      <c r="F163" s="92">
        <v>6.6540000000000002E-3</v>
      </c>
      <c r="G163" s="88">
        <f t="shared" si="16"/>
        <v>9.4936539999999994</v>
      </c>
      <c r="H163" s="77">
        <v>42.42</v>
      </c>
      <c r="I163" s="79" t="s">
        <v>66</v>
      </c>
      <c r="J163" s="76">
        <f t="shared" si="12"/>
        <v>42.42</v>
      </c>
      <c r="K163" s="77">
        <v>1.33</v>
      </c>
      <c r="L163" s="79" t="s">
        <v>66</v>
      </c>
      <c r="M163" s="76">
        <f t="shared" si="17"/>
        <v>1.33</v>
      </c>
      <c r="N163" s="77">
        <v>5504</v>
      </c>
      <c r="O163" s="79" t="s">
        <v>64</v>
      </c>
      <c r="P163" s="74">
        <f t="shared" si="15"/>
        <v>0.5504</v>
      </c>
    </row>
    <row r="164" spans="2:16">
      <c r="B164" s="89">
        <v>80</v>
      </c>
      <c r="C164" s="79" t="s">
        <v>65</v>
      </c>
      <c r="D164" s="74">
        <f t="shared" si="13"/>
        <v>3.6363636363636362</v>
      </c>
      <c r="E164" s="91">
        <v>8.8650000000000002</v>
      </c>
      <c r="F164" s="92">
        <v>5.9170000000000004E-3</v>
      </c>
      <c r="G164" s="88">
        <f t="shared" si="16"/>
        <v>8.8709170000000004</v>
      </c>
      <c r="H164" s="77">
        <v>50.09</v>
      </c>
      <c r="I164" s="79" t="s">
        <v>66</v>
      </c>
      <c r="J164" s="76">
        <f t="shared" si="12"/>
        <v>50.09</v>
      </c>
      <c r="K164" s="77">
        <v>1.72</v>
      </c>
      <c r="L164" s="79" t="s">
        <v>66</v>
      </c>
      <c r="M164" s="76">
        <f t="shared" si="17"/>
        <v>1.72</v>
      </c>
      <c r="N164" s="77">
        <v>5899</v>
      </c>
      <c r="O164" s="79" t="s">
        <v>64</v>
      </c>
      <c r="P164" s="74">
        <f t="shared" si="15"/>
        <v>0.58989999999999998</v>
      </c>
    </row>
    <row r="165" spans="2:16">
      <c r="B165" s="89">
        <v>90</v>
      </c>
      <c r="C165" s="79" t="s">
        <v>65</v>
      </c>
      <c r="D165" s="74">
        <f t="shared" si="13"/>
        <v>4.0909090909090908</v>
      </c>
      <c r="E165" s="91">
        <v>8.3290000000000006</v>
      </c>
      <c r="F165" s="92">
        <v>5.3340000000000002E-3</v>
      </c>
      <c r="G165" s="88">
        <f t="shared" si="16"/>
        <v>8.3343340000000001</v>
      </c>
      <c r="H165" s="77">
        <v>58.29</v>
      </c>
      <c r="I165" s="79" t="s">
        <v>66</v>
      </c>
      <c r="J165" s="76">
        <f t="shared" si="12"/>
        <v>58.29</v>
      </c>
      <c r="K165" s="77">
        <v>2.08</v>
      </c>
      <c r="L165" s="79" t="s">
        <v>66</v>
      </c>
      <c r="M165" s="76">
        <f t="shared" si="17"/>
        <v>2.08</v>
      </c>
      <c r="N165" s="77">
        <v>6325</v>
      </c>
      <c r="O165" s="79" t="s">
        <v>64</v>
      </c>
      <c r="P165" s="74">
        <f t="shared" si="15"/>
        <v>0.63250000000000006</v>
      </c>
    </row>
    <row r="166" spans="2:16">
      <c r="B166" s="89">
        <v>100</v>
      </c>
      <c r="C166" s="79" t="s">
        <v>65</v>
      </c>
      <c r="D166" s="74">
        <f t="shared" si="13"/>
        <v>4.5454545454545459</v>
      </c>
      <c r="E166" s="91">
        <v>7.8609999999999998</v>
      </c>
      <c r="F166" s="92">
        <v>4.8599999999999997E-3</v>
      </c>
      <c r="G166" s="88">
        <f t="shared" si="16"/>
        <v>7.8658599999999996</v>
      </c>
      <c r="H166" s="77">
        <v>66.989999999999995</v>
      </c>
      <c r="I166" s="79" t="s">
        <v>66</v>
      </c>
      <c r="J166" s="76">
        <f t="shared" si="12"/>
        <v>66.989999999999995</v>
      </c>
      <c r="K166" s="77">
        <v>2.42</v>
      </c>
      <c r="L166" s="79" t="s">
        <v>66</v>
      </c>
      <c r="M166" s="76">
        <f t="shared" si="17"/>
        <v>2.42</v>
      </c>
      <c r="N166" s="77">
        <v>6780</v>
      </c>
      <c r="O166" s="79" t="s">
        <v>64</v>
      </c>
      <c r="P166" s="74">
        <f t="shared" si="15"/>
        <v>0.67800000000000005</v>
      </c>
    </row>
    <row r="167" spans="2:16">
      <c r="B167" s="89">
        <v>110</v>
      </c>
      <c r="C167" s="79" t="s">
        <v>65</v>
      </c>
      <c r="D167" s="74">
        <f t="shared" si="13"/>
        <v>5</v>
      </c>
      <c r="E167" s="91">
        <v>7.4459999999999997</v>
      </c>
      <c r="F167" s="92">
        <v>4.4669999999999996E-3</v>
      </c>
      <c r="G167" s="88">
        <f t="shared" si="16"/>
        <v>7.4504669999999997</v>
      </c>
      <c r="H167" s="77">
        <v>76.19</v>
      </c>
      <c r="I167" s="79" t="s">
        <v>66</v>
      </c>
      <c r="J167" s="76">
        <f t="shared" si="12"/>
        <v>76.19</v>
      </c>
      <c r="K167" s="77">
        <v>2.75</v>
      </c>
      <c r="L167" s="79" t="s">
        <v>66</v>
      </c>
      <c r="M167" s="76">
        <f t="shared" si="17"/>
        <v>2.75</v>
      </c>
      <c r="N167" s="77">
        <v>7266</v>
      </c>
      <c r="O167" s="79" t="s">
        <v>64</v>
      </c>
      <c r="P167" s="74">
        <f t="shared" si="15"/>
        <v>0.72660000000000002</v>
      </c>
    </row>
    <row r="168" spans="2:16">
      <c r="B168" s="89">
        <v>120</v>
      </c>
      <c r="C168" s="79" t="s">
        <v>65</v>
      </c>
      <c r="D168" s="74">
        <f t="shared" si="13"/>
        <v>5.4545454545454541</v>
      </c>
      <c r="E168" s="91">
        <v>7.077</v>
      </c>
      <c r="F168" s="92">
        <v>4.1359999999999999E-3</v>
      </c>
      <c r="G168" s="88">
        <f t="shared" si="16"/>
        <v>7.0811359999999999</v>
      </c>
      <c r="H168" s="77">
        <v>85.89</v>
      </c>
      <c r="I168" s="79" t="s">
        <v>66</v>
      </c>
      <c r="J168" s="76">
        <f t="shared" si="12"/>
        <v>85.89</v>
      </c>
      <c r="K168" s="77">
        <v>3.07</v>
      </c>
      <c r="L168" s="79" t="s">
        <v>66</v>
      </c>
      <c r="M168" s="76">
        <f t="shared" si="17"/>
        <v>3.07</v>
      </c>
      <c r="N168" s="77">
        <v>7782</v>
      </c>
      <c r="O168" s="79" t="s">
        <v>64</v>
      </c>
      <c r="P168" s="74">
        <f t="shared" si="15"/>
        <v>0.7782</v>
      </c>
    </row>
    <row r="169" spans="2:16">
      <c r="B169" s="89">
        <v>130</v>
      </c>
      <c r="C169" s="79" t="s">
        <v>65</v>
      </c>
      <c r="D169" s="74">
        <f t="shared" si="13"/>
        <v>5.9090909090909092</v>
      </c>
      <c r="E169" s="91">
        <v>6.7450000000000001</v>
      </c>
      <c r="F169" s="92">
        <v>3.8530000000000001E-3</v>
      </c>
      <c r="G169" s="88">
        <f t="shared" si="16"/>
        <v>6.7488530000000004</v>
      </c>
      <c r="H169" s="77">
        <v>96.08</v>
      </c>
      <c r="I169" s="79" t="s">
        <v>66</v>
      </c>
      <c r="J169" s="76">
        <f t="shared" si="12"/>
        <v>96.08</v>
      </c>
      <c r="K169" s="77">
        <v>3.4</v>
      </c>
      <c r="L169" s="79" t="s">
        <v>66</v>
      </c>
      <c r="M169" s="76">
        <f t="shared" si="17"/>
        <v>3.4</v>
      </c>
      <c r="N169" s="77">
        <v>8326</v>
      </c>
      <c r="O169" s="79" t="s">
        <v>64</v>
      </c>
      <c r="P169" s="74">
        <f t="shared" si="15"/>
        <v>0.83260000000000001</v>
      </c>
    </row>
    <row r="170" spans="2:16">
      <c r="B170" s="89">
        <v>140</v>
      </c>
      <c r="C170" s="79" t="s">
        <v>65</v>
      </c>
      <c r="D170" s="74">
        <f t="shared" si="13"/>
        <v>6.3636363636363633</v>
      </c>
      <c r="E170" s="91">
        <v>6.4450000000000003</v>
      </c>
      <c r="F170" s="92">
        <v>3.6080000000000001E-3</v>
      </c>
      <c r="G170" s="88">
        <f t="shared" si="16"/>
        <v>6.4486080000000001</v>
      </c>
      <c r="H170" s="77">
        <v>106.75</v>
      </c>
      <c r="I170" s="79" t="s">
        <v>66</v>
      </c>
      <c r="J170" s="76">
        <f t="shared" si="12"/>
        <v>106.75</v>
      </c>
      <c r="K170" s="77">
        <v>3.72</v>
      </c>
      <c r="L170" s="79" t="s">
        <v>66</v>
      </c>
      <c r="M170" s="76">
        <f t="shared" si="17"/>
        <v>3.72</v>
      </c>
      <c r="N170" s="77">
        <v>8898</v>
      </c>
      <c r="O170" s="79" t="s">
        <v>64</v>
      </c>
      <c r="P170" s="74">
        <f t="shared" si="15"/>
        <v>0.88979999999999992</v>
      </c>
    </row>
    <row r="171" spans="2:16">
      <c r="B171" s="89">
        <v>150</v>
      </c>
      <c r="C171" s="79" t="s">
        <v>65</v>
      </c>
      <c r="D171" s="74">
        <f t="shared" si="13"/>
        <v>6.8181818181818183</v>
      </c>
      <c r="E171" s="91">
        <v>6.1719999999999997</v>
      </c>
      <c r="F171" s="92">
        <v>3.3930000000000002E-3</v>
      </c>
      <c r="G171" s="88">
        <f t="shared" si="16"/>
        <v>6.1753929999999997</v>
      </c>
      <c r="H171" s="77">
        <v>117.92</v>
      </c>
      <c r="I171" s="79" t="s">
        <v>66</v>
      </c>
      <c r="J171" s="76">
        <f t="shared" si="12"/>
        <v>117.92</v>
      </c>
      <c r="K171" s="77">
        <v>4.05</v>
      </c>
      <c r="L171" s="79" t="s">
        <v>66</v>
      </c>
      <c r="M171" s="76">
        <f t="shared" si="17"/>
        <v>4.05</v>
      </c>
      <c r="N171" s="77">
        <v>9499</v>
      </c>
      <c r="O171" s="79" t="s">
        <v>64</v>
      </c>
      <c r="P171" s="74">
        <f t="shared" si="15"/>
        <v>0.94990000000000008</v>
      </c>
    </row>
    <row r="172" spans="2:16">
      <c r="B172" s="89">
        <v>160</v>
      </c>
      <c r="C172" s="79" t="s">
        <v>65</v>
      </c>
      <c r="D172" s="74">
        <f t="shared" si="13"/>
        <v>7.2727272727272725</v>
      </c>
      <c r="E172" s="91">
        <v>5.923</v>
      </c>
      <c r="F172" s="92">
        <v>3.2039999999999998E-3</v>
      </c>
      <c r="G172" s="88">
        <f t="shared" si="16"/>
        <v>5.9262040000000002</v>
      </c>
      <c r="H172" s="77">
        <v>129.56</v>
      </c>
      <c r="I172" s="79" t="s">
        <v>66</v>
      </c>
      <c r="J172" s="76">
        <f t="shared" ref="J172:J186" si="18">H172</f>
        <v>129.56</v>
      </c>
      <c r="K172" s="77">
        <v>4.37</v>
      </c>
      <c r="L172" s="79" t="s">
        <v>66</v>
      </c>
      <c r="M172" s="76">
        <f t="shared" si="17"/>
        <v>4.37</v>
      </c>
      <c r="N172" s="77">
        <v>1.01</v>
      </c>
      <c r="O172" s="78" t="s">
        <v>66</v>
      </c>
      <c r="P172" s="74">
        <f t="shared" ref="P172:P175" si="19">N172</f>
        <v>1.01</v>
      </c>
    </row>
    <row r="173" spans="2:16">
      <c r="B173" s="89">
        <v>170</v>
      </c>
      <c r="C173" s="79" t="s">
        <v>65</v>
      </c>
      <c r="D173" s="74">
        <f t="shared" si="13"/>
        <v>7.7272727272727275</v>
      </c>
      <c r="E173" s="91">
        <v>5.6950000000000003</v>
      </c>
      <c r="F173" s="92">
        <v>3.0360000000000001E-3</v>
      </c>
      <c r="G173" s="88">
        <f t="shared" si="16"/>
        <v>5.6980360000000001</v>
      </c>
      <c r="H173" s="77">
        <v>141.68</v>
      </c>
      <c r="I173" s="79" t="s">
        <v>66</v>
      </c>
      <c r="J173" s="76">
        <f t="shared" si="18"/>
        <v>141.68</v>
      </c>
      <c r="K173" s="77">
        <v>4.7</v>
      </c>
      <c r="L173" s="79" t="s">
        <v>66</v>
      </c>
      <c r="M173" s="76">
        <f t="shared" si="17"/>
        <v>4.7</v>
      </c>
      <c r="N173" s="77">
        <v>1.08</v>
      </c>
      <c r="O173" s="79" t="s">
        <v>66</v>
      </c>
      <c r="P173" s="74">
        <f t="shared" si="19"/>
        <v>1.08</v>
      </c>
    </row>
    <row r="174" spans="2:16">
      <c r="B174" s="89">
        <v>180</v>
      </c>
      <c r="C174" s="79" t="s">
        <v>65</v>
      </c>
      <c r="D174" s="74">
        <f t="shared" si="13"/>
        <v>8.1818181818181817</v>
      </c>
      <c r="E174" s="91">
        <v>5.4850000000000003</v>
      </c>
      <c r="F174" s="92">
        <v>2.885E-3</v>
      </c>
      <c r="G174" s="88">
        <f t="shared" si="16"/>
        <v>5.4878850000000003</v>
      </c>
      <c r="H174" s="77">
        <v>154.28</v>
      </c>
      <c r="I174" s="79" t="s">
        <v>66</v>
      </c>
      <c r="J174" s="76">
        <f t="shared" si="18"/>
        <v>154.28</v>
      </c>
      <c r="K174" s="77">
        <v>5.03</v>
      </c>
      <c r="L174" s="79" t="s">
        <v>66</v>
      </c>
      <c r="M174" s="76">
        <f t="shared" si="17"/>
        <v>5.03</v>
      </c>
      <c r="N174" s="77">
        <v>1.1499999999999999</v>
      </c>
      <c r="O174" s="79" t="s">
        <v>66</v>
      </c>
      <c r="P174" s="74">
        <f t="shared" si="19"/>
        <v>1.1499999999999999</v>
      </c>
    </row>
    <row r="175" spans="2:16">
      <c r="B175" s="89">
        <v>200</v>
      </c>
      <c r="C175" s="79" t="s">
        <v>65</v>
      </c>
      <c r="D175" s="74">
        <f t="shared" si="13"/>
        <v>9.0909090909090917</v>
      </c>
      <c r="E175" s="91">
        <v>5.1109999999999998</v>
      </c>
      <c r="F175" s="92">
        <v>2.6259999999999999E-3</v>
      </c>
      <c r="G175" s="88">
        <f t="shared" si="16"/>
        <v>5.113626</v>
      </c>
      <c r="H175" s="77">
        <v>180.87</v>
      </c>
      <c r="I175" s="79" t="s">
        <v>66</v>
      </c>
      <c r="J175" s="76">
        <f t="shared" si="18"/>
        <v>180.87</v>
      </c>
      <c r="K175" s="77">
        <v>6.29</v>
      </c>
      <c r="L175" s="79" t="s">
        <v>66</v>
      </c>
      <c r="M175" s="76">
        <f t="shared" si="17"/>
        <v>6.29</v>
      </c>
      <c r="N175" s="77">
        <v>1.29</v>
      </c>
      <c r="O175" s="79" t="s">
        <v>66</v>
      </c>
      <c r="P175" s="74">
        <f t="shared" si="19"/>
        <v>1.29</v>
      </c>
    </row>
    <row r="176" spans="2:16">
      <c r="B176" s="89">
        <v>225</v>
      </c>
      <c r="C176" s="79" t="s">
        <v>65</v>
      </c>
      <c r="D176" s="74">
        <f t="shared" si="13"/>
        <v>10.227272727272727</v>
      </c>
      <c r="E176" s="91">
        <v>4.7140000000000004</v>
      </c>
      <c r="F176" s="92">
        <v>2.3640000000000002E-3</v>
      </c>
      <c r="G176" s="88">
        <f t="shared" si="16"/>
        <v>4.7163640000000004</v>
      </c>
      <c r="H176" s="77">
        <v>216.74</v>
      </c>
      <c r="I176" s="79" t="s">
        <v>66</v>
      </c>
      <c r="J176" s="76">
        <f t="shared" si="18"/>
        <v>216.74</v>
      </c>
      <c r="K176" s="77">
        <v>8.09</v>
      </c>
      <c r="L176" s="79" t="s">
        <v>66</v>
      </c>
      <c r="M176" s="76">
        <f t="shared" si="17"/>
        <v>8.09</v>
      </c>
      <c r="N176" s="77">
        <v>1.48</v>
      </c>
      <c r="O176" s="79" t="s">
        <v>66</v>
      </c>
      <c r="P176" s="76">
        <f t="shared" ref="P176:P222" si="20">N176</f>
        <v>1.48</v>
      </c>
    </row>
    <row r="177" spans="1:16">
      <c r="A177" s="4"/>
      <c r="B177" s="89">
        <v>250</v>
      </c>
      <c r="C177" s="79" t="s">
        <v>65</v>
      </c>
      <c r="D177" s="74">
        <f t="shared" si="13"/>
        <v>11.363636363636363</v>
      </c>
      <c r="E177" s="91">
        <v>4.38</v>
      </c>
      <c r="F177" s="92">
        <v>2.1519999999999998E-3</v>
      </c>
      <c r="G177" s="88">
        <f t="shared" si="16"/>
        <v>4.3821519999999996</v>
      </c>
      <c r="H177" s="77">
        <v>255.48</v>
      </c>
      <c r="I177" s="79" t="s">
        <v>66</v>
      </c>
      <c r="J177" s="76">
        <f t="shared" si="18"/>
        <v>255.48</v>
      </c>
      <c r="K177" s="77">
        <v>9.7799999999999994</v>
      </c>
      <c r="L177" s="79" t="s">
        <v>66</v>
      </c>
      <c r="M177" s="76">
        <f t="shared" si="17"/>
        <v>9.7799999999999994</v>
      </c>
      <c r="N177" s="77">
        <v>1.69</v>
      </c>
      <c r="O177" s="79" t="s">
        <v>66</v>
      </c>
      <c r="P177" s="76">
        <f t="shared" si="20"/>
        <v>1.69</v>
      </c>
    </row>
    <row r="178" spans="1:16">
      <c r="B178" s="77">
        <v>275</v>
      </c>
      <c r="C178" s="79" t="s">
        <v>65</v>
      </c>
      <c r="D178" s="74">
        <f t="shared" ref="D178:D191" si="21">B178/$C$5</f>
        <v>12.5</v>
      </c>
      <c r="E178" s="91">
        <v>4.093</v>
      </c>
      <c r="F178" s="92">
        <v>1.9759999999999999E-3</v>
      </c>
      <c r="G178" s="88">
        <f t="shared" si="16"/>
        <v>4.0949759999999999</v>
      </c>
      <c r="H178" s="77">
        <v>297.06</v>
      </c>
      <c r="I178" s="79" t="s">
        <v>66</v>
      </c>
      <c r="J178" s="76">
        <f t="shared" si="18"/>
        <v>297.06</v>
      </c>
      <c r="K178" s="77">
        <v>11.42</v>
      </c>
      <c r="L178" s="79" t="s">
        <v>66</v>
      </c>
      <c r="M178" s="76">
        <f t="shared" si="17"/>
        <v>11.42</v>
      </c>
      <c r="N178" s="77">
        <v>1.92</v>
      </c>
      <c r="O178" s="79" t="s">
        <v>66</v>
      </c>
      <c r="P178" s="76">
        <f t="shared" si="20"/>
        <v>1.92</v>
      </c>
    </row>
    <row r="179" spans="1:16">
      <c r="B179" s="89">
        <v>300</v>
      </c>
      <c r="C179" s="90" t="s">
        <v>65</v>
      </c>
      <c r="D179" s="74">
        <f t="shared" si="21"/>
        <v>13.636363636363637</v>
      </c>
      <c r="E179" s="91">
        <v>3.8460000000000001</v>
      </c>
      <c r="F179" s="92">
        <v>1.8270000000000001E-3</v>
      </c>
      <c r="G179" s="88">
        <f t="shared" si="16"/>
        <v>3.8478270000000001</v>
      </c>
      <c r="H179" s="77">
        <v>341.43</v>
      </c>
      <c r="I179" s="79" t="s">
        <v>66</v>
      </c>
      <c r="J179" s="76">
        <f t="shared" si="18"/>
        <v>341.43</v>
      </c>
      <c r="K179" s="77">
        <v>13.04</v>
      </c>
      <c r="L179" s="79" t="s">
        <v>66</v>
      </c>
      <c r="M179" s="76">
        <f t="shared" si="17"/>
        <v>13.04</v>
      </c>
      <c r="N179" s="77">
        <v>2.15</v>
      </c>
      <c r="O179" s="79" t="s">
        <v>66</v>
      </c>
      <c r="P179" s="76">
        <f t="shared" si="20"/>
        <v>2.15</v>
      </c>
    </row>
    <row r="180" spans="1:16">
      <c r="B180" s="89">
        <v>325</v>
      </c>
      <c r="C180" s="90" t="s">
        <v>65</v>
      </c>
      <c r="D180" s="74">
        <f t="shared" si="21"/>
        <v>14.772727272727273</v>
      </c>
      <c r="E180" s="91">
        <v>3.629</v>
      </c>
      <c r="F180" s="92">
        <v>1.701E-3</v>
      </c>
      <c r="G180" s="88">
        <f t="shared" si="16"/>
        <v>3.6307010000000002</v>
      </c>
      <c r="H180" s="77">
        <v>388.55</v>
      </c>
      <c r="I180" s="79" t="s">
        <v>66</v>
      </c>
      <c r="J180" s="76">
        <f t="shared" si="18"/>
        <v>388.55</v>
      </c>
      <c r="K180" s="77">
        <v>14.65</v>
      </c>
      <c r="L180" s="79" t="s">
        <v>66</v>
      </c>
      <c r="M180" s="76">
        <f t="shared" si="17"/>
        <v>14.65</v>
      </c>
      <c r="N180" s="77">
        <v>2.4</v>
      </c>
      <c r="O180" s="79" t="s">
        <v>66</v>
      </c>
      <c r="P180" s="76">
        <f t="shared" si="20"/>
        <v>2.4</v>
      </c>
    </row>
    <row r="181" spans="1:16">
      <c r="B181" s="89">
        <v>350</v>
      </c>
      <c r="C181" s="90" t="s">
        <v>65</v>
      </c>
      <c r="D181" s="74">
        <f t="shared" si="21"/>
        <v>15.909090909090908</v>
      </c>
      <c r="E181" s="91">
        <v>3.4390000000000001</v>
      </c>
      <c r="F181" s="92">
        <v>1.591E-3</v>
      </c>
      <c r="G181" s="88">
        <f t="shared" si="16"/>
        <v>3.440591</v>
      </c>
      <c r="H181" s="77">
        <v>438.38</v>
      </c>
      <c r="I181" s="79" t="s">
        <v>66</v>
      </c>
      <c r="J181" s="76">
        <f t="shared" si="18"/>
        <v>438.38</v>
      </c>
      <c r="K181" s="77">
        <v>16.27</v>
      </c>
      <c r="L181" s="79" t="s">
        <v>66</v>
      </c>
      <c r="M181" s="76">
        <f t="shared" si="17"/>
        <v>16.27</v>
      </c>
      <c r="N181" s="77">
        <v>2.67</v>
      </c>
      <c r="O181" s="79" t="s">
        <v>66</v>
      </c>
      <c r="P181" s="76">
        <f t="shared" si="20"/>
        <v>2.67</v>
      </c>
    </row>
    <row r="182" spans="1:16">
      <c r="B182" s="89">
        <v>375</v>
      </c>
      <c r="C182" s="90" t="s">
        <v>65</v>
      </c>
      <c r="D182" s="74">
        <f t="shared" si="21"/>
        <v>17.045454545454547</v>
      </c>
      <c r="E182" s="91">
        <v>3.27</v>
      </c>
      <c r="F182" s="92">
        <v>1.4959999999999999E-3</v>
      </c>
      <c r="G182" s="88">
        <f t="shared" si="16"/>
        <v>3.271496</v>
      </c>
      <c r="H182" s="77">
        <v>490.88</v>
      </c>
      <c r="I182" s="79" t="s">
        <v>66</v>
      </c>
      <c r="J182" s="76">
        <f t="shared" si="18"/>
        <v>490.88</v>
      </c>
      <c r="K182" s="77">
        <v>17.89</v>
      </c>
      <c r="L182" s="79" t="s">
        <v>66</v>
      </c>
      <c r="M182" s="76">
        <f t="shared" si="17"/>
        <v>17.89</v>
      </c>
      <c r="N182" s="77">
        <v>2.95</v>
      </c>
      <c r="O182" s="79" t="s">
        <v>66</v>
      </c>
      <c r="P182" s="76">
        <f t="shared" si="20"/>
        <v>2.95</v>
      </c>
    </row>
    <row r="183" spans="1:16">
      <c r="B183" s="89">
        <v>400</v>
      </c>
      <c r="C183" s="90" t="s">
        <v>65</v>
      </c>
      <c r="D183" s="74">
        <f t="shared" si="21"/>
        <v>18.181818181818183</v>
      </c>
      <c r="E183" s="91">
        <v>3.1179999999999999</v>
      </c>
      <c r="F183" s="92">
        <v>1.4109999999999999E-3</v>
      </c>
      <c r="G183" s="88">
        <f t="shared" si="16"/>
        <v>3.1194109999999999</v>
      </c>
      <c r="H183" s="77">
        <v>546</v>
      </c>
      <c r="I183" s="79" t="s">
        <v>66</v>
      </c>
      <c r="J183" s="76">
        <f t="shared" si="18"/>
        <v>546</v>
      </c>
      <c r="K183" s="77">
        <v>19.53</v>
      </c>
      <c r="L183" s="79" t="s">
        <v>66</v>
      </c>
      <c r="M183" s="76">
        <f t="shared" si="17"/>
        <v>19.53</v>
      </c>
      <c r="N183" s="77">
        <v>3.24</v>
      </c>
      <c r="O183" s="79" t="s">
        <v>66</v>
      </c>
      <c r="P183" s="76">
        <f t="shared" si="20"/>
        <v>3.24</v>
      </c>
    </row>
    <row r="184" spans="1:16">
      <c r="B184" s="89">
        <v>450</v>
      </c>
      <c r="C184" s="90" t="s">
        <v>65</v>
      </c>
      <c r="D184" s="74">
        <f t="shared" si="21"/>
        <v>20.454545454545453</v>
      </c>
      <c r="E184" s="91">
        <v>2.859</v>
      </c>
      <c r="F184" s="92">
        <v>1.2689999999999999E-3</v>
      </c>
      <c r="G184" s="88">
        <f t="shared" si="16"/>
        <v>2.8602690000000002</v>
      </c>
      <c r="H184" s="77">
        <v>663.93</v>
      </c>
      <c r="I184" s="79" t="s">
        <v>66</v>
      </c>
      <c r="J184" s="76">
        <f t="shared" si="18"/>
        <v>663.93</v>
      </c>
      <c r="K184" s="77">
        <v>25.7</v>
      </c>
      <c r="L184" s="79" t="s">
        <v>66</v>
      </c>
      <c r="M184" s="76">
        <f t="shared" si="17"/>
        <v>25.7</v>
      </c>
      <c r="N184" s="77">
        <v>3.86</v>
      </c>
      <c r="O184" s="79" t="s">
        <v>66</v>
      </c>
      <c r="P184" s="76">
        <f t="shared" si="20"/>
        <v>3.86</v>
      </c>
    </row>
    <row r="185" spans="1:16">
      <c r="B185" s="89">
        <v>500</v>
      </c>
      <c r="C185" s="90" t="s">
        <v>65</v>
      </c>
      <c r="D185" s="74">
        <f t="shared" si="21"/>
        <v>22.727272727272727</v>
      </c>
      <c r="E185" s="91">
        <v>2.6440000000000001</v>
      </c>
      <c r="F185" s="92">
        <v>1.1540000000000001E-3</v>
      </c>
      <c r="G185" s="88">
        <f t="shared" si="16"/>
        <v>2.6451540000000002</v>
      </c>
      <c r="H185" s="77">
        <v>792</v>
      </c>
      <c r="I185" s="79" t="s">
        <v>66</v>
      </c>
      <c r="J185" s="76">
        <f t="shared" si="18"/>
        <v>792</v>
      </c>
      <c r="K185" s="77">
        <v>31.47</v>
      </c>
      <c r="L185" s="79" t="s">
        <v>66</v>
      </c>
      <c r="M185" s="76">
        <f t="shared" si="17"/>
        <v>31.47</v>
      </c>
      <c r="N185" s="77">
        <v>4.5199999999999996</v>
      </c>
      <c r="O185" s="79" t="s">
        <v>66</v>
      </c>
      <c r="P185" s="76">
        <f t="shared" si="20"/>
        <v>4.5199999999999996</v>
      </c>
    </row>
    <row r="186" spans="1:16">
      <c r="B186" s="89">
        <v>550</v>
      </c>
      <c r="C186" s="90" t="s">
        <v>65</v>
      </c>
      <c r="D186" s="74">
        <f t="shared" si="21"/>
        <v>25</v>
      </c>
      <c r="E186" s="91">
        <v>2.4609999999999999</v>
      </c>
      <c r="F186" s="92">
        <v>1.059E-3</v>
      </c>
      <c r="G186" s="88">
        <f t="shared" si="16"/>
        <v>2.462059</v>
      </c>
      <c r="H186" s="77">
        <v>930.04</v>
      </c>
      <c r="I186" s="79" t="s">
        <v>66</v>
      </c>
      <c r="J186" s="76">
        <f t="shared" si="18"/>
        <v>930.04</v>
      </c>
      <c r="K186" s="77">
        <v>37.049999999999997</v>
      </c>
      <c r="L186" s="79" t="s">
        <v>66</v>
      </c>
      <c r="M186" s="76">
        <f t="shared" si="17"/>
        <v>37.049999999999997</v>
      </c>
      <c r="N186" s="77">
        <v>5.24</v>
      </c>
      <c r="O186" s="79" t="s">
        <v>66</v>
      </c>
      <c r="P186" s="76">
        <f t="shared" si="20"/>
        <v>5.24</v>
      </c>
    </row>
    <row r="187" spans="1:16">
      <c r="B187" s="89">
        <v>600</v>
      </c>
      <c r="C187" s="90" t="s">
        <v>65</v>
      </c>
      <c r="D187" s="74">
        <f t="shared" si="21"/>
        <v>27.272727272727273</v>
      </c>
      <c r="E187" s="91">
        <v>2.3029999999999999</v>
      </c>
      <c r="F187" s="92">
        <v>9.7900000000000005E-4</v>
      </c>
      <c r="G187" s="88">
        <f t="shared" si="16"/>
        <v>2.303979</v>
      </c>
      <c r="H187" s="77">
        <v>1.08</v>
      </c>
      <c r="I187" s="78" t="s">
        <v>12</v>
      </c>
      <c r="J187" s="76">
        <f t="shared" ref="J186:J190" si="22">H187*1000</f>
        <v>1080</v>
      </c>
      <c r="K187" s="77">
        <v>42.58</v>
      </c>
      <c r="L187" s="79" t="s">
        <v>66</v>
      </c>
      <c r="M187" s="76">
        <f t="shared" si="17"/>
        <v>42.58</v>
      </c>
      <c r="N187" s="77">
        <v>6</v>
      </c>
      <c r="O187" s="79" t="s">
        <v>66</v>
      </c>
      <c r="P187" s="76">
        <f t="shared" si="20"/>
        <v>6</v>
      </c>
    </row>
    <row r="188" spans="1:16">
      <c r="B188" s="89">
        <v>650</v>
      </c>
      <c r="C188" s="90" t="s">
        <v>65</v>
      </c>
      <c r="D188" s="74">
        <f t="shared" si="21"/>
        <v>29.545454545454547</v>
      </c>
      <c r="E188" s="91">
        <v>2.1640000000000001</v>
      </c>
      <c r="F188" s="92">
        <v>9.1060000000000002E-4</v>
      </c>
      <c r="G188" s="88">
        <f t="shared" si="16"/>
        <v>2.1649106000000002</v>
      </c>
      <c r="H188" s="77">
        <v>1.24</v>
      </c>
      <c r="I188" s="79" t="s">
        <v>12</v>
      </c>
      <c r="J188" s="80">
        <f t="shared" si="22"/>
        <v>1240</v>
      </c>
      <c r="K188" s="77">
        <v>48.09</v>
      </c>
      <c r="L188" s="79" t="s">
        <v>66</v>
      </c>
      <c r="M188" s="76">
        <f t="shared" si="17"/>
        <v>48.09</v>
      </c>
      <c r="N188" s="77">
        <v>6.81</v>
      </c>
      <c r="O188" s="79" t="s">
        <v>66</v>
      </c>
      <c r="P188" s="76">
        <f t="shared" si="20"/>
        <v>6.81</v>
      </c>
    </row>
    <row r="189" spans="1:16">
      <c r="B189" s="89">
        <v>700</v>
      </c>
      <c r="C189" s="90" t="s">
        <v>65</v>
      </c>
      <c r="D189" s="74">
        <f t="shared" si="21"/>
        <v>31.818181818181817</v>
      </c>
      <c r="E189" s="91">
        <v>2.0390000000000001</v>
      </c>
      <c r="F189" s="92">
        <v>8.5150000000000004E-4</v>
      </c>
      <c r="G189" s="88">
        <f t="shared" si="16"/>
        <v>2.0398515000000002</v>
      </c>
      <c r="H189" s="77">
        <v>1.4</v>
      </c>
      <c r="I189" s="79" t="s">
        <v>12</v>
      </c>
      <c r="J189" s="80">
        <f t="shared" si="22"/>
        <v>1400</v>
      </c>
      <c r="K189" s="77">
        <v>53.64</v>
      </c>
      <c r="L189" s="79" t="s">
        <v>66</v>
      </c>
      <c r="M189" s="76">
        <f t="shared" si="17"/>
        <v>53.64</v>
      </c>
      <c r="N189" s="77">
        <v>7.66</v>
      </c>
      <c r="O189" s="79" t="s">
        <v>66</v>
      </c>
      <c r="P189" s="76">
        <f t="shared" si="20"/>
        <v>7.66</v>
      </c>
    </row>
    <row r="190" spans="1:16">
      <c r="B190" s="89">
        <v>800</v>
      </c>
      <c r="C190" s="90" t="s">
        <v>65</v>
      </c>
      <c r="D190" s="74">
        <f t="shared" si="21"/>
        <v>36.363636363636367</v>
      </c>
      <c r="E190" s="91">
        <v>1.831</v>
      </c>
      <c r="F190" s="92">
        <v>7.5449999999999996E-4</v>
      </c>
      <c r="G190" s="88">
        <f t="shared" si="16"/>
        <v>1.8317545</v>
      </c>
      <c r="H190" s="77">
        <v>1.77</v>
      </c>
      <c r="I190" s="79" t="s">
        <v>12</v>
      </c>
      <c r="J190" s="80">
        <f t="shared" si="22"/>
        <v>1770</v>
      </c>
      <c r="K190" s="77">
        <v>74.47</v>
      </c>
      <c r="L190" s="79" t="s">
        <v>66</v>
      </c>
      <c r="M190" s="76">
        <f t="shared" si="17"/>
        <v>74.47</v>
      </c>
      <c r="N190" s="77">
        <v>9.51</v>
      </c>
      <c r="O190" s="79" t="s">
        <v>66</v>
      </c>
      <c r="P190" s="76">
        <f t="shared" si="20"/>
        <v>9.51</v>
      </c>
    </row>
    <row r="191" spans="1:16">
      <c r="B191" s="89">
        <v>900</v>
      </c>
      <c r="C191" s="90" t="s">
        <v>65</v>
      </c>
      <c r="D191" s="74">
        <f t="shared" si="21"/>
        <v>40.909090909090907</v>
      </c>
      <c r="E191" s="91">
        <v>1.665</v>
      </c>
      <c r="F191" s="92">
        <v>6.7809999999999995E-4</v>
      </c>
      <c r="G191" s="88">
        <f t="shared" si="16"/>
        <v>1.6656781000000001</v>
      </c>
      <c r="H191" s="77">
        <v>2.17</v>
      </c>
      <c r="I191" s="79" t="s">
        <v>12</v>
      </c>
      <c r="J191" s="80">
        <f t="shared" ref="J191:J228" si="23">H191*1000</f>
        <v>2170</v>
      </c>
      <c r="K191" s="77">
        <v>93.87</v>
      </c>
      <c r="L191" s="79" t="s">
        <v>66</v>
      </c>
      <c r="M191" s="76">
        <f t="shared" si="17"/>
        <v>93.87</v>
      </c>
      <c r="N191" s="77">
        <v>11.53</v>
      </c>
      <c r="O191" s="79" t="s">
        <v>66</v>
      </c>
      <c r="P191" s="76">
        <f t="shared" si="20"/>
        <v>11.53</v>
      </c>
    </row>
    <row r="192" spans="1:16">
      <c r="B192" s="89">
        <v>1</v>
      </c>
      <c r="C192" s="93" t="s">
        <v>67</v>
      </c>
      <c r="D192" s="74">
        <f t="shared" ref="D192:D228" si="24">B192*1000/$C$5</f>
        <v>45.454545454545453</v>
      </c>
      <c r="E192" s="91">
        <v>1.53</v>
      </c>
      <c r="F192" s="92">
        <v>6.1620000000000002E-4</v>
      </c>
      <c r="G192" s="88">
        <f t="shared" si="16"/>
        <v>1.5306162000000001</v>
      </c>
      <c r="H192" s="77">
        <v>2.61</v>
      </c>
      <c r="I192" s="79" t="s">
        <v>12</v>
      </c>
      <c r="J192" s="80">
        <f t="shared" si="23"/>
        <v>2610</v>
      </c>
      <c r="K192" s="77">
        <v>112.78</v>
      </c>
      <c r="L192" s="79" t="s">
        <v>66</v>
      </c>
      <c r="M192" s="76">
        <f t="shared" si="17"/>
        <v>112.78</v>
      </c>
      <c r="N192" s="77">
        <v>13.74</v>
      </c>
      <c r="O192" s="79" t="s">
        <v>66</v>
      </c>
      <c r="P192" s="76">
        <f t="shared" si="20"/>
        <v>13.74</v>
      </c>
    </row>
    <row r="193" spans="2:16">
      <c r="B193" s="89">
        <v>1.1000000000000001</v>
      </c>
      <c r="C193" s="90" t="s">
        <v>67</v>
      </c>
      <c r="D193" s="74">
        <f t="shared" si="24"/>
        <v>50</v>
      </c>
      <c r="E193" s="91">
        <v>1.4179999999999999</v>
      </c>
      <c r="F193" s="92">
        <v>5.6510000000000002E-4</v>
      </c>
      <c r="G193" s="88">
        <f t="shared" si="16"/>
        <v>1.4185650999999999</v>
      </c>
      <c r="H193" s="77">
        <v>3.09</v>
      </c>
      <c r="I193" s="79" t="s">
        <v>12</v>
      </c>
      <c r="J193" s="80">
        <f t="shared" si="23"/>
        <v>3090</v>
      </c>
      <c r="K193" s="77">
        <v>131.56</v>
      </c>
      <c r="L193" s="79" t="s">
        <v>66</v>
      </c>
      <c r="M193" s="76">
        <f t="shared" si="17"/>
        <v>131.56</v>
      </c>
      <c r="N193" s="77">
        <v>16.12</v>
      </c>
      <c r="O193" s="79" t="s">
        <v>66</v>
      </c>
      <c r="P193" s="76">
        <f t="shared" si="20"/>
        <v>16.12</v>
      </c>
    </row>
    <row r="194" spans="2:16">
      <c r="B194" s="89">
        <v>1.2</v>
      </c>
      <c r="C194" s="90" t="s">
        <v>67</v>
      </c>
      <c r="D194" s="74">
        <f t="shared" si="24"/>
        <v>54.545454545454547</v>
      </c>
      <c r="E194" s="91">
        <v>1.323</v>
      </c>
      <c r="F194" s="92">
        <v>5.2209999999999995E-4</v>
      </c>
      <c r="G194" s="88">
        <f t="shared" si="16"/>
        <v>1.3235220999999999</v>
      </c>
      <c r="H194" s="77">
        <v>3.6</v>
      </c>
      <c r="I194" s="79" t="s">
        <v>12</v>
      </c>
      <c r="J194" s="80">
        <f t="shared" si="23"/>
        <v>3600</v>
      </c>
      <c r="K194" s="77">
        <v>150.38</v>
      </c>
      <c r="L194" s="79" t="s">
        <v>66</v>
      </c>
      <c r="M194" s="76">
        <f t="shared" si="17"/>
        <v>150.38</v>
      </c>
      <c r="N194" s="77">
        <v>18.66</v>
      </c>
      <c r="O194" s="79" t="s">
        <v>66</v>
      </c>
      <c r="P194" s="76">
        <f t="shared" si="20"/>
        <v>18.66</v>
      </c>
    </row>
    <row r="195" spans="2:16">
      <c r="B195" s="89">
        <v>1.3</v>
      </c>
      <c r="C195" s="90" t="s">
        <v>67</v>
      </c>
      <c r="D195" s="74">
        <f t="shared" si="24"/>
        <v>59.090909090909093</v>
      </c>
      <c r="E195" s="91">
        <v>1.242</v>
      </c>
      <c r="F195" s="92">
        <v>4.8539999999999998E-4</v>
      </c>
      <c r="G195" s="88">
        <f t="shared" si="16"/>
        <v>1.2424854000000001</v>
      </c>
      <c r="H195" s="77">
        <v>4.1500000000000004</v>
      </c>
      <c r="I195" s="79" t="s">
        <v>12</v>
      </c>
      <c r="J195" s="80">
        <f t="shared" si="23"/>
        <v>4150</v>
      </c>
      <c r="K195" s="77">
        <v>169.34</v>
      </c>
      <c r="L195" s="79" t="s">
        <v>66</v>
      </c>
      <c r="M195" s="76">
        <f t="shared" si="17"/>
        <v>169.34</v>
      </c>
      <c r="N195" s="77">
        <v>21.37</v>
      </c>
      <c r="O195" s="79" t="s">
        <v>66</v>
      </c>
      <c r="P195" s="76">
        <f t="shared" si="20"/>
        <v>21.37</v>
      </c>
    </row>
    <row r="196" spans="2:16">
      <c r="B196" s="89">
        <v>1.4</v>
      </c>
      <c r="C196" s="90" t="s">
        <v>67</v>
      </c>
      <c r="D196" s="74">
        <f t="shared" si="24"/>
        <v>63.636363636363633</v>
      </c>
      <c r="E196" s="91">
        <v>1.171</v>
      </c>
      <c r="F196" s="92">
        <v>4.5370000000000002E-4</v>
      </c>
      <c r="G196" s="88">
        <f t="shared" si="16"/>
        <v>1.1714537</v>
      </c>
      <c r="H196" s="77">
        <v>4.74</v>
      </c>
      <c r="I196" s="79" t="s">
        <v>12</v>
      </c>
      <c r="J196" s="80">
        <f t="shared" si="23"/>
        <v>4740</v>
      </c>
      <c r="K196" s="77">
        <v>188.48</v>
      </c>
      <c r="L196" s="79" t="s">
        <v>66</v>
      </c>
      <c r="M196" s="76">
        <f t="shared" si="17"/>
        <v>188.48</v>
      </c>
      <c r="N196" s="77">
        <v>24.24</v>
      </c>
      <c r="O196" s="79" t="s">
        <v>66</v>
      </c>
      <c r="P196" s="76">
        <f t="shared" si="20"/>
        <v>24.24</v>
      </c>
    </row>
    <row r="197" spans="2:16">
      <c r="B197" s="89">
        <v>1.5</v>
      </c>
      <c r="C197" s="90" t="s">
        <v>67</v>
      </c>
      <c r="D197" s="74">
        <f t="shared" si="24"/>
        <v>68.181818181818187</v>
      </c>
      <c r="E197" s="91">
        <v>1.1100000000000001</v>
      </c>
      <c r="F197" s="92">
        <v>4.261E-4</v>
      </c>
      <c r="G197" s="88">
        <f t="shared" si="16"/>
        <v>1.1104261000000002</v>
      </c>
      <c r="H197" s="77">
        <v>5.36</v>
      </c>
      <c r="I197" s="79" t="s">
        <v>12</v>
      </c>
      <c r="J197" s="80">
        <f t="shared" si="23"/>
        <v>5360</v>
      </c>
      <c r="K197" s="77">
        <v>207.82</v>
      </c>
      <c r="L197" s="79" t="s">
        <v>66</v>
      </c>
      <c r="M197" s="76">
        <f t="shared" si="17"/>
        <v>207.82</v>
      </c>
      <c r="N197" s="77">
        <v>27.27</v>
      </c>
      <c r="O197" s="79" t="s">
        <v>66</v>
      </c>
      <c r="P197" s="76">
        <f t="shared" si="20"/>
        <v>27.27</v>
      </c>
    </row>
    <row r="198" spans="2:16">
      <c r="B198" s="89">
        <v>1.6</v>
      </c>
      <c r="C198" s="90" t="s">
        <v>67</v>
      </c>
      <c r="D198" s="74">
        <f t="shared" si="24"/>
        <v>72.727272727272734</v>
      </c>
      <c r="E198" s="91">
        <v>1.0549999999999999</v>
      </c>
      <c r="F198" s="92">
        <v>4.0170000000000001E-4</v>
      </c>
      <c r="G198" s="88">
        <f t="shared" si="16"/>
        <v>1.0554017</v>
      </c>
      <c r="H198" s="77">
        <v>6.01</v>
      </c>
      <c r="I198" s="79" t="s">
        <v>12</v>
      </c>
      <c r="J198" s="80">
        <f t="shared" si="23"/>
        <v>6010</v>
      </c>
      <c r="K198" s="77">
        <v>227.37</v>
      </c>
      <c r="L198" s="79" t="s">
        <v>66</v>
      </c>
      <c r="M198" s="76">
        <f t="shared" si="17"/>
        <v>227.37</v>
      </c>
      <c r="N198" s="77">
        <v>30.44</v>
      </c>
      <c r="O198" s="79" t="s">
        <v>66</v>
      </c>
      <c r="P198" s="76">
        <f t="shared" si="20"/>
        <v>30.44</v>
      </c>
    </row>
    <row r="199" spans="2:16">
      <c r="B199" s="89">
        <v>1.7</v>
      </c>
      <c r="C199" s="90" t="s">
        <v>67</v>
      </c>
      <c r="D199" s="74">
        <f t="shared" si="24"/>
        <v>77.272727272727266</v>
      </c>
      <c r="E199" s="91">
        <v>1.0069999999999999</v>
      </c>
      <c r="F199" s="92">
        <v>3.8010000000000002E-4</v>
      </c>
      <c r="G199" s="88">
        <f t="shared" si="16"/>
        <v>1.0073801</v>
      </c>
      <c r="H199" s="77">
        <v>6.69</v>
      </c>
      <c r="I199" s="79" t="s">
        <v>12</v>
      </c>
      <c r="J199" s="80">
        <f t="shared" si="23"/>
        <v>6690</v>
      </c>
      <c r="K199" s="77">
        <v>247.14</v>
      </c>
      <c r="L199" s="79" t="s">
        <v>66</v>
      </c>
      <c r="M199" s="76">
        <f t="shared" si="17"/>
        <v>247.14</v>
      </c>
      <c r="N199" s="77">
        <v>33.76</v>
      </c>
      <c r="O199" s="79" t="s">
        <v>66</v>
      </c>
      <c r="P199" s="76">
        <f t="shared" si="20"/>
        <v>33.76</v>
      </c>
    </row>
    <row r="200" spans="2:16">
      <c r="B200" s="89">
        <v>1.8</v>
      </c>
      <c r="C200" s="90" t="s">
        <v>67</v>
      </c>
      <c r="D200" s="74">
        <f t="shared" si="24"/>
        <v>81.818181818181813</v>
      </c>
      <c r="E200" s="91">
        <v>0.96350000000000002</v>
      </c>
      <c r="F200" s="92">
        <v>3.6079999999999999E-4</v>
      </c>
      <c r="G200" s="88">
        <f t="shared" si="16"/>
        <v>0.96386080000000007</v>
      </c>
      <c r="H200" s="77">
        <v>7.4</v>
      </c>
      <c r="I200" s="79" t="s">
        <v>12</v>
      </c>
      <c r="J200" s="80">
        <f t="shared" si="23"/>
        <v>7400</v>
      </c>
      <c r="K200" s="77">
        <v>267.12</v>
      </c>
      <c r="L200" s="79" t="s">
        <v>66</v>
      </c>
      <c r="M200" s="76">
        <f t="shared" si="17"/>
        <v>267.12</v>
      </c>
      <c r="N200" s="77">
        <v>37.229999999999997</v>
      </c>
      <c r="O200" s="79" t="s">
        <v>66</v>
      </c>
      <c r="P200" s="76">
        <f t="shared" si="20"/>
        <v>37.229999999999997</v>
      </c>
    </row>
    <row r="201" spans="2:16">
      <c r="B201" s="89">
        <v>2</v>
      </c>
      <c r="C201" s="90" t="s">
        <v>67</v>
      </c>
      <c r="D201" s="74">
        <f t="shared" si="24"/>
        <v>90.909090909090907</v>
      </c>
      <c r="E201" s="91">
        <v>0.88900000000000001</v>
      </c>
      <c r="F201" s="92">
        <v>3.2759999999999999E-4</v>
      </c>
      <c r="G201" s="88">
        <f t="shared" si="16"/>
        <v>0.8893276</v>
      </c>
      <c r="H201" s="77">
        <v>8.93</v>
      </c>
      <c r="I201" s="79" t="s">
        <v>12</v>
      </c>
      <c r="J201" s="80">
        <f t="shared" si="23"/>
        <v>8930</v>
      </c>
      <c r="K201" s="77">
        <v>343.26</v>
      </c>
      <c r="L201" s="79" t="s">
        <v>66</v>
      </c>
      <c r="M201" s="76">
        <f t="shared" si="17"/>
        <v>343.26</v>
      </c>
      <c r="N201" s="77">
        <v>44.57</v>
      </c>
      <c r="O201" s="79" t="s">
        <v>66</v>
      </c>
      <c r="P201" s="76">
        <f t="shared" si="20"/>
        <v>44.57</v>
      </c>
    </row>
    <row r="202" spans="2:16">
      <c r="B202" s="89">
        <v>2.25</v>
      </c>
      <c r="C202" s="90" t="s">
        <v>67</v>
      </c>
      <c r="D202" s="74">
        <f t="shared" si="24"/>
        <v>102.27272727272727</v>
      </c>
      <c r="E202" s="91">
        <v>0.8135</v>
      </c>
      <c r="F202" s="92">
        <v>2.942E-4</v>
      </c>
      <c r="G202" s="88">
        <f t="shared" si="16"/>
        <v>0.81379420000000002</v>
      </c>
      <c r="H202" s="77">
        <v>11</v>
      </c>
      <c r="I202" s="79" t="s">
        <v>12</v>
      </c>
      <c r="J202" s="80">
        <f t="shared" si="23"/>
        <v>11000</v>
      </c>
      <c r="K202" s="77">
        <v>451.47</v>
      </c>
      <c r="L202" s="79" t="s">
        <v>66</v>
      </c>
      <c r="M202" s="76">
        <f t="shared" si="17"/>
        <v>451.47</v>
      </c>
      <c r="N202" s="77">
        <v>54.51</v>
      </c>
      <c r="O202" s="79" t="s">
        <v>66</v>
      </c>
      <c r="P202" s="76">
        <f t="shared" si="20"/>
        <v>54.51</v>
      </c>
    </row>
    <row r="203" spans="2:16">
      <c r="B203" s="89">
        <v>2.5</v>
      </c>
      <c r="C203" s="90" t="s">
        <v>67</v>
      </c>
      <c r="D203" s="74">
        <f t="shared" si="24"/>
        <v>113.63636363636364</v>
      </c>
      <c r="E203" s="91">
        <v>0.75229999999999997</v>
      </c>
      <c r="F203" s="92">
        <v>2.6709999999999999E-4</v>
      </c>
      <c r="G203" s="88">
        <f t="shared" si="16"/>
        <v>0.75256709999999993</v>
      </c>
      <c r="H203" s="77">
        <v>13.25</v>
      </c>
      <c r="I203" s="79" t="s">
        <v>12</v>
      </c>
      <c r="J203" s="80">
        <f t="shared" si="23"/>
        <v>13250</v>
      </c>
      <c r="K203" s="77">
        <v>552.67999999999995</v>
      </c>
      <c r="L203" s="79" t="s">
        <v>66</v>
      </c>
      <c r="M203" s="76">
        <f t="shared" si="17"/>
        <v>552.67999999999995</v>
      </c>
      <c r="N203" s="77">
        <v>65.23</v>
      </c>
      <c r="O203" s="79" t="s">
        <v>66</v>
      </c>
      <c r="P203" s="76">
        <f t="shared" si="20"/>
        <v>65.23</v>
      </c>
    </row>
    <row r="204" spans="2:16">
      <c r="B204" s="89">
        <v>2.75</v>
      </c>
      <c r="C204" s="90" t="s">
        <v>67</v>
      </c>
      <c r="D204" s="74">
        <f t="shared" si="24"/>
        <v>125</v>
      </c>
      <c r="E204" s="91">
        <v>0.70169999999999999</v>
      </c>
      <c r="F204" s="92">
        <v>2.4479999999999999E-4</v>
      </c>
      <c r="G204" s="88">
        <f t="shared" si="16"/>
        <v>0.70194480000000004</v>
      </c>
      <c r="H204" s="77">
        <v>15.67</v>
      </c>
      <c r="I204" s="79" t="s">
        <v>12</v>
      </c>
      <c r="J204" s="80">
        <f t="shared" si="23"/>
        <v>15670</v>
      </c>
      <c r="K204" s="77">
        <v>650.59</v>
      </c>
      <c r="L204" s="79" t="s">
        <v>66</v>
      </c>
      <c r="M204" s="76">
        <f t="shared" si="17"/>
        <v>650.59</v>
      </c>
      <c r="N204" s="77">
        <v>76.69</v>
      </c>
      <c r="O204" s="79" t="s">
        <v>66</v>
      </c>
      <c r="P204" s="76">
        <f t="shared" si="20"/>
        <v>76.69</v>
      </c>
    </row>
    <row r="205" spans="2:16">
      <c r="B205" s="89">
        <v>3</v>
      </c>
      <c r="C205" s="90" t="s">
        <v>67</v>
      </c>
      <c r="D205" s="74">
        <f t="shared" si="24"/>
        <v>136.36363636363637</v>
      </c>
      <c r="E205" s="91">
        <v>0.65920000000000001</v>
      </c>
      <c r="F205" s="92">
        <v>2.2599999999999999E-4</v>
      </c>
      <c r="G205" s="88">
        <f t="shared" si="16"/>
        <v>0.65942599999999996</v>
      </c>
      <c r="H205" s="77">
        <v>18.260000000000002</v>
      </c>
      <c r="I205" s="79" t="s">
        <v>12</v>
      </c>
      <c r="J205" s="80">
        <f t="shared" si="23"/>
        <v>18260</v>
      </c>
      <c r="K205" s="77">
        <v>746.82</v>
      </c>
      <c r="L205" s="79" t="s">
        <v>66</v>
      </c>
      <c r="M205" s="76">
        <f t="shared" si="17"/>
        <v>746.82</v>
      </c>
      <c r="N205" s="77">
        <v>88.85</v>
      </c>
      <c r="O205" s="79" t="s">
        <v>66</v>
      </c>
      <c r="P205" s="76">
        <f t="shared" si="20"/>
        <v>88.85</v>
      </c>
    </row>
    <row r="206" spans="2:16">
      <c r="B206" s="89">
        <v>3.25</v>
      </c>
      <c r="C206" s="90" t="s">
        <v>67</v>
      </c>
      <c r="D206" s="74">
        <f t="shared" si="24"/>
        <v>147.72727272727272</v>
      </c>
      <c r="E206" s="91">
        <v>0.62290000000000001</v>
      </c>
      <c r="F206" s="92">
        <v>2.1000000000000001E-4</v>
      </c>
      <c r="G206" s="88">
        <f t="shared" si="16"/>
        <v>0.62311000000000005</v>
      </c>
      <c r="H206" s="77">
        <v>21.01</v>
      </c>
      <c r="I206" s="79" t="s">
        <v>12</v>
      </c>
      <c r="J206" s="80">
        <f t="shared" si="23"/>
        <v>21010</v>
      </c>
      <c r="K206" s="77">
        <v>842.16</v>
      </c>
      <c r="L206" s="79" t="s">
        <v>66</v>
      </c>
      <c r="M206" s="76">
        <f t="shared" si="17"/>
        <v>842.16</v>
      </c>
      <c r="N206" s="77">
        <v>101.67</v>
      </c>
      <c r="O206" s="79" t="s">
        <v>66</v>
      </c>
      <c r="P206" s="76">
        <f t="shared" si="20"/>
        <v>101.67</v>
      </c>
    </row>
    <row r="207" spans="2:16">
      <c r="B207" s="89">
        <v>3.5</v>
      </c>
      <c r="C207" s="90" t="s">
        <v>67</v>
      </c>
      <c r="D207" s="74">
        <f t="shared" si="24"/>
        <v>159.09090909090909</v>
      </c>
      <c r="E207" s="91">
        <v>0.59160000000000001</v>
      </c>
      <c r="F207" s="92">
        <v>1.962E-4</v>
      </c>
      <c r="G207" s="88">
        <f t="shared" si="16"/>
        <v>0.59179619999999999</v>
      </c>
      <c r="H207" s="77">
        <v>23.91</v>
      </c>
      <c r="I207" s="79" t="s">
        <v>12</v>
      </c>
      <c r="J207" s="80">
        <f t="shared" si="23"/>
        <v>23910</v>
      </c>
      <c r="K207" s="77">
        <v>937.05</v>
      </c>
      <c r="L207" s="79" t="s">
        <v>66</v>
      </c>
      <c r="M207" s="76">
        <f t="shared" si="17"/>
        <v>937.05</v>
      </c>
      <c r="N207" s="77">
        <v>115.12</v>
      </c>
      <c r="O207" s="79" t="s">
        <v>66</v>
      </c>
      <c r="P207" s="76">
        <f t="shared" si="20"/>
        <v>115.12</v>
      </c>
    </row>
    <row r="208" spans="2:16">
      <c r="B208" s="89">
        <v>3.75</v>
      </c>
      <c r="C208" s="90" t="s">
        <v>67</v>
      </c>
      <c r="D208" s="74">
        <f t="shared" si="24"/>
        <v>170.45454545454547</v>
      </c>
      <c r="E208" s="91">
        <v>0.56430000000000002</v>
      </c>
      <c r="F208" s="92">
        <v>1.8420000000000001E-4</v>
      </c>
      <c r="G208" s="88">
        <f t="shared" si="16"/>
        <v>0.56448419999999999</v>
      </c>
      <c r="H208" s="77">
        <v>26.95</v>
      </c>
      <c r="I208" s="79" t="s">
        <v>12</v>
      </c>
      <c r="J208" s="80">
        <f t="shared" si="23"/>
        <v>26950</v>
      </c>
      <c r="K208" s="77">
        <v>1.03</v>
      </c>
      <c r="L208" s="78" t="s">
        <v>12</v>
      </c>
      <c r="M208" s="76">
        <f t="shared" ref="M207:M216" si="25">K208*1000</f>
        <v>1030</v>
      </c>
      <c r="N208" s="77">
        <v>129.16</v>
      </c>
      <c r="O208" s="79" t="s">
        <v>66</v>
      </c>
      <c r="P208" s="76">
        <f t="shared" si="20"/>
        <v>129.16</v>
      </c>
    </row>
    <row r="209" spans="2:16">
      <c r="B209" s="89">
        <v>4</v>
      </c>
      <c r="C209" s="90" t="s">
        <v>67</v>
      </c>
      <c r="D209" s="74">
        <f t="shared" si="24"/>
        <v>181.81818181818181</v>
      </c>
      <c r="E209" s="91">
        <v>0.5403</v>
      </c>
      <c r="F209" s="92">
        <v>1.7359999999999999E-4</v>
      </c>
      <c r="G209" s="88">
        <f t="shared" si="16"/>
        <v>0.5404736</v>
      </c>
      <c r="H209" s="77">
        <v>30.14</v>
      </c>
      <c r="I209" s="79" t="s">
        <v>12</v>
      </c>
      <c r="J209" s="80">
        <f t="shared" si="23"/>
        <v>30140</v>
      </c>
      <c r="K209" s="77">
        <v>1.1299999999999999</v>
      </c>
      <c r="L209" s="79" t="s">
        <v>12</v>
      </c>
      <c r="M209" s="80">
        <f t="shared" si="25"/>
        <v>1130</v>
      </c>
      <c r="N209" s="77">
        <v>143.76</v>
      </c>
      <c r="O209" s="79" t="s">
        <v>66</v>
      </c>
      <c r="P209" s="76">
        <f t="shared" si="20"/>
        <v>143.76</v>
      </c>
    </row>
    <row r="210" spans="2:16">
      <c r="B210" s="89">
        <v>4.5</v>
      </c>
      <c r="C210" s="90" t="s">
        <v>67</v>
      </c>
      <c r="D210" s="74">
        <f t="shared" si="24"/>
        <v>204.54545454545453</v>
      </c>
      <c r="E210" s="91">
        <v>0.50009999999999999</v>
      </c>
      <c r="F210" s="92">
        <v>1.5579999999999999E-4</v>
      </c>
      <c r="G210" s="88">
        <f t="shared" si="16"/>
        <v>0.50025580000000003</v>
      </c>
      <c r="H210" s="77">
        <v>36.92</v>
      </c>
      <c r="I210" s="79" t="s">
        <v>12</v>
      </c>
      <c r="J210" s="80">
        <f t="shared" si="23"/>
        <v>36920</v>
      </c>
      <c r="K210" s="77">
        <v>1.48</v>
      </c>
      <c r="L210" s="79" t="s">
        <v>12</v>
      </c>
      <c r="M210" s="80">
        <f t="shared" si="25"/>
        <v>1480</v>
      </c>
      <c r="N210" s="77">
        <v>174.54</v>
      </c>
      <c r="O210" s="79" t="s">
        <v>66</v>
      </c>
      <c r="P210" s="76">
        <f t="shared" si="20"/>
        <v>174.54</v>
      </c>
    </row>
    <row r="211" spans="2:16">
      <c r="B211" s="89">
        <v>5</v>
      </c>
      <c r="C211" s="90" t="s">
        <v>67</v>
      </c>
      <c r="D211" s="74">
        <f t="shared" si="24"/>
        <v>227.27272727272728</v>
      </c>
      <c r="E211" s="91">
        <v>0.46760000000000002</v>
      </c>
      <c r="F211" s="92">
        <v>1.4139999999999999E-4</v>
      </c>
      <c r="G211" s="88">
        <f t="shared" si="16"/>
        <v>0.46774140000000003</v>
      </c>
      <c r="H211" s="77">
        <v>44.2</v>
      </c>
      <c r="I211" s="79" t="s">
        <v>12</v>
      </c>
      <c r="J211" s="80">
        <f t="shared" si="23"/>
        <v>44200</v>
      </c>
      <c r="K211" s="77">
        <v>1.8</v>
      </c>
      <c r="L211" s="79" t="s">
        <v>12</v>
      </c>
      <c r="M211" s="80">
        <f t="shared" si="25"/>
        <v>1800</v>
      </c>
      <c r="N211" s="77">
        <v>207.23</v>
      </c>
      <c r="O211" s="79" t="s">
        <v>66</v>
      </c>
      <c r="P211" s="76">
        <f t="shared" si="20"/>
        <v>207.23</v>
      </c>
    </row>
    <row r="212" spans="2:16">
      <c r="B212" s="89">
        <v>5.5</v>
      </c>
      <c r="C212" s="90" t="s">
        <v>67</v>
      </c>
      <c r="D212" s="74">
        <f t="shared" si="24"/>
        <v>250</v>
      </c>
      <c r="E212" s="91">
        <v>0.441</v>
      </c>
      <c r="F212" s="92">
        <v>1.295E-4</v>
      </c>
      <c r="G212" s="88">
        <f t="shared" si="16"/>
        <v>0.44112950000000001</v>
      </c>
      <c r="H212" s="77">
        <v>51.95</v>
      </c>
      <c r="I212" s="79" t="s">
        <v>12</v>
      </c>
      <c r="J212" s="80">
        <f t="shared" si="23"/>
        <v>51950</v>
      </c>
      <c r="K212" s="77">
        <v>2.11</v>
      </c>
      <c r="L212" s="79" t="s">
        <v>12</v>
      </c>
      <c r="M212" s="80">
        <f t="shared" si="25"/>
        <v>2110</v>
      </c>
      <c r="N212" s="77">
        <v>241.64</v>
      </c>
      <c r="O212" s="79" t="s">
        <v>66</v>
      </c>
      <c r="P212" s="76">
        <f t="shared" si="20"/>
        <v>241.64</v>
      </c>
    </row>
    <row r="213" spans="2:16">
      <c r="B213" s="89">
        <v>6</v>
      </c>
      <c r="C213" s="90" t="s">
        <v>67</v>
      </c>
      <c r="D213" s="74">
        <f t="shared" si="24"/>
        <v>272.72727272727275</v>
      </c>
      <c r="E213" s="91">
        <v>0.41870000000000002</v>
      </c>
      <c r="F213" s="92">
        <v>1.195E-4</v>
      </c>
      <c r="G213" s="88">
        <f t="shared" ref="G213:G228" si="26">E213+F213</f>
        <v>0.41881950000000001</v>
      </c>
      <c r="H213" s="77">
        <v>60.15</v>
      </c>
      <c r="I213" s="79" t="s">
        <v>12</v>
      </c>
      <c r="J213" s="80">
        <f t="shared" si="23"/>
        <v>60150</v>
      </c>
      <c r="K213" s="77">
        <v>2.41</v>
      </c>
      <c r="L213" s="79" t="s">
        <v>12</v>
      </c>
      <c r="M213" s="80">
        <f t="shared" si="25"/>
        <v>2410</v>
      </c>
      <c r="N213" s="77">
        <v>277.58999999999997</v>
      </c>
      <c r="O213" s="79" t="s">
        <v>66</v>
      </c>
      <c r="P213" s="76">
        <f t="shared" si="20"/>
        <v>277.58999999999997</v>
      </c>
    </row>
    <row r="214" spans="2:16">
      <c r="B214" s="89">
        <v>6.5</v>
      </c>
      <c r="C214" s="90" t="s">
        <v>67</v>
      </c>
      <c r="D214" s="74">
        <f t="shared" si="24"/>
        <v>295.45454545454544</v>
      </c>
      <c r="E214" s="91">
        <v>0.39979999999999999</v>
      </c>
      <c r="F214" s="92">
        <v>1.11E-4</v>
      </c>
      <c r="G214" s="88">
        <f t="shared" si="26"/>
        <v>0.39991100000000002</v>
      </c>
      <c r="H214" s="77">
        <v>68.75</v>
      </c>
      <c r="I214" s="79" t="s">
        <v>12</v>
      </c>
      <c r="J214" s="80">
        <f t="shared" si="23"/>
        <v>68750</v>
      </c>
      <c r="K214" s="77">
        <v>2.7</v>
      </c>
      <c r="L214" s="79" t="s">
        <v>12</v>
      </c>
      <c r="M214" s="80">
        <f t="shared" si="25"/>
        <v>2700</v>
      </c>
      <c r="N214" s="77">
        <v>314.94</v>
      </c>
      <c r="O214" s="79" t="s">
        <v>66</v>
      </c>
      <c r="P214" s="76">
        <f t="shared" si="20"/>
        <v>314.94</v>
      </c>
    </row>
    <row r="215" spans="2:16">
      <c r="B215" s="89">
        <v>7</v>
      </c>
      <c r="C215" s="90" t="s">
        <v>67</v>
      </c>
      <c r="D215" s="74">
        <f t="shared" si="24"/>
        <v>318.18181818181819</v>
      </c>
      <c r="E215" s="91">
        <v>0.3836</v>
      </c>
      <c r="F215" s="92">
        <v>1.037E-4</v>
      </c>
      <c r="G215" s="88">
        <f t="shared" si="26"/>
        <v>0.38370369999999998</v>
      </c>
      <c r="H215" s="77">
        <v>77.75</v>
      </c>
      <c r="I215" s="79" t="s">
        <v>12</v>
      </c>
      <c r="J215" s="80">
        <f t="shared" si="23"/>
        <v>77750</v>
      </c>
      <c r="K215" s="77">
        <v>2.99</v>
      </c>
      <c r="L215" s="79" t="s">
        <v>12</v>
      </c>
      <c r="M215" s="80">
        <f t="shared" si="25"/>
        <v>2990</v>
      </c>
      <c r="N215" s="77">
        <v>353.54</v>
      </c>
      <c r="O215" s="79" t="s">
        <v>66</v>
      </c>
      <c r="P215" s="76">
        <f t="shared" si="20"/>
        <v>353.54</v>
      </c>
    </row>
    <row r="216" spans="2:16">
      <c r="B216" s="89">
        <v>8</v>
      </c>
      <c r="C216" s="90" t="s">
        <v>67</v>
      </c>
      <c r="D216" s="74">
        <f t="shared" si="24"/>
        <v>363.63636363636363</v>
      </c>
      <c r="E216" s="91">
        <v>0.35730000000000001</v>
      </c>
      <c r="F216" s="92">
        <v>9.1669999999999995E-5</v>
      </c>
      <c r="G216" s="88">
        <f t="shared" si="26"/>
        <v>0.35739166999999999</v>
      </c>
      <c r="H216" s="77">
        <v>96.77</v>
      </c>
      <c r="I216" s="79" t="s">
        <v>12</v>
      </c>
      <c r="J216" s="80">
        <f t="shared" si="23"/>
        <v>96770</v>
      </c>
      <c r="K216" s="77">
        <v>4.0199999999999996</v>
      </c>
      <c r="L216" s="79" t="s">
        <v>12</v>
      </c>
      <c r="M216" s="80">
        <f t="shared" si="25"/>
        <v>4019.9999999999995</v>
      </c>
      <c r="N216" s="77">
        <v>434.04</v>
      </c>
      <c r="O216" s="79" t="s">
        <v>66</v>
      </c>
      <c r="P216" s="76">
        <f t="shared" si="20"/>
        <v>434.04</v>
      </c>
    </row>
    <row r="217" spans="2:16">
      <c r="B217" s="89">
        <v>9</v>
      </c>
      <c r="C217" s="90" t="s">
        <v>67</v>
      </c>
      <c r="D217" s="74">
        <f t="shared" si="24"/>
        <v>409.09090909090907</v>
      </c>
      <c r="E217" s="91">
        <v>0.33689999999999998</v>
      </c>
      <c r="F217" s="92">
        <v>8.2219999999999995E-5</v>
      </c>
      <c r="G217" s="88">
        <f t="shared" si="26"/>
        <v>0.33698222</v>
      </c>
      <c r="H217" s="77">
        <v>117.07</v>
      </c>
      <c r="I217" s="79" t="s">
        <v>12</v>
      </c>
      <c r="J217" s="80">
        <f t="shared" si="23"/>
        <v>117070</v>
      </c>
      <c r="K217" s="77">
        <v>4.9400000000000004</v>
      </c>
      <c r="L217" s="79" t="s">
        <v>12</v>
      </c>
      <c r="M217" s="80">
        <f>K217*1000</f>
        <v>4940</v>
      </c>
      <c r="N217" s="77">
        <v>518.19000000000005</v>
      </c>
      <c r="O217" s="79" t="s">
        <v>66</v>
      </c>
      <c r="P217" s="76">
        <f t="shared" si="20"/>
        <v>518.19000000000005</v>
      </c>
    </row>
    <row r="218" spans="2:16">
      <c r="B218" s="89">
        <v>10</v>
      </c>
      <c r="C218" s="90" t="s">
        <v>67</v>
      </c>
      <c r="D218" s="74">
        <f t="shared" si="24"/>
        <v>454.54545454545456</v>
      </c>
      <c r="E218" s="91">
        <v>0.3206</v>
      </c>
      <c r="F218" s="92">
        <v>7.4590000000000002E-5</v>
      </c>
      <c r="G218" s="88">
        <f t="shared" si="26"/>
        <v>0.32067458999999998</v>
      </c>
      <c r="H218" s="77">
        <v>138.5</v>
      </c>
      <c r="I218" s="79" t="s">
        <v>12</v>
      </c>
      <c r="J218" s="80">
        <f t="shared" si="23"/>
        <v>138500</v>
      </c>
      <c r="K218" s="77">
        <v>5.8</v>
      </c>
      <c r="L218" s="79" t="s">
        <v>12</v>
      </c>
      <c r="M218" s="80">
        <f t="shared" ref="M218:M228" si="27">K218*1000</f>
        <v>5800</v>
      </c>
      <c r="N218" s="77">
        <v>605.28</v>
      </c>
      <c r="O218" s="79" t="s">
        <v>66</v>
      </c>
      <c r="P218" s="76">
        <f t="shared" si="20"/>
        <v>605.28</v>
      </c>
    </row>
    <row r="219" spans="2:16">
      <c r="B219" s="89">
        <v>11</v>
      </c>
      <c r="C219" s="90" t="s">
        <v>67</v>
      </c>
      <c r="D219" s="74">
        <f t="shared" si="24"/>
        <v>500</v>
      </c>
      <c r="E219" s="91">
        <v>0.3075</v>
      </c>
      <c r="F219" s="92">
        <v>6.8300000000000007E-5</v>
      </c>
      <c r="G219" s="88">
        <f t="shared" si="26"/>
        <v>0.30756830000000002</v>
      </c>
      <c r="H219" s="77">
        <v>160.93</v>
      </c>
      <c r="I219" s="79" t="s">
        <v>12</v>
      </c>
      <c r="J219" s="80">
        <f t="shared" si="23"/>
        <v>160930</v>
      </c>
      <c r="K219" s="77">
        <v>6.61</v>
      </c>
      <c r="L219" s="79" t="s">
        <v>12</v>
      </c>
      <c r="M219" s="80">
        <f t="shared" si="27"/>
        <v>6610</v>
      </c>
      <c r="N219" s="77">
        <v>694.71</v>
      </c>
      <c r="O219" s="79" t="s">
        <v>66</v>
      </c>
      <c r="P219" s="76">
        <f t="shared" si="20"/>
        <v>694.71</v>
      </c>
    </row>
    <row r="220" spans="2:16">
      <c r="B220" s="89">
        <v>12</v>
      </c>
      <c r="C220" s="90" t="s">
        <v>67</v>
      </c>
      <c r="D220" s="74">
        <f t="shared" si="24"/>
        <v>545.4545454545455</v>
      </c>
      <c r="E220" s="91">
        <v>0.29659999999999997</v>
      </c>
      <c r="F220" s="92">
        <v>6.3020000000000003E-5</v>
      </c>
      <c r="G220" s="88">
        <f t="shared" si="26"/>
        <v>0.29666302</v>
      </c>
      <c r="H220" s="77">
        <v>184.25</v>
      </c>
      <c r="I220" s="79" t="s">
        <v>12</v>
      </c>
      <c r="J220" s="80">
        <f t="shared" si="23"/>
        <v>184250</v>
      </c>
      <c r="K220" s="77">
        <v>7.39</v>
      </c>
      <c r="L220" s="79" t="s">
        <v>12</v>
      </c>
      <c r="M220" s="80">
        <f t="shared" si="27"/>
        <v>7390</v>
      </c>
      <c r="N220" s="77">
        <v>785.98</v>
      </c>
      <c r="O220" s="79" t="s">
        <v>66</v>
      </c>
      <c r="P220" s="76">
        <f t="shared" si="20"/>
        <v>785.98</v>
      </c>
    </row>
    <row r="221" spans="2:16">
      <c r="B221" s="89">
        <v>13</v>
      </c>
      <c r="C221" s="90" t="s">
        <v>67</v>
      </c>
      <c r="D221" s="74">
        <f t="shared" si="24"/>
        <v>590.90909090909088</v>
      </c>
      <c r="E221" s="91">
        <v>0.28749999999999998</v>
      </c>
      <c r="F221" s="92">
        <v>5.8520000000000002E-5</v>
      </c>
      <c r="G221" s="88">
        <f t="shared" si="26"/>
        <v>0.28755851999999998</v>
      </c>
      <c r="H221" s="77">
        <v>208.37</v>
      </c>
      <c r="I221" s="79" t="s">
        <v>12</v>
      </c>
      <c r="J221" s="80">
        <f t="shared" si="23"/>
        <v>208370</v>
      </c>
      <c r="K221" s="77">
        <v>8.14</v>
      </c>
      <c r="L221" s="79" t="s">
        <v>12</v>
      </c>
      <c r="M221" s="80">
        <f t="shared" si="27"/>
        <v>8140.0000000000009</v>
      </c>
      <c r="N221" s="77">
        <v>878.69</v>
      </c>
      <c r="O221" s="79" t="s">
        <v>66</v>
      </c>
      <c r="P221" s="76">
        <f t="shared" si="20"/>
        <v>878.69</v>
      </c>
    </row>
    <row r="222" spans="2:16">
      <c r="B222" s="89">
        <v>14</v>
      </c>
      <c r="C222" s="90" t="s">
        <v>67</v>
      </c>
      <c r="D222" s="74">
        <f t="shared" si="24"/>
        <v>636.36363636363637</v>
      </c>
      <c r="E222" s="91">
        <v>0.27979999999999999</v>
      </c>
      <c r="F222" s="92">
        <v>5.4629999999999997E-5</v>
      </c>
      <c r="G222" s="88">
        <f t="shared" si="26"/>
        <v>0.27985462999999999</v>
      </c>
      <c r="H222" s="77">
        <v>233.2</v>
      </c>
      <c r="I222" s="79" t="s">
        <v>12</v>
      </c>
      <c r="J222" s="80">
        <f t="shared" si="23"/>
        <v>233200</v>
      </c>
      <c r="K222" s="77">
        <v>8.8699999999999992</v>
      </c>
      <c r="L222" s="79" t="s">
        <v>12</v>
      </c>
      <c r="M222" s="80">
        <f t="shared" si="27"/>
        <v>8870</v>
      </c>
      <c r="N222" s="77">
        <v>972.48</v>
      </c>
      <c r="O222" s="79" t="s">
        <v>66</v>
      </c>
      <c r="P222" s="76">
        <f t="shared" si="20"/>
        <v>972.48</v>
      </c>
    </row>
    <row r="223" spans="2:16">
      <c r="B223" s="89">
        <v>15</v>
      </c>
      <c r="C223" s="90" t="s">
        <v>67</v>
      </c>
      <c r="D223" s="74">
        <f t="shared" si="24"/>
        <v>681.81818181818187</v>
      </c>
      <c r="E223" s="91">
        <v>0.2732</v>
      </c>
      <c r="F223" s="92">
        <v>5.1249999999999999E-5</v>
      </c>
      <c r="G223" s="88">
        <f t="shared" si="26"/>
        <v>0.27325125</v>
      </c>
      <c r="H223" s="77">
        <v>258.67</v>
      </c>
      <c r="I223" s="79" t="s">
        <v>12</v>
      </c>
      <c r="J223" s="80">
        <f t="shared" si="23"/>
        <v>258670.00000000003</v>
      </c>
      <c r="K223" s="77">
        <v>9.57</v>
      </c>
      <c r="L223" s="79" t="s">
        <v>12</v>
      </c>
      <c r="M223" s="80">
        <f t="shared" si="27"/>
        <v>9570</v>
      </c>
      <c r="N223" s="77">
        <v>1.07</v>
      </c>
      <c r="O223" s="78" t="s">
        <v>12</v>
      </c>
      <c r="P223" s="76">
        <f t="shared" ref="P222:P228" si="28">N223*1000</f>
        <v>1070</v>
      </c>
    </row>
    <row r="224" spans="2:16">
      <c r="B224" s="89">
        <v>16</v>
      </c>
      <c r="C224" s="90" t="s">
        <v>67</v>
      </c>
      <c r="D224" s="74">
        <f t="shared" si="24"/>
        <v>727.27272727272725</v>
      </c>
      <c r="E224" s="91">
        <v>0.2676</v>
      </c>
      <c r="F224" s="92">
        <v>4.8269999999999997E-5</v>
      </c>
      <c r="G224" s="88">
        <f t="shared" si="26"/>
        <v>0.26764827000000002</v>
      </c>
      <c r="H224" s="77">
        <v>284.70999999999998</v>
      </c>
      <c r="I224" s="79" t="s">
        <v>12</v>
      </c>
      <c r="J224" s="80">
        <f t="shared" si="23"/>
        <v>284710</v>
      </c>
      <c r="K224" s="77">
        <v>10.26</v>
      </c>
      <c r="L224" s="79" t="s">
        <v>12</v>
      </c>
      <c r="M224" s="80">
        <f t="shared" si="27"/>
        <v>10260</v>
      </c>
      <c r="N224" s="77">
        <v>1.1599999999999999</v>
      </c>
      <c r="O224" s="79" t="s">
        <v>12</v>
      </c>
      <c r="P224" s="76">
        <f t="shared" si="28"/>
        <v>1160</v>
      </c>
    </row>
    <row r="225" spans="1:16">
      <c r="B225" s="89">
        <v>17</v>
      </c>
      <c r="C225" s="90" t="s">
        <v>67</v>
      </c>
      <c r="D225" s="74">
        <f t="shared" si="24"/>
        <v>772.72727272727275</v>
      </c>
      <c r="E225" s="91">
        <v>0.26269999999999999</v>
      </c>
      <c r="F225" s="92">
        <v>4.5639999999999997E-5</v>
      </c>
      <c r="G225" s="88">
        <f t="shared" si="26"/>
        <v>0.26274564</v>
      </c>
      <c r="H225" s="77">
        <v>311.27</v>
      </c>
      <c r="I225" s="79" t="s">
        <v>12</v>
      </c>
      <c r="J225" s="80">
        <f t="shared" si="23"/>
        <v>311270</v>
      </c>
      <c r="K225" s="77">
        <v>10.93</v>
      </c>
      <c r="L225" s="79" t="s">
        <v>12</v>
      </c>
      <c r="M225" s="80">
        <f t="shared" si="27"/>
        <v>10930</v>
      </c>
      <c r="N225" s="77">
        <v>1.26</v>
      </c>
      <c r="O225" s="79" t="s">
        <v>12</v>
      </c>
      <c r="P225" s="76">
        <f t="shared" si="28"/>
        <v>1260</v>
      </c>
    </row>
    <row r="226" spans="1:16">
      <c r="B226" s="89">
        <v>18</v>
      </c>
      <c r="C226" s="90" t="s">
        <v>67</v>
      </c>
      <c r="D226" s="74">
        <f t="shared" si="24"/>
        <v>818.18181818181813</v>
      </c>
      <c r="E226" s="91">
        <v>0.25840000000000002</v>
      </c>
      <c r="F226" s="92">
        <v>4.3279999999999999E-5</v>
      </c>
      <c r="G226" s="88">
        <f t="shared" si="26"/>
        <v>0.25844328</v>
      </c>
      <c r="H226" s="77">
        <v>338.3</v>
      </c>
      <c r="I226" s="79" t="s">
        <v>12</v>
      </c>
      <c r="J226" s="80">
        <f t="shared" si="23"/>
        <v>338300</v>
      </c>
      <c r="K226" s="77">
        <v>11.58</v>
      </c>
      <c r="L226" s="79" t="s">
        <v>12</v>
      </c>
      <c r="M226" s="80">
        <f t="shared" si="27"/>
        <v>11580</v>
      </c>
      <c r="N226" s="77">
        <v>1.35</v>
      </c>
      <c r="O226" s="79" t="s">
        <v>12</v>
      </c>
      <c r="P226" s="76">
        <f t="shared" si="28"/>
        <v>1350</v>
      </c>
    </row>
    <row r="227" spans="1:16">
      <c r="B227" s="89">
        <v>20</v>
      </c>
      <c r="C227" s="90" t="s">
        <v>67</v>
      </c>
      <c r="D227" s="74">
        <f t="shared" si="24"/>
        <v>909.09090909090912</v>
      </c>
      <c r="E227" s="91">
        <v>0.25130000000000002</v>
      </c>
      <c r="F227" s="92">
        <v>3.9249999999999999E-5</v>
      </c>
      <c r="G227" s="88">
        <f t="shared" si="26"/>
        <v>0.25133925000000001</v>
      </c>
      <c r="H227" s="77">
        <v>393.57</v>
      </c>
      <c r="I227" s="79" t="s">
        <v>12</v>
      </c>
      <c r="J227" s="80">
        <f t="shared" si="23"/>
        <v>393570</v>
      </c>
      <c r="K227" s="77">
        <v>13.97</v>
      </c>
      <c r="L227" s="79" t="s">
        <v>12</v>
      </c>
      <c r="M227" s="80">
        <f t="shared" si="27"/>
        <v>13970</v>
      </c>
      <c r="N227" s="77">
        <v>1.54</v>
      </c>
      <c r="O227" s="79" t="s">
        <v>12</v>
      </c>
      <c r="P227" s="76">
        <f t="shared" si="28"/>
        <v>1540</v>
      </c>
    </row>
    <row r="228" spans="1:16">
      <c r="A228" s="4">
        <v>228</v>
      </c>
      <c r="B228" s="89">
        <v>22</v>
      </c>
      <c r="C228" s="90" t="s">
        <v>67</v>
      </c>
      <c r="D228" s="74">
        <f t="shared" si="24"/>
        <v>1000</v>
      </c>
      <c r="E228" s="91">
        <v>0.246</v>
      </c>
      <c r="F228" s="92">
        <v>3.5920000000000002E-5</v>
      </c>
      <c r="G228" s="88">
        <f t="shared" si="26"/>
        <v>0.24603591999999999</v>
      </c>
      <c r="H228" s="77">
        <v>450.22</v>
      </c>
      <c r="I228" s="79" t="s">
        <v>12</v>
      </c>
      <c r="J228" s="80">
        <f t="shared" si="23"/>
        <v>450220</v>
      </c>
      <c r="K228" s="77">
        <v>16.11</v>
      </c>
      <c r="L228" s="79" t="s">
        <v>12</v>
      </c>
      <c r="M228" s="80">
        <f t="shared" si="27"/>
        <v>16110</v>
      </c>
      <c r="N228" s="77">
        <v>1.73</v>
      </c>
      <c r="O228" s="79" t="s">
        <v>12</v>
      </c>
      <c r="P228" s="76">
        <f t="shared" si="28"/>
        <v>1730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28"/>
  <sheetViews>
    <sheetView zoomScale="70" zoomScaleNormal="70" workbookViewId="0">
      <selection activeCell="S220" sqref="S220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srim22Na_Mylar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96</v>
      </c>
      <c r="D6" s="21" t="s">
        <v>32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33</v>
      </c>
      <c r="M6" s="9"/>
      <c r="N6" s="9"/>
      <c r="O6" s="15" t="s">
        <v>111</v>
      </c>
      <c r="P6" s="136" t="s">
        <v>228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97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0.22</v>
      </c>
      <c r="E12" s="21" t="s">
        <v>109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22000000</v>
      </c>
      <c r="E13" s="21" t="s">
        <v>82</v>
      </c>
      <c r="F13" s="49"/>
      <c r="G13" s="50"/>
      <c r="H13" s="50"/>
      <c r="I13" s="51"/>
      <c r="J13" s="4">
        <v>8</v>
      </c>
      <c r="K13" s="52">
        <v>0.13281999999999999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223</v>
      </c>
      <c r="C14" s="102"/>
      <c r="D14" s="21" t="s">
        <v>220</v>
      </c>
      <c r="E14" s="25"/>
      <c r="F14" s="25"/>
      <c r="G14" s="25"/>
      <c r="H14" s="106">
        <f>SUM(H6:H13)</f>
        <v>99.990000000000009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224</v>
      </c>
      <c r="C15" s="103"/>
      <c r="D15" s="101" t="s">
        <v>225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116" t="s">
        <v>104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9" t="s">
        <v>59</v>
      </c>
      <c r="F18" s="190"/>
      <c r="G18" s="191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224.999</v>
      </c>
      <c r="C20" s="85" t="s">
        <v>107</v>
      </c>
      <c r="D20" s="119">
        <f>B20/1000000/$C$5</f>
        <v>1.0227227272727273E-5</v>
      </c>
      <c r="E20" s="86">
        <v>6.8589999999999998E-2</v>
      </c>
      <c r="F20" s="87">
        <v>1.022</v>
      </c>
      <c r="G20" s="88">
        <f>E20+F20</f>
        <v>1.0905899999999999</v>
      </c>
      <c r="H20" s="84">
        <v>19</v>
      </c>
      <c r="I20" s="85" t="s">
        <v>64</v>
      </c>
      <c r="J20" s="97">
        <f>H20/1000/10</f>
        <v>1.9E-3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249.999</v>
      </c>
      <c r="C21" s="90" t="s">
        <v>107</v>
      </c>
      <c r="D21" s="120">
        <f t="shared" ref="D21:D36" si="2">B21/1000000/$C$5</f>
        <v>1.1363590909090909E-5</v>
      </c>
      <c r="E21" s="91">
        <v>7.2300000000000003E-2</v>
      </c>
      <c r="F21" s="92">
        <v>1.0629999999999999</v>
      </c>
      <c r="G21" s="88">
        <f t="shared" ref="G21:G84" si="3">E21+F21</f>
        <v>1.1353</v>
      </c>
      <c r="H21" s="89">
        <v>20</v>
      </c>
      <c r="I21" s="90" t="s">
        <v>64</v>
      </c>
      <c r="J21" s="74">
        <f t="shared" ref="J21:J84" si="4">H21/1000/10</f>
        <v>2E-3</v>
      </c>
      <c r="K21" s="89">
        <v>10</v>
      </c>
      <c r="L21" s="90" t="s">
        <v>64</v>
      </c>
      <c r="M21" s="74">
        <f t="shared" si="0"/>
        <v>1E-3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274.99900000000002</v>
      </c>
      <c r="C22" s="90" t="s">
        <v>107</v>
      </c>
      <c r="D22" s="120">
        <f t="shared" si="2"/>
        <v>1.2499954545454545E-5</v>
      </c>
      <c r="E22" s="91">
        <v>7.5829999999999995E-2</v>
      </c>
      <c r="F22" s="92">
        <v>1.101</v>
      </c>
      <c r="G22" s="88">
        <f t="shared" si="3"/>
        <v>1.17683</v>
      </c>
      <c r="H22" s="89">
        <v>21</v>
      </c>
      <c r="I22" s="90" t="s">
        <v>64</v>
      </c>
      <c r="J22" s="74">
        <f t="shared" si="4"/>
        <v>2.1000000000000003E-3</v>
      </c>
      <c r="K22" s="89">
        <v>10</v>
      </c>
      <c r="L22" s="90" t="s">
        <v>64</v>
      </c>
      <c r="M22" s="74">
        <f t="shared" si="0"/>
        <v>1E-3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299.99900000000002</v>
      </c>
      <c r="C23" s="90" t="s">
        <v>107</v>
      </c>
      <c r="D23" s="120">
        <f t="shared" si="2"/>
        <v>1.3636318181818183E-5</v>
      </c>
      <c r="E23" s="91">
        <v>7.9200000000000007E-2</v>
      </c>
      <c r="F23" s="92">
        <v>1.1359999999999999</v>
      </c>
      <c r="G23" s="88">
        <f t="shared" si="3"/>
        <v>1.2151999999999998</v>
      </c>
      <c r="H23" s="89">
        <v>22</v>
      </c>
      <c r="I23" s="90" t="s">
        <v>64</v>
      </c>
      <c r="J23" s="74">
        <f t="shared" si="4"/>
        <v>2.1999999999999997E-3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324.99900000000002</v>
      </c>
      <c r="C24" s="90" t="s">
        <v>107</v>
      </c>
      <c r="D24" s="120">
        <f t="shared" si="2"/>
        <v>1.4772681818181819E-5</v>
      </c>
      <c r="E24" s="91">
        <v>8.2439999999999999E-2</v>
      </c>
      <c r="F24" s="92">
        <v>1.1679999999999999</v>
      </c>
      <c r="G24" s="88">
        <f t="shared" si="3"/>
        <v>1.25044</v>
      </c>
      <c r="H24" s="89">
        <v>23</v>
      </c>
      <c r="I24" s="90" t="s">
        <v>64</v>
      </c>
      <c r="J24" s="74">
        <f t="shared" si="4"/>
        <v>2.3E-3</v>
      </c>
      <c r="K24" s="89">
        <v>11</v>
      </c>
      <c r="L24" s="90" t="s">
        <v>64</v>
      </c>
      <c r="M24" s="74">
        <f t="shared" si="0"/>
        <v>1.0999999999999998E-3</v>
      </c>
      <c r="N24" s="89">
        <v>8</v>
      </c>
      <c r="O24" s="90" t="s">
        <v>64</v>
      </c>
      <c r="P24" s="74">
        <f t="shared" si="1"/>
        <v>8.0000000000000004E-4</v>
      </c>
    </row>
    <row r="25" spans="1:16">
      <c r="B25" s="89">
        <v>349.99900000000002</v>
      </c>
      <c r="C25" s="90" t="s">
        <v>107</v>
      </c>
      <c r="D25" s="120">
        <f t="shared" si="2"/>
        <v>1.5909045454545455E-5</v>
      </c>
      <c r="E25" s="91">
        <v>8.5550000000000001E-2</v>
      </c>
      <c r="F25" s="92">
        <v>1.1990000000000001</v>
      </c>
      <c r="G25" s="88">
        <f t="shared" si="3"/>
        <v>1.2845500000000001</v>
      </c>
      <c r="H25" s="89">
        <v>24</v>
      </c>
      <c r="I25" s="90" t="s">
        <v>64</v>
      </c>
      <c r="J25" s="74">
        <f t="shared" si="4"/>
        <v>2.4000000000000002E-3</v>
      </c>
      <c r="K25" s="89">
        <v>12</v>
      </c>
      <c r="L25" s="90" t="s">
        <v>64</v>
      </c>
      <c r="M25" s="74">
        <f t="shared" si="0"/>
        <v>1.2000000000000001E-3</v>
      </c>
      <c r="N25" s="89">
        <v>8</v>
      </c>
      <c r="O25" s="90" t="s">
        <v>64</v>
      </c>
      <c r="P25" s="74">
        <f t="shared" si="1"/>
        <v>8.0000000000000004E-4</v>
      </c>
    </row>
    <row r="26" spans="1:16">
      <c r="B26" s="89">
        <v>374.99900000000002</v>
      </c>
      <c r="C26" s="90" t="s">
        <v>107</v>
      </c>
      <c r="D26" s="120">
        <f t="shared" si="2"/>
        <v>1.7045409090909094E-5</v>
      </c>
      <c r="E26" s="91">
        <v>8.8550000000000004E-2</v>
      </c>
      <c r="F26" s="92">
        <v>1.2270000000000001</v>
      </c>
      <c r="G26" s="88">
        <f t="shared" si="3"/>
        <v>1.31555</v>
      </c>
      <c r="H26" s="89">
        <v>25</v>
      </c>
      <c r="I26" s="90" t="s">
        <v>64</v>
      </c>
      <c r="J26" s="74">
        <f t="shared" si="4"/>
        <v>2.5000000000000001E-3</v>
      </c>
      <c r="K26" s="89">
        <v>12</v>
      </c>
      <c r="L26" s="90" t="s">
        <v>64</v>
      </c>
      <c r="M26" s="74">
        <f t="shared" si="0"/>
        <v>1.2000000000000001E-3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399.99900000000002</v>
      </c>
      <c r="C27" s="90" t="s">
        <v>107</v>
      </c>
      <c r="D27" s="120">
        <f t="shared" si="2"/>
        <v>1.8181772727272727E-5</v>
      </c>
      <c r="E27" s="91">
        <v>9.146E-2</v>
      </c>
      <c r="F27" s="92">
        <v>1.254</v>
      </c>
      <c r="G27" s="88">
        <f t="shared" si="3"/>
        <v>1.3454600000000001</v>
      </c>
      <c r="H27" s="89">
        <v>26</v>
      </c>
      <c r="I27" s="90" t="s">
        <v>64</v>
      </c>
      <c r="J27" s="74">
        <f t="shared" si="4"/>
        <v>2.5999999999999999E-3</v>
      </c>
      <c r="K27" s="89">
        <v>12</v>
      </c>
      <c r="L27" s="90" t="s">
        <v>64</v>
      </c>
      <c r="M27" s="74">
        <f t="shared" si="0"/>
        <v>1.2000000000000001E-3</v>
      </c>
      <c r="N27" s="89">
        <v>9</v>
      </c>
      <c r="O27" s="90" t="s">
        <v>64</v>
      </c>
      <c r="P27" s="74">
        <f t="shared" si="1"/>
        <v>8.9999999999999998E-4</v>
      </c>
    </row>
    <row r="28" spans="1:16">
      <c r="B28" s="89">
        <v>449.99900000000002</v>
      </c>
      <c r="C28" s="90" t="s">
        <v>107</v>
      </c>
      <c r="D28" s="120">
        <f t="shared" si="2"/>
        <v>2.0454500000000002E-5</v>
      </c>
      <c r="E28" s="91">
        <v>9.7009999999999999E-2</v>
      </c>
      <c r="F28" s="92">
        <v>1.3029999999999999</v>
      </c>
      <c r="G28" s="88">
        <f t="shared" si="3"/>
        <v>1.40001</v>
      </c>
      <c r="H28" s="89">
        <v>28</v>
      </c>
      <c r="I28" s="90" t="s">
        <v>64</v>
      </c>
      <c r="J28" s="74">
        <f t="shared" si="4"/>
        <v>2.8E-3</v>
      </c>
      <c r="K28" s="89">
        <v>13</v>
      </c>
      <c r="L28" s="90" t="s">
        <v>64</v>
      </c>
      <c r="M28" s="74">
        <f t="shared" si="0"/>
        <v>1.2999999999999999E-3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499.99900000000002</v>
      </c>
      <c r="C29" s="90" t="s">
        <v>107</v>
      </c>
      <c r="D29" s="120">
        <f t="shared" si="2"/>
        <v>2.2727227272727274E-5</v>
      </c>
      <c r="E29" s="91">
        <v>0.1023</v>
      </c>
      <c r="F29" s="92">
        <v>1.347</v>
      </c>
      <c r="G29" s="88">
        <f t="shared" si="3"/>
        <v>1.4493</v>
      </c>
      <c r="H29" s="89">
        <v>30</v>
      </c>
      <c r="I29" s="90" t="s">
        <v>64</v>
      </c>
      <c r="J29" s="74">
        <f t="shared" si="4"/>
        <v>3.0000000000000001E-3</v>
      </c>
      <c r="K29" s="89">
        <v>14</v>
      </c>
      <c r="L29" s="90" t="s">
        <v>64</v>
      </c>
      <c r="M29" s="74">
        <f t="shared" si="0"/>
        <v>1.4E-3</v>
      </c>
      <c r="N29" s="89">
        <v>10</v>
      </c>
      <c r="O29" s="90" t="s">
        <v>64</v>
      </c>
      <c r="P29" s="74">
        <f t="shared" si="1"/>
        <v>1E-3</v>
      </c>
    </row>
    <row r="30" spans="1:16">
      <c r="B30" s="89">
        <v>549.99900000000002</v>
      </c>
      <c r="C30" s="90" t="s">
        <v>107</v>
      </c>
      <c r="D30" s="118">
        <f t="shared" si="2"/>
        <v>2.4999954545454546E-5</v>
      </c>
      <c r="E30" s="91">
        <v>0.1072</v>
      </c>
      <c r="F30" s="92">
        <v>1.387</v>
      </c>
      <c r="G30" s="88">
        <f t="shared" si="3"/>
        <v>1.4942</v>
      </c>
      <c r="H30" s="89">
        <v>31</v>
      </c>
      <c r="I30" s="90" t="s">
        <v>64</v>
      </c>
      <c r="J30" s="74">
        <f t="shared" si="4"/>
        <v>3.0999999999999999E-3</v>
      </c>
      <c r="K30" s="89">
        <v>15</v>
      </c>
      <c r="L30" s="90" t="s">
        <v>64</v>
      </c>
      <c r="M30" s="74">
        <f t="shared" si="0"/>
        <v>1.5E-3</v>
      </c>
      <c r="N30" s="89">
        <v>11</v>
      </c>
      <c r="O30" s="90" t="s">
        <v>64</v>
      </c>
      <c r="P30" s="74">
        <f t="shared" si="1"/>
        <v>1.0999999999999998E-3</v>
      </c>
    </row>
    <row r="31" spans="1:16">
      <c r="B31" s="89">
        <v>599.99900000000002</v>
      </c>
      <c r="C31" s="90" t="s">
        <v>107</v>
      </c>
      <c r="D31" s="118">
        <f t="shared" si="2"/>
        <v>2.7272681818181821E-5</v>
      </c>
      <c r="E31" s="91">
        <v>0.112</v>
      </c>
      <c r="F31" s="92">
        <v>1.4239999999999999</v>
      </c>
      <c r="G31" s="88">
        <f t="shared" si="3"/>
        <v>1.536</v>
      </c>
      <c r="H31" s="89">
        <v>33</v>
      </c>
      <c r="I31" s="90" t="s">
        <v>64</v>
      </c>
      <c r="J31" s="74">
        <f t="shared" si="4"/>
        <v>3.3E-3</v>
      </c>
      <c r="K31" s="89">
        <v>15</v>
      </c>
      <c r="L31" s="90" t="s">
        <v>64</v>
      </c>
      <c r="M31" s="74">
        <f t="shared" si="0"/>
        <v>1.5E-3</v>
      </c>
      <c r="N31" s="89">
        <v>11</v>
      </c>
      <c r="O31" s="90" t="s">
        <v>64</v>
      </c>
      <c r="P31" s="74">
        <f t="shared" si="1"/>
        <v>1.0999999999999998E-3</v>
      </c>
    </row>
    <row r="32" spans="1:16">
      <c r="B32" s="89">
        <v>649.99900000000002</v>
      </c>
      <c r="C32" s="90" t="s">
        <v>107</v>
      </c>
      <c r="D32" s="118">
        <f t="shared" si="2"/>
        <v>2.9545409090909093E-5</v>
      </c>
      <c r="E32" s="91">
        <v>0.1166</v>
      </c>
      <c r="F32" s="92">
        <v>1.4570000000000001</v>
      </c>
      <c r="G32" s="88">
        <f t="shared" si="3"/>
        <v>1.5736000000000001</v>
      </c>
      <c r="H32" s="89">
        <v>35</v>
      </c>
      <c r="I32" s="90" t="s">
        <v>64</v>
      </c>
      <c r="J32" s="74">
        <f t="shared" si="4"/>
        <v>3.5000000000000005E-3</v>
      </c>
      <c r="K32" s="89">
        <v>16</v>
      </c>
      <c r="L32" s="90" t="s">
        <v>64</v>
      </c>
      <c r="M32" s="74">
        <f t="shared" si="0"/>
        <v>1.6000000000000001E-3</v>
      </c>
      <c r="N32" s="89">
        <v>12</v>
      </c>
      <c r="O32" s="90" t="s">
        <v>64</v>
      </c>
      <c r="P32" s="74">
        <f t="shared" si="1"/>
        <v>1.2000000000000001E-3</v>
      </c>
    </row>
    <row r="33" spans="2:16">
      <c r="B33" s="89">
        <v>699.99900000000002</v>
      </c>
      <c r="C33" s="90" t="s">
        <v>107</v>
      </c>
      <c r="D33" s="118">
        <f t="shared" si="2"/>
        <v>3.1818136363636365E-5</v>
      </c>
      <c r="E33" s="91">
        <v>0.121</v>
      </c>
      <c r="F33" s="92">
        <v>1.488</v>
      </c>
      <c r="G33" s="88">
        <f t="shared" si="3"/>
        <v>1.609</v>
      </c>
      <c r="H33" s="89">
        <v>36</v>
      </c>
      <c r="I33" s="90" t="s">
        <v>64</v>
      </c>
      <c r="J33" s="74">
        <f t="shared" si="4"/>
        <v>3.5999999999999999E-3</v>
      </c>
      <c r="K33" s="89">
        <v>17</v>
      </c>
      <c r="L33" s="90" t="s">
        <v>64</v>
      </c>
      <c r="M33" s="74">
        <f t="shared" si="0"/>
        <v>1.7000000000000001E-3</v>
      </c>
      <c r="N33" s="89">
        <v>12</v>
      </c>
      <c r="O33" s="90" t="s">
        <v>64</v>
      </c>
      <c r="P33" s="74">
        <f t="shared" si="1"/>
        <v>1.2000000000000001E-3</v>
      </c>
    </row>
    <row r="34" spans="2:16">
      <c r="B34" s="89">
        <v>799.99900000000002</v>
      </c>
      <c r="C34" s="90" t="s">
        <v>107</v>
      </c>
      <c r="D34" s="118">
        <f t="shared" si="2"/>
        <v>3.6363590909090909E-5</v>
      </c>
      <c r="E34" s="91">
        <v>0.1293</v>
      </c>
      <c r="F34" s="92">
        <v>1.5429999999999999</v>
      </c>
      <c r="G34" s="88">
        <f t="shared" si="3"/>
        <v>1.6722999999999999</v>
      </c>
      <c r="H34" s="89">
        <v>40</v>
      </c>
      <c r="I34" s="90" t="s">
        <v>64</v>
      </c>
      <c r="J34" s="74">
        <f t="shared" si="4"/>
        <v>4.0000000000000001E-3</v>
      </c>
      <c r="K34" s="89">
        <v>18</v>
      </c>
      <c r="L34" s="90" t="s">
        <v>64</v>
      </c>
      <c r="M34" s="74">
        <f t="shared" si="0"/>
        <v>1.8E-3</v>
      </c>
      <c r="N34" s="89">
        <v>13</v>
      </c>
      <c r="O34" s="90" t="s">
        <v>64</v>
      </c>
      <c r="P34" s="74">
        <f t="shared" si="1"/>
        <v>1.2999999999999999E-3</v>
      </c>
    </row>
    <row r="35" spans="2:16">
      <c r="B35" s="89">
        <v>899.99900000000002</v>
      </c>
      <c r="C35" s="90" t="s">
        <v>107</v>
      </c>
      <c r="D35" s="118">
        <f t="shared" si="2"/>
        <v>4.0909045454545459E-5</v>
      </c>
      <c r="E35" s="91">
        <v>0.13719999999999999</v>
      </c>
      <c r="F35" s="92">
        <v>1.591</v>
      </c>
      <c r="G35" s="88">
        <f t="shared" si="3"/>
        <v>1.7282</v>
      </c>
      <c r="H35" s="89">
        <v>43</v>
      </c>
      <c r="I35" s="90" t="s">
        <v>64</v>
      </c>
      <c r="J35" s="74">
        <f t="shared" si="4"/>
        <v>4.3E-3</v>
      </c>
      <c r="K35" s="89">
        <v>19</v>
      </c>
      <c r="L35" s="90" t="s">
        <v>64</v>
      </c>
      <c r="M35" s="74">
        <f t="shared" si="0"/>
        <v>1.9E-3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999.99900000000002</v>
      </c>
      <c r="C36" s="90" t="s">
        <v>107</v>
      </c>
      <c r="D36" s="118">
        <f t="shared" si="2"/>
        <v>4.5454500000000003E-5</v>
      </c>
      <c r="E36" s="91">
        <v>0.14460000000000001</v>
      </c>
      <c r="F36" s="92">
        <v>1.633</v>
      </c>
      <c r="G36" s="88">
        <f t="shared" si="3"/>
        <v>1.7776000000000001</v>
      </c>
      <c r="H36" s="89">
        <v>46</v>
      </c>
      <c r="I36" s="90" t="s">
        <v>64</v>
      </c>
      <c r="J36" s="74">
        <f t="shared" si="4"/>
        <v>4.5999999999999999E-3</v>
      </c>
      <c r="K36" s="89">
        <v>20</v>
      </c>
      <c r="L36" s="90" t="s">
        <v>64</v>
      </c>
      <c r="M36" s="74">
        <f t="shared" si="0"/>
        <v>2E-3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1.1000000000000001</v>
      </c>
      <c r="C37" s="93" t="s">
        <v>63</v>
      </c>
      <c r="D37" s="118">
        <f t="shared" ref="D37:D100" si="5">B37/1000/$C$5</f>
        <v>5.0000000000000002E-5</v>
      </c>
      <c r="E37" s="91">
        <v>0.1517</v>
      </c>
      <c r="F37" s="92">
        <v>1.671</v>
      </c>
      <c r="G37" s="88">
        <f t="shared" si="3"/>
        <v>1.8227</v>
      </c>
      <c r="H37" s="89">
        <v>49</v>
      </c>
      <c r="I37" s="90" t="s">
        <v>64</v>
      </c>
      <c r="J37" s="74">
        <f t="shared" si="4"/>
        <v>4.8999999999999998E-3</v>
      </c>
      <c r="K37" s="89">
        <v>21</v>
      </c>
      <c r="L37" s="90" t="s">
        <v>64</v>
      </c>
      <c r="M37" s="74">
        <f t="shared" si="0"/>
        <v>2.1000000000000003E-3</v>
      </c>
      <c r="N37" s="89">
        <v>16</v>
      </c>
      <c r="O37" s="90" t="s">
        <v>64</v>
      </c>
      <c r="P37" s="74">
        <f t="shared" si="1"/>
        <v>1.6000000000000001E-3</v>
      </c>
    </row>
    <row r="38" spans="2:16">
      <c r="B38" s="89">
        <v>1.2</v>
      </c>
      <c r="C38" s="90" t="s">
        <v>63</v>
      </c>
      <c r="D38" s="118">
        <f t="shared" si="5"/>
        <v>5.4545454545454539E-5</v>
      </c>
      <c r="E38" s="91">
        <v>0.15840000000000001</v>
      </c>
      <c r="F38" s="92">
        <v>1.704</v>
      </c>
      <c r="G38" s="88">
        <f t="shared" si="3"/>
        <v>1.8624000000000001</v>
      </c>
      <c r="H38" s="89">
        <v>52</v>
      </c>
      <c r="I38" s="90" t="s">
        <v>64</v>
      </c>
      <c r="J38" s="74">
        <f t="shared" si="4"/>
        <v>5.1999999999999998E-3</v>
      </c>
      <c r="K38" s="89">
        <v>22</v>
      </c>
      <c r="L38" s="90" t="s">
        <v>64</v>
      </c>
      <c r="M38" s="74">
        <f t="shared" si="0"/>
        <v>2.1999999999999997E-3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1.3</v>
      </c>
      <c r="C39" s="90" t="s">
        <v>63</v>
      </c>
      <c r="D39" s="118">
        <f t="shared" si="5"/>
        <v>5.909090909090909E-5</v>
      </c>
      <c r="E39" s="91">
        <v>0.16489999999999999</v>
      </c>
      <c r="F39" s="92">
        <v>1.734</v>
      </c>
      <c r="G39" s="88">
        <f t="shared" si="3"/>
        <v>1.8989</v>
      </c>
      <c r="H39" s="89">
        <v>54</v>
      </c>
      <c r="I39" s="90" t="s">
        <v>64</v>
      </c>
      <c r="J39" s="74">
        <f t="shared" si="4"/>
        <v>5.4000000000000003E-3</v>
      </c>
      <c r="K39" s="89">
        <v>23</v>
      </c>
      <c r="L39" s="90" t="s">
        <v>64</v>
      </c>
      <c r="M39" s="74">
        <f t="shared" si="0"/>
        <v>2.3E-3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1.4</v>
      </c>
      <c r="C40" s="90" t="s">
        <v>63</v>
      </c>
      <c r="D40" s="118">
        <f t="shared" si="5"/>
        <v>6.3636363636363641E-5</v>
      </c>
      <c r="E40" s="91">
        <v>0.1711</v>
      </c>
      <c r="F40" s="92">
        <v>1.762</v>
      </c>
      <c r="G40" s="88">
        <f t="shared" si="3"/>
        <v>1.9331</v>
      </c>
      <c r="H40" s="89">
        <v>57</v>
      </c>
      <c r="I40" s="90" t="s">
        <v>64</v>
      </c>
      <c r="J40" s="74">
        <f t="shared" si="4"/>
        <v>5.7000000000000002E-3</v>
      </c>
      <c r="K40" s="89">
        <v>24</v>
      </c>
      <c r="L40" s="90" t="s">
        <v>64</v>
      </c>
      <c r="M40" s="74">
        <f t="shared" si="0"/>
        <v>2.4000000000000002E-3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1.5</v>
      </c>
      <c r="C41" s="90" t="s">
        <v>63</v>
      </c>
      <c r="D41" s="118">
        <f t="shared" si="5"/>
        <v>6.8181818181818184E-5</v>
      </c>
      <c r="E41" s="91">
        <v>0.17710000000000001</v>
      </c>
      <c r="F41" s="92">
        <v>1.7869999999999999</v>
      </c>
      <c r="G41" s="88">
        <f t="shared" si="3"/>
        <v>1.9641</v>
      </c>
      <c r="H41" s="89">
        <v>60</v>
      </c>
      <c r="I41" s="90" t="s">
        <v>64</v>
      </c>
      <c r="J41" s="74">
        <f t="shared" si="4"/>
        <v>6.0000000000000001E-3</v>
      </c>
      <c r="K41" s="89">
        <v>25</v>
      </c>
      <c r="L41" s="90" t="s">
        <v>64</v>
      </c>
      <c r="M41" s="74">
        <f t="shared" si="0"/>
        <v>2.5000000000000001E-3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1.6</v>
      </c>
      <c r="C42" s="90" t="s">
        <v>63</v>
      </c>
      <c r="D42" s="118">
        <f t="shared" si="5"/>
        <v>7.2727272727272728E-5</v>
      </c>
      <c r="E42" s="91">
        <v>0.18290000000000001</v>
      </c>
      <c r="F42" s="92">
        <v>1.8089999999999999</v>
      </c>
      <c r="G42" s="88">
        <f t="shared" si="3"/>
        <v>1.9919</v>
      </c>
      <c r="H42" s="89">
        <v>63</v>
      </c>
      <c r="I42" s="90" t="s">
        <v>64</v>
      </c>
      <c r="J42" s="74">
        <f t="shared" si="4"/>
        <v>6.3E-3</v>
      </c>
      <c r="K42" s="89">
        <v>26</v>
      </c>
      <c r="L42" s="90" t="s">
        <v>64</v>
      </c>
      <c r="M42" s="74">
        <f t="shared" si="0"/>
        <v>2.5999999999999999E-3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1.7</v>
      </c>
      <c r="C43" s="90" t="s">
        <v>63</v>
      </c>
      <c r="D43" s="118">
        <f t="shared" si="5"/>
        <v>7.7272727272727272E-5</v>
      </c>
      <c r="E43" s="91">
        <v>0.1885</v>
      </c>
      <c r="F43" s="92">
        <v>1.83</v>
      </c>
      <c r="G43" s="88">
        <f t="shared" si="3"/>
        <v>2.0185</v>
      </c>
      <c r="H43" s="89">
        <v>65</v>
      </c>
      <c r="I43" s="90" t="s">
        <v>64</v>
      </c>
      <c r="J43" s="74">
        <f t="shared" si="4"/>
        <v>6.5000000000000006E-3</v>
      </c>
      <c r="K43" s="89">
        <v>27</v>
      </c>
      <c r="L43" s="90" t="s">
        <v>64</v>
      </c>
      <c r="M43" s="74">
        <f t="shared" si="0"/>
        <v>2.7000000000000001E-3</v>
      </c>
      <c r="N43" s="89">
        <v>20</v>
      </c>
      <c r="O43" s="90" t="s">
        <v>64</v>
      </c>
      <c r="P43" s="74">
        <f t="shared" si="1"/>
        <v>2E-3</v>
      </c>
    </row>
    <row r="44" spans="2:16">
      <c r="B44" s="89">
        <v>1.8</v>
      </c>
      <c r="C44" s="90" t="s">
        <v>63</v>
      </c>
      <c r="D44" s="118">
        <f t="shared" si="5"/>
        <v>8.1818181818181816E-5</v>
      </c>
      <c r="E44" s="91">
        <v>0.19400000000000001</v>
      </c>
      <c r="F44" s="92">
        <v>1.849</v>
      </c>
      <c r="G44" s="88">
        <f t="shared" si="3"/>
        <v>2.0430000000000001</v>
      </c>
      <c r="H44" s="89">
        <v>68</v>
      </c>
      <c r="I44" s="90" t="s">
        <v>64</v>
      </c>
      <c r="J44" s="74">
        <f t="shared" si="4"/>
        <v>6.8000000000000005E-3</v>
      </c>
      <c r="K44" s="89">
        <v>28</v>
      </c>
      <c r="L44" s="90" t="s">
        <v>64</v>
      </c>
      <c r="M44" s="74">
        <f t="shared" si="0"/>
        <v>2.8E-3</v>
      </c>
      <c r="N44" s="89">
        <v>21</v>
      </c>
      <c r="O44" s="90" t="s">
        <v>64</v>
      </c>
      <c r="P44" s="74">
        <f t="shared" si="1"/>
        <v>2.1000000000000003E-3</v>
      </c>
    </row>
    <row r="45" spans="2:16">
      <c r="B45" s="89">
        <v>2</v>
      </c>
      <c r="C45" s="90" t="s">
        <v>63</v>
      </c>
      <c r="D45" s="118">
        <f t="shared" si="5"/>
        <v>9.0909090909090917E-5</v>
      </c>
      <c r="E45" s="91">
        <v>0.20449999999999999</v>
      </c>
      <c r="F45" s="92">
        <v>1.883</v>
      </c>
      <c r="G45" s="88">
        <f t="shared" si="3"/>
        <v>2.0874999999999999</v>
      </c>
      <c r="H45" s="89">
        <v>73</v>
      </c>
      <c r="I45" s="90" t="s">
        <v>64</v>
      </c>
      <c r="J45" s="74">
        <f t="shared" si="4"/>
        <v>7.2999999999999992E-3</v>
      </c>
      <c r="K45" s="89">
        <v>30</v>
      </c>
      <c r="L45" s="90" t="s">
        <v>64</v>
      </c>
      <c r="M45" s="74">
        <f t="shared" si="0"/>
        <v>3.0000000000000001E-3</v>
      </c>
      <c r="N45" s="89">
        <v>23</v>
      </c>
      <c r="O45" s="90" t="s">
        <v>64</v>
      </c>
      <c r="P45" s="74">
        <f t="shared" si="1"/>
        <v>2.3E-3</v>
      </c>
    </row>
    <row r="46" spans="2:16">
      <c r="B46" s="89">
        <v>2.25</v>
      </c>
      <c r="C46" s="90" t="s">
        <v>63</v>
      </c>
      <c r="D46" s="118">
        <f t="shared" si="5"/>
        <v>1.0227272727272727E-4</v>
      </c>
      <c r="E46" s="91">
        <v>0.21690000000000001</v>
      </c>
      <c r="F46" s="92">
        <v>1.919</v>
      </c>
      <c r="G46" s="88">
        <f t="shared" si="3"/>
        <v>2.1358999999999999</v>
      </c>
      <c r="H46" s="89">
        <v>80</v>
      </c>
      <c r="I46" s="90" t="s">
        <v>64</v>
      </c>
      <c r="J46" s="74">
        <f t="shared" si="4"/>
        <v>8.0000000000000002E-3</v>
      </c>
      <c r="K46" s="89">
        <v>32</v>
      </c>
      <c r="L46" s="90" t="s">
        <v>64</v>
      </c>
      <c r="M46" s="74">
        <f t="shared" si="0"/>
        <v>3.2000000000000002E-3</v>
      </c>
      <c r="N46" s="89">
        <v>24</v>
      </c>
      <c r="O46" s="90" t="s">
        <v>64</v>
      </c>
      <c r="P46" s="74">
        <f t="shared" si="1"/>
        <v>2.4000000000000002E-3</v>
      </c>
    </row>
    <row r="47" spans="2:16">
      <c r="B47" s="89">
        <v>2.5</v>
      </c>
      <c r="C47" s="90" t="s">
        <v>63</v>
      </c>
      <c r="D47" s="118">
        <f t="shared" si="5"/>
        <v>1.1363636363636364E-4</v>
      </c>
      <c r="E47" s="91">
        <v>0.2286</v>
      </c>
      <c r="F47" s="92">
        <v>1.948</v>
      </c>
      <c r="G47" s="88">
        <f t="shared" si="3"/>
        <v>2.1766000000000001</v>
      </c>
      <c r="H47" s="89">
        <v>86</v>
      </c>
      <c r="I47" s="90" t="s">
        <v>64</v>
      </c>
      <c r="J47" s="74">
        <f t="shared" si="4"/>
        <v>8.6E-3</v>
      </c>
      <c r="K47" s="89">
        <v>35</v>
      </c>
      <c r="L47" s="90" t="s">
        <v>64</v>
      </c>
      <c r="M47" s="74">
        <f t="shared" si="0"/>
        <v>3.5000000000000005E-3</v>
      </c>
      <c r="N47" s="89">
        <v>26</v>
      </c>
      <c r="O47" s="90" t="s">
        <v>64</v>
      </c>
      <c r="P47" s="74">
        <f t="shared" si="1"/>
        <v>2.5999999999999999E-3</v>
      </c>
    </row>
    <row r="48" spans="2:16">
      <c r="B48" s="89">
        <v>2.75</v>
      </c>
      <c r="C48" s="90" t="s">
        <v>63</v>
      </c>
      <c r="D48" s="118">
        <f t="shared" si="5"/>
        <v>1.25E-4</v>
      </c>
      <c r="E48" s="91">
        <v>0.23980000000000001</v>
      </c>
      <c r="F48" s="92">
        <v>1.9730000000000001</v>
      </c>
      <c r="G48" s="88">
        <f t="shared" si="3"/>
        <v>2.2128000000000001</v>
      </c>
      <c r="H48" s="89">
        <v>93</v>
      </c>
      <c r="I48" s="90" t="s">
        <v>64</v>
      </c>
      <c r="J48" s="74">
        <f t="shared" si="4"/>
        <v>9.2999999999999992E-3</v>
      </c>
      <c r="K48" s="89">
        <v>37</v>
      </c>
      <c r="L48" s="90" t="s">
        <v>64</v>
      </c>
      <c r="M48" s="74">
        <f t="shared" si="0"/>
        <v>3.6999999999999997E-3</v>
      </c>
      <c r="N48" s="89">
        <v>28</v>
      </c>
      <c r="O48" s="90" t="s">
        <v>64</v>
      </c>
      <c r="P48" s="74">
        <f t="shared" si="1"/>
        <v>2.8E-3</v>
      </c>
    </row>
    <row r="49" spans="2:16">
      <c r="B49" s="89">
        <v>3</v>
      </c>
      <c r="C49" s="90" t="s">
        <v>63</v>
      </c>
      <c r="D49" s="118">
        <f t="shared" si="5"/>
        <v>1.3636363636363637E-4</v>
      </c>
      <c r="E49" s="91">
        <v>0.2505</v>
      </c>
      <c r="F49" s="92">
        <v>1.994</v>
      </c>
      <c r="G49" s="88">
        <f t="shared" si="3"/>
        <v>2.2444999999999999</v>
      </c>
      <c r="H49" s="89">
        <v>99</v>
      </c>
      <c r="I49" s="90" t="s">
        <v>64</v>
      </c>
      <c r="J49" s="74">
        <f t="shared" si="4"/>
        <v>9.9000000000000008E-3</v>
      </c>
      <c r="K49" s="89">
        <v>39</v>
      </c>
      <c r="L49" s="90" t="s">
        <v>64</v>
      </c>
      <c r="M49" s="74">
        <f t="shared" si="0"/>
        <v>3.8999999999999998E-3</v>
      </c>
      <c r="N49" s="89">
        <v>29</v>
      </c>
      <c r="O49" s="90" t="s">
        <v>64</v>
      </c>
      <c r="P49" s="74">
        <f t="shared" si="1"/>
        <v>2.9000000000000002E-3</v>
      </c>
    </row>
    <row r="50" spans="2:16">
      <c r="B50" s="89">
        <v>3.25</v>
      </c>
      <c r="C50" s="90" t="s">
        <v>63</v>
      </c>
      <c r="D50" s="118">
        <f t="shared" si="5"/>
        <v>1.4772727272727271E-4</v>
      </c>
      <c r="E50" s="91">
        <v>0.26069999999999999</v>
      </c>
      <c r="F50" s="92">
        <v>2.0110000000000001</v>
      </c>
      <c r="G50" s="88">
        <f t="shared" si="3"/>
        <v>2.2717000000000001</v>
      </c>
      <c r="H50" s="89">
        <v>105</v>
      </c>
      <c r="I50" s="90" t="s">
        <v>64</v>
      </c>
      <c r="J50" s="74">
        <f t="shared" si="4"/>
        <v>1.0499999999999999E-2</v>
      </c>
      <c r="K50" s="89">
        <v>41</v>
      </c>
      <c r="L50" s="90" t="s">
        <v>64</v>
      </c>
      <c r="M50" s="74">
        <f t="shared" si="0"/>
        <v>4.1000000000000003E-3</v>
      </c>
      <c r="N50" s="89">
        <v>31</v>
      </c>
      <c r="O50" s="90" t="s">
        <v>64</v>
      </c>
      <c r="P50" s="74">
        <f t="shared" si="1"/>
        <v>3.0999999999999999E-3</v>
      </c>
    </row>
    <row r="51" spans="2:16">
      <c r="B51" s="89">
        <v>3.5</v>
      </c>
      <c r="C51" s="90" t="s">
        <v>63</v>
      </c>
      <c r="D51" s="118">
        <f t="shared" si="5"/>
        <v>1.590909090909091E-4</v>
      </c>
      <c r="E51" s="91">
        <v>0.27050000000000002</v>
      </c>
      <c r="F51" s="92">
        <v>2.0259999999999998</v>
      </c>
      <c r="G51" s="88">
        <f t="shared" si="3"/>
        <v>2.2965</v>
      </c>
      <c r="H51" s="89">
        <v>111</v>
      </c>
      <c r="I51" s="90" t="s">
        <v>64</v>
      </c>
      <c r="J51" s="74">
        <f t="shared" si="4"/>
        <v>1.11E-2</v>
      </c>
      <c r="K51" s="89">
        <v>43</v>
      </c>
      <c r="L51" s="90" t="s">
        <v>64</v>
      </c>
      <c r="M51" s="74">
        <f t="shared" si="0"/>
        <v>4.3E-3</v>
      </c>
      <c r="N51" s="89">
        <v>32</v>
      </c>
      <c r="O51" s="90" t="s">
        <v>64</v>
      </c>
      <c r="P51" s="74">
        <f t="shared" si="1"/>
        <v>3.2000000000000002E-3</v>
      </c>
    </row>
    <row r="52" spans="2:16">
      <c r="B52" s="89">
        <v>3.75</v>
      </c>
      <c r="C52" s="90" t="s">
        <v>63</v>
      </c>
      <c r="D52" s="118">
        <f t="shared" si="5"/>
        <v>1.7045454545454544E-4</v>
      </c>
      <c r="E52" s="91">
        <v>0.28000000000000003</v>
      </c>
      <c r="F52" s="92">
        <v>2.0379999999999998</v>
      </c>
      <c r="G52" s="88">
        <f t="shared" si="3"/>
        <v>2.3179999999999996</v>
      </c>
      <c r="H52" s="89">
        <v>117</v>
      </c>
      <c r="I52" s="90" t="s">
        <v>64</v>
      </c>
      <c r="J52" s="74">
        <f t="shared" si="4"/>
        <v>1.17E-2</v>
      </c>
      <c r="K52" s="89">
        <v>45</v>
      </c>
      <c r="L52" s="90" t="s">
        <v>64</v>
      </c>
      <c r="M52" s="74">
        <f t="shared" si="0"/>
        <v>4.4999999999999997E-3</v>
      </c>
      <c r="N52" s="89">
        <v>34</v>
      </c>
      <c r="O52" s="90" t="s">
        <v>64</v>
      </c>
      <c r="P52" s="74">
        <f t="shared" si="1"/>
        <v>3.4000000000000002E-3</v>
      </c>
    </row>
    <row r="53" spans="2:16">
      <c r="B53" s="89">
        <v>4</v>
      </c>
      <c r="C53" s="90" t="s">
        <v>63</v>
      </c>
      <c r="D53" s="118">
        <f t="shared" si="5"/>
        <v>1.8181818181818183E-4</v>
      </c>
      <c r="E53" s="91">
        <v>0.28920000000000001</v>
      </c>
      <c r="F53" s="92">
        <v>2.0489999999999999</v>
      </c>
      <c r="G53" s="88">
        <f t="shared" si="3"/>
        <v>2.3382000000000001</v>
      </c>
      <c r="H53" s="89">
        <v>123</v>
      </c>
      <c r="I53" s="90" t="s">
        <v>64</v>
      </c>
      <c r="J53" s="74">
        <f t="shared" si="4"/>
        <v>1.23E-2</v>
      </c>
      <c r="K53" s="89">
        <v>47</v>
      </c>
      <c r="L53" s="90" t="s">
        <v>64</v>
      </c>
      <c r="M53" s="74">
        <f t="shared" si="0"/>
        <v>4.7000000000000002E-3</v>
      </c>
      <c r="N53" s="89">
        <v>35</v>
      </c>
      <c r="O53" s="90" t="s">
        <v>64</v>
      </c>
      <c r="P53" s="74">
        <f t="shared" si="1"/>
        <v>3.5000000000000005E-3</v>
      </c>
    </row>
    <row r="54" spans="2:16">
      <c r="B54" s="89">
        <v>4.5</v>
      </c>
      <c r="C54" s="90" t="s">
        <v>63</v>
      </c>
      <c r="D54" s="118">
        <f t="shared" si="5"/>
        <v>2.0454545454545454E-4</v>
      </c>
      <c r="E54" s="91">
        <v>0.30680000000000002</v>
      </c>
      <c r="F54" s="92">
        <v>2.0649999999999999</v>
      </c>
      <c r="G54" s="88">
        <f t="shared" si="3"/>
        <v>2.3717999999999999</v>
      </c>
      <c r="H54" s="89">
        <v>135</v>
      </c>
      <c r="I54" s="90" t="s">
        <v>64</v>
      </c>
      <c r="J54" s="74">
        <f t="shared" si="4"/>
        <v>1.3500000000000002E-2</v>
      </c>
      <c r="K54" s="89">
        <v>51</v>
      </c>
      <c r="L54" s="90" t="s">
        <v>64</v>
      </c>
      <c r="M54" s="74">
        <f t="shared" si="0"/>
        <v>5.0999999999999995E-3</v>
      </c>
      <c r="N54" s="89">
        <v>38</v>
      </c>
      <c r="O54" s="90" t="s">
        <v>64</v>
      </c>
      <c r="P54" s="74">
        <f t="shared" si="1"/>
        <v>3.8E-3</v>
      </c>
    </row>
    <row r="55" spans="2:16">
      <c r="B55" s="89">
        <v>5</v>
      </c>
      <c r="C55" s="90" t="s">
        <v>63</v>
      </c>
      <c r="D55" s="118">
        <f t="shared" si="5"/>
        <v>2.2727272727272727E-4</v>
      </c>
      <c r="E55" s="91">
        <v>0.32340000000000002</v>
      </c>
      <c r="F55" s="92">
        <v>2.0750000000000002</v>
      </c>
      <c r="G55" s="88">
        <f t="shared" si="3"/>
        <v>2.3984000000000001</v>
      </c>
      <c r="H55" s="89">
        <v>147</v>
      </c>
      <c r="I55" s="90" t="s">
        <v>64</v>
      </c>
      <c r="J55" s="74">
        <f t="shared" si="4"/>
        <v>1.47E-2</v>
      </c>
      <c r="K55" s="89">
        <v>55</v>
      </c>
      <c r="L55" s="90" t="s">
        <v>64</v>
      </c>
      <c r="M55" s="74">
        <f t="shared" si="0"/>
        <v>5.4999999999999997E-3</v>
      </c>
      <c r="N55" s="89">
        <v>41</v>
      </c>
      <c r="O55" s="90" t="s">
        <v>64</v>
      </c>
      <c r="P55" s="74">
        <f t="shared" si="1"/>
        <v>4.1000000000000003E-3</v>
      </c>
    </row>
    <row r="56" spans="2:16">
      <c r="B56" s="89">
        <v>5.5</v>
      </c>
      <c r="C56" s="90" t="s">
        <v>63</v>
      </c>
      <c r="D56" s="118">
        <f t="shared" si="5"/>
        <v>2.5000000000000001E-4</v>
      </c>
      <c r="E56" s="91">
        <v>0.33910000000000001</v>
      </c>
      <c r="F56" s="92">
        <v>2.0819999999999999</v>
      </c>
      <c r="G56" s="88">
        <f t="shared" si="3"/>
        <v>2.4211</v>
      </c>
      <c r="H56" s="89">
        <v>159</v>
      </c>
      <c r="I56" s="90" t="s">
        <v>64</v>
      </c>
      <c r="J56" s="74">
        <f t="shared" si="4"/>
        <v>1.5900000000000001E-2</v>
      </c>
      <c r="K56" s="89">
        <v>59</v>
      </c>
      <c r="L56" s="90" t="s">
        <v>64</v>
      </c>
      <c r="M56" s="74">
        <f t="shared" si="0"/>
        <v>5.8999999999999999E-3</v>
      </c>
      <c r="N56" s="89">
        <v>44</v>
      </c>
      <c r="O56" s="90" t="s">
        <v>64</v>
      </c>
      <c r="P56" s="74">
        <f t="shared" si="1"/>
        <v>4.3999999999999994E-3</v>
      </c>
    </row>
    <row r="57" spans="2:16">
      <c r="B57" s="89">
        <v>6</v>
      </c>
      <c r="C57" s="90" t="s">
        <v>63</v>
      </c>
      <c r="D57" s="118">
        <f t="shared" si="5"/>
        <v>2.7272727272727274E-4</v>
      </c>
      <c r="E57" s="91">
        <v>0.35420000000000001</v>
      </c>
      <c r="F57" s="92">
        <v>2.085</v>
      </c>
      <c r="G57" s="88">
        <f t="shared" si="3"/>
        <v>2.4392</v>
      </c>
      <c r="H57" s="89">
        <v>171</v>
      </c>
      <c r="I57" s="90" t="s">
        <v>64</v>
      </c>
      <c r="J57" s="74">
        <f t="shared" si="4"/>
        <v>1.7100000000000001E-2</v>
      </c>
      <c r="K57" s="89">
        <v>63</v>
      </c>
      <c r="L57" s="90" t="s">
        <v>64</v>
      </c>
      <c r="M57" s="74">
        <f t="shared" si="0"/>
        <v>6.3E-3</v>
      </c>
      <c r="N57" s="89">
        <v>47</v>
      </c>
      <c r="O57" s="90" t="s">
        <v>64</v>
      </c>
      <c r="P57" s="74">
        <f t="shared" si="1"/>
        <v>4.7000000000000002E-3</v>
      </c>
    </row>
    <row r="58" spans="2:16">
      <c r="B58" s="89">
        <v>6.5</v>
      </c>
      <c r="C58" s="90" t="s">
        <v>63</v>
      </c>
      <c r="D58" s="118">
        <f t="shared" si="5"/>
        <v>2.9545454545454542E-4</v>
      </c>
      <c r="E58" s="91">
        <v>0.36870000000000003</v>
      </c>
      <c r="F58" s="92">
        <v>2.0859999999999999</v>
      </c>
      <c r="G58" s="88">
        <f t="shared" si="3"/>
        <v>2.4546999999999999</v>
      </c>
      <c r="H58" s="89">
        <v>183</v>
      </c>
      <c r="I58" s="90" t="s">
        <v>64</v>
      </c>
      <c r="J58" s="74">
        <f t="shared" si="4"/>
        <v>1.83E-2</v>
      </c>
      <c r="K58" s="89">
        <v>66</v>
      </c>
      <c r="L58" s="90" t="s">
        <v>64</v>
      </c>
      <c r="M58" s="74">
        <f t="shared" si="0"/>
        <v>6.6E-3</v>
      </c>
      <c r="N58" s="89">
        <v>49</v>
      </c>
      <c r="O58" s="90" t="s">
        <v>64</v>
      </c>
      <c r="P58" s="74">
        <f t="shared" si="1"/>
        <v>4.8999999999999998E-3</v>
      </c>
    </row>
    <row r="59" spans="2:16">
      <c r="B59" s="89">
        <v>7</v>
      </c>
      <c r="C59" s="90" t="s">
        <v>63</v>
      </c>
      <c r="D59" s="118">
        <f t="shared" si="5"/>
        <v>3.181818181818182E-4</v>
      </c>
      <c r="E59" s="91">
        <v>0.3826</v>
      </c>
      <c r="F59" s="92">
        <v>2.085</v>
      </c>
      <c r="G59" s="88">
        <f t="shared" si="3"/>
        <v>2.4676</v>
      </c>
      <c r="H59" s="89">
        <v>194</v>
      </c>
      <c r="I59" s="90" t="s">
        <v>64</v>
      </c>
      <c r="J59" s="74">
        <f t="shared" si="4"/>
        <v>1.9400000000000001E-2</v>
      </c>
      <c r="K59" s="89">
        <v>70</v>
      </c>
      <c r="L59" s="90" t="s">
        <v>64</v>
      </c>
      <c r="M59" s="74">
        <f t="shared" si="0"/>
        <v>7.000000000000001E-3</v>
      </c>
      <c r="N59" s="89">
        <v>52</v>
      </c>
      <c r="O59" s="90" t="s">
        <v>64</v>
      </c>
      <c r="P59" s="74">
        <f t="shared" si="1"/>
        <v>5.1999999999999998E-3</v>
      </c>
    </row>
    <row r="60" spans="2:16">
      <c r="B60" s="89">
        <v>8</v>
      </c>
      <c r="C60" s="90" t="s">
        <v>63</v>
      </c>
      <c r="D60" s="118">
        <f t="shared" si="5"/>
        <v>3.6363636363636367E-4</v>
      </c>
      <c r="E60" s="91">
        <v>0.40899999999999997</v>
      </c>
      <c r="F60" s="92">
        <v>2.0779999999999998</v>
      </c>
      <c r="G60" s="88">
        <f t="shared" si="3"/>
        <v>2.4869999999999997</v>
      </c>
      <c r="H60" s="89">
        <v>218</v>
      </c>
      <c r="I60" s="90" t="s">
        <v>64</v>
      </c>
      <c r="J60" s="74">
        <f t="shared" si="4"/>
        <v>2.18E-2</v>
      </c>
      <c r="K60" s="89">
        <v>78</v>
      </c>
      <c r="L60" s="90" t="s">
        <v>64</v>
      </c>
      <c r="M60" s="74">
        <f t="shared" si="0"/>
        <v>7.7999999999999996E-3</v>
      </c>
      <c r="N60" s="89">
        <v>57</v>
      </c>
      <c r="O60" s="90" t="s">
        <v>64</v>
      </c>
      <c r="P60" s="74">
        <f t="shared" si="1"/>
        <v>5.7000000000000002E-3</v>
      </c>
    </row>
    <row r="61" spans="2:16">
      <c r="B61" s="89">
        <v>9</v>
      </c>
      <c r="C61" s="90" t="s">
        <v>63</v>
      </c>
      <c r="D61" s="118">
        <f t="shared" si="5"/>
        <v>4.0909090909090908E-4</v>
      </c>
      <c r="E61" s="91">
        <v>0.43380000000000002</v>
      </c>
      <c r="F61" s="92">
        <v>2.0659999999999998</v>
      </c>
      <c r="G61" s="88">
        <f t="shared" si="3"/>
        <v>2.4998</v>
      </c>
      <c r="H61" s="89">
        <v>241</v>
      </c>
      <c r="I61" s="90" t="s">
        <v>64</v>
      </c>
      <c r="J61" s="74">
        <f t="shared" si="4"/>
        <v>2.41E-2</v>
      </c>
      <c r="K61" s="89">
        <v>85</v>
      </c>
      <c r="L61" s="90" t="s">
        <v>64</v>
      </c>
      <c r="M61" s="74">
        <f t="shared" si="0"/>
        <v>8.5000000000000006E-3</v>
      </c>
      <c r="N61" s="89">
        <v>63</v>
      </c>
      <c r="O61" s="90" t="s">
        <v>64</v>
      </c>
      <c r="P61" s="74">
        <f t="shared" si="1"/>
        <v>6.3E-3</v>
      </c>
    </row>
    <row r="62" spans="2:16">
      <c r="B62" s="89">
        <v>10</v>
      </c>
      <c r="C62" s="90" t="s">
        <v>63</v>
      </c>
      <c r="D62" s="118">
        <f t="shared" si="5"/>
        <v>4.5454545454545455E-4</v>
      </c>
      <c r="E62" s="91">
        <v>0.45729999999999998</v>
      </c>
      <c r="F62" s="92">
        <v>2.052</v>
      </c>
      <c r="G62" s="88">
        <f t="shared" si="3"/>
        <v>2.5093000000000001</v>
      </c>
      <c r="H62" s="89">
        <v>265</v>
      </c>
      <c r="I62" s="90" t="s">
        <v>64</v>
      </c>
      <c r="J62" s="74">
        <f t="shared" si="4"/>
        <v>2.6500000000000003E-2</v>
      </c>
      <c r="K62" s="89">
        <v>92</v>
      </c>
      <c r="L62" s="90" t="s">
        <v>64</v>
      </c>
      <c r="M62" s="74">
        <f t="shared" si="0"/>
        <v>9.1999999999999998E-3</v>
      </c>
      <c r="N62" s="89">
        <v>68</v>
      </c>
      <c r="O62" s="90" t="s">
        <v>64</v>
      </c>
      <c r="P62" s="74">
        <f t="shared" si="1"/>
        <v>6.8000000000000005E-3</v>
      </c>
    </row>
    <row r="63" spans="2:16">
      <c r="B63" s="89">
        <v>11</v>
      </c>
      <c r="C63" s="90" t="s">
        <v>63</v>
      </c>
      <c r="D63" s="118">
        <f t="shared" si="5"/>
        <v>5.0000000000000001E-4</v>
      </c>
      <c r="E63" s="91">
        <v>0.47960000000000003</v>
      </c>
      <c r="F63" s="92">
        <v>2.0350000000000001</v>
      </c>
      <c r="G63" s="88">
        <f t="shared" si="3"/>
        <v>2.5146000000000002</v>
      </c>
      <c r="H63" s="89">
        <v>288</v>
      </c>
      <c r="I63" s="90" t="s">
        <v>64</v>
      </c>
      <c r="J63" s="74">
        <f t="shared" si="4"/>
        <v>2.8799999999999999E-2</v>
      </c>
      <c r="K63" s="89">
        <v>99</v>
      </c>
      <c r="L63" s="90" t="s">
        <v>64</v>
      </c>
      <c r="M63" s="74">
        <f t="shared" si="0"/>
        <v>9.9000000000000008E-3</v>
      </c>
      <c r="N63" s="89">
        <v>73</v>
      </c>
      <c r="O63" s="90" t="s">
        <v>64</v>
      </c>
      <c r="P63" s="74">
        <f t="shared" si="1"/>
        <v>7.2999999999999992E-3</v>
      </c>
    </row>
    <row r="64" spans="2:16">
      <c r="B64" s="89">
        <v>12</v>
      </c>
      <c r="C64" s="90" t="s">
        <v>63</v>
      </c>
      <c r="D64" s="118">
        <f t="shared" si="5"/>
        <v>5.4545454545454548E-4</v>
      </c>
      <c r="E64" s="91">
        <v>0.501</v>
      </c>
      <c r="F64" s="92">
        <v>2.0169999999999999</v>
      </c>
      <c r="G64" s="88">
        <f t="shared" si="3"/>
        <v>2.5179999999999998</v>
      </c>
      <c r="H64" s="89">
        <v>312</v>
      </c>
      <c r="I64" s="90" t="s">
        <v>64</v>
      </c>
      <c r="J64" s="74">
        <f t="shared" si="4"/>
        <v>3.1199999999999999E-2</v>
      </c>
      <c r="K64" s="89">
        <v>106</v>
      </c>
      <c r="L64" s="90" t="s">
        <v>64</v>
      </c>
      <c r="M64" s="74">
        <f t="shared" si="0"/>
        <v>1.06E-2</v>
      </c>
      <c r="N64" s="89">
        <v>78</v>
      </c>
      <c r="O64" s="90" t="s">
        <v>64</v>
      </c>
      <c r="P64" s="74">
        <f t="shared" si="1"/>
        <v>7.7999999999999996E-3</v>
      </c>
    </row>
    <row r="65" spans="2:16">
      <c r="B65" s="89">
        <v>13</v>
      </c>
      <c r="C65" s="90" t="s">
        <v>63</v>
      </c>
      <c r="D65" s="118">
        <f t="shared" si="5"/>
        <v>5.9090909090909083E-4</v>
      </c>
      <c r="E65" s="91">
        <v>0.52139999999999997</v>
      </c>
      <c r="F65" s="92">
        <v>1.998</v>
      </c>
      <c r="G65" s="88">
        <f t="shared" si="3"/>
        <v>2.5194000000000001</v>
      </c>
      <c r="H65" s="89">
        <v>335</v>
      </c>
      <c r="I65" s="90" t="s">
        <v>64</v>
      </c>
      <c r="J65" s="74">
        <f t="shared" si="4"/>
        <v>3.3500000000000002E-2</v>
      </c>
      <c r="K65" s="89">
        <v>113</v>
      </c>
      <c r="L65" s="90" t="s">
        <v>64</v>
      </c>
      <c r="M65" s="74">
        <f t="shared" si="0"/>
        <v>1.1300000000000001E-2</v>
      </c>
      <c r="N65" s="89">
        <v>83</v>
      </c>
      <c r="O65" s="90" t="s">
        <v>64</v>
      </c>
      <c r="P65" s="74">
        <f t="shared" si="1"/>
        <v>8.3000000000000001E-3</v>
      </c>
    </row>
    <row r="66" spans="2:16">
      <c r="B66" s="89">
        <v>14</v>
      </c>
      <c r="C66" s="90" t="s">
        <v>63</v>
      </c>
      <c r="D66" s="118">
        <f t="shared" si="5"/>
        <v>6.3636363636363641E-4</v>
      </c>
      <c r="E66" s="91">
        <v>0.54110000000000003</v>
      </c>
      <c r="F66" s="92">
        <v>1.978</v>
      </c>
      <c r="G66" s="88">
        <f t="shared" si="3"/>
        <v>2.5190999999999999</v>
      </c>
      <c r="H66" s="89">
        <v>359</v>
      </c>
      <c r="I66" s="90" t="s">
        <v>64</v>
      </c>
      <c r="J66" s="74">
        <f t="shared" si="4"/>
        <v>3.5900000000000001E-2</v>
      </c>
      <c r="K66" s="89">
        <v>120</v>
      </c>
      <c r="L66" s="90" t="s">
        <v>64</v>
      </c>
      <c r="M66" s="74">
        <f t="shared" si="0"/>
        <v>1.2E-2</v>
      </c>
      <c r="N66" s="89">
        <v>88</v>
      </c>
      <c r="O66" s="90" t="s">
        <v>64</v>
      </c>
      <c r="P66" s="74">
        <f t="shared" si="1"/>
        <v>8.7999999999999988E-3</v>
      </c>
    </row>
    <row r="67" spans="2:16">
      <c r="B67" s="89">
        <v>15</v>
      </c>
      <c r="C67" s="90" t="s">
        <v>63</v>
      </c>
      <c r="D67" s="118">
        <f t="shared" si="5"/>
        <v>6.8181818181818176E-4</v>
      </c>
      <c r="E67" s="91">
        <v>0.56010000000000004</v>
      </c>
      <c r="F67" s="92">
        <v>1.958</v>
      </c>
      <c r="G67" s="88">
        <f t="shared" si="3"/>
        <v>2.5181</v>
      </c>
      <c r="H67" s="89">
        <v>383</v>
      </c>
      <c r="I67" s="90" t="s">
        <v>64</v>
      </c>
      <c r="J67" s="74">
        <f t="shared" si="4"/>
        <v>3.8300000000000001E-2</v>
      </c>
      <c r="K67" s="89">
        <v>126</v>
      </c>
      <c r="L67" s="90" t="s">
        <v>64</v>
      </c>
      <c r="M67" s="74">
        <f t="shared" si="0"/>
        <v>1.26E-2</v>
      </c>
      <c r="N67" s="89">
        <v>93</v>
      </c>
      <c r="O67" s="90" t="s">
        <v>64</v>
      </c>
      <c r="P67" s="74">
        <f t="shared" si="1"/>
        <v>9.2999999999999992E-3</v>
      </c>
    </row>
    <row r="68" spans="2:16">
      <c r="B68" s="89">
        <v>16</v>
      </c>
      <c r="C68" s="90" t="s">
        <v>63</v>
      </c>
      <c r="D68" s="118">
        <f t="shared" si="5"/>
        <v>7.2727272727272734E-4</v>
      </c>
      <c r="E68" s="91">
        <v>0.57850000000000001</v>
      </c>
      <c r="F68" s="92">
        <v>1.9379999999999999</v>
      </c>
      <c r="G68" s="88">
        <f t="shared" si="3"/>
        <v>2.5164999999999997</v>
      </c>
      <c r="H68" s="89">
        <v>407</v>
      </c>
      <c r="I68" s="90" t="s">
        <v>64</v>
      </c>
      <c r="J68" s="74">
        <f t="shared" si="4"/>
        <v>4.07E-2</v>
      </c>
      <c r="K68" s="89">
        <v>133</v>
      </c>
      <c r="L68" s="90" t="s">
        <v>64</v>
      </c>
      <c r="M68" s="74">
        <f t="shared" si="0"/>
        <v>1.3300000000000001E-2</v>
      </c>
      <c r="N68" s="89">
        <v>98</v>
      </c>
      <c r="O68" s="90" t="s">
        <v>64</v>
      </c>
      <c r="P68" s="74">
        <f t="shared" si="1"/>
        <v>9.7999999999999997E-3</v>
      </c>
    </row>
    <row r="69" spans="2:16">
      <c r="B69" s="89">
        <v>17</v>
      </c>
      <c r="C69" s="90" t="s">
        <v>63</v>
      </c>
      <c r="D69" s="118">
        <f t="shared" si="5"/>
        <v>7.727272727272728E-4</v>
      </c>
      <c r="E69" s="91">
        <v>0.59630000000000005</v>
      </c>
      <c r="F69" s="92">
        <v>1.917</v>
      </c>
      <c r="G69" s="88">
        <f t="shared" si="3"/>
        <v>2.5133000000000001</v>
      </c>
      <c r="H69" s="89">
        <v>431</v>
      </c>
      <c r="I69" s="90" t="s">
        <v>64</v>
      </c>
      <c r="J69" s="74">
        <f t="shared" si="4"/>
        <v>4.3099999999999999E-2</v>
      </c>
      <c r="K69" s="89">
        <v>140</v>
      </c>
      <c r="L69" s="90" t="s">
        <v>64</v>
      </c>
      <c r="M69" s="74">
        <f t="shared" si="0"/>
        <v>1.4000000000000002E-2</v>
      </c>
      <c r="N69" s="89">
        <v>102</v>
      </c>
      <c r="O69" s="90" t="s">
        <v>64</v>
      </c>
      <c r="P69" s="74">
        <f t="shared" si="1"/>
        <v>1.0199999999999999E-2</v>
      </c>
    </row>
    <row r="70" spans="2:16">
      <c r="B70" s="89">
        <v>18</v>
      </c>
      <c r="C70" s="90" t="s">
        <v>63</v>
      </c>
      <c r="D70" s="118">
        <f t="shared" si="5"/>
        <v>8.1818181818181816E-4</v>
      </c>
      <c r="E70" s="91">
        <v>0.61360000000000003</v>
      </c>
      <c r="F70" s="92">
        <v>1.897</v>
      </c>
      <c r="G70" s="88">
        <f t="shared" si="3"/>
        <v>2.5106000000000002</v>
      </c>
      <c r="H70" s="89">
        <v>455</v>
      </c>
      <c r="I70" s="90" t="s">
        <v>64</v>
      </c>
      <c r="J70" s="74">
        <f t="shared" si="4"/>
        <v>4.5499999999999999E-2</v>
      </c>
      <c r="K70" s="89">
        <v>147</v>
      </c>
      <c r="L70" s="90" t="s">
        <v>64</v>
      </c>
      <c r="M70" s="74">
        <f t="shared" si="0"/>
        <v>1.47E-2</v>
      </c>
      <c r="N70" s="89">
        <v>107</v>
      </c>
      <c r="O70" s="90" t="s">
        <v>64</v>
      </c>
      <c r="P70" s="74">
        <f t="shared" si="1"/>
        <v>1.0699999999999999E-2</v>
      </c>
    </row>
    <row r="71" spans="2:16">
      <c r="B71" s="89">
        <v>20</v>
      </c>
      <c r="C71" s="90" t="s">
        <v>63</v>
      </c>
      <c r="D71" s="118">
        <f t="shared" si="5"/>
        <v>9.0909090909090909E-4</v>
      </c>
      <c r="E71" s="91">
        <v>0.64680000000000004</v>
      </c>
      <c r="F71" s="92">
        <v>1.857</v>
      </c>
      <c r="G71" s="88">
        <f t="shared" si="3"/>
        <v>2.5038</v>
      </c>
      <c r="H71" s="89">
        <v>503</v>
      </c>
      <c r="I71" s="90" t="s">
        <v>64</v>
      </c>
      <c r="J71" s="74">
        <f t="shared" si="4"/>
        <v>5.0299999999999997E-2</v>
      </c>
      <c r="K71" s="89">
        <v>160</v>
      </c>
      <c r="L71" s="90" t="s">
        <v>64</v>
      </c>
      <c r="M71" s="74">
        <f t="shared" si="0"/>
        <v>1.6E-2</v>
      </c>
      <c r="N71" s="89">
        <v>117</v>
      </c>
      <c r="O71" s="90" t="s">
        <v>64</v>
      </c>
      <c r="P71" s="74">
        <f t="shared" si="1"/>
        <v>1.17E-2</v>
      </c>
    </row>
    <row r="72" spans="2:16">
      <c r="B72" s="89">
        <v>22.5</v>
      </c>
      <c r="C72" s="90" t="s">
        <v>63</v>
      </c>
      <c r="D72" s="118">
        <f t="shared" si="5"/>
        <v>1.0227272727272726E-3</v>
      </c>
      <c r="E72" s="91">
        <v>0.68600000000000005</v>
      </c>
      <c r="F72" s="92">
        <v>1.8089999999999999</v>
      </c>
      <c r="G72" s="88">
        <f t="shared" si="3"/>
        <v>2.4950000000000001</v>
      </c>
      <c r="H72" s="89">
        <v>564</v>
      </c>
      <c r="I72" s="90" t="s">
        <v>64</v>
      </c>
      <c r="J72" s="74">
        <f t="shared" si="4"/>
        <v>5.6399999999999992E-2</v>
      </c>
      <c r="K72" s="89">
        <v>176</v>
      </c>
      <c r="L72" s="90" t="s">
        <v>64</v>
      </c>
      <c r="M72" s="74">
        <f t="shared" si="0"/>
        <v>1.7599999999999998E-2</v>
      </c>
      <c r="N72" s="89">
        <v>129</v>
      </c>
      <c r="O72" s="90" t="s">
        <v>64</v>
      </c>
      <c r="P72" s="74">
        <f t="shared" si="1"/>
        <v>1.29E-2</v>
      </c>
    </row>
    <row r="73" spans="2:16">
      <c r="B73" s="89">
        <v>25</v>
      </c>
      <c r="C73" s="90" t="s">
        <v>63</v>
      </c>
      <c r="D73" s="118">
        <f t="shared" si="5"/>
        <v>1.1363636363636365E-3</v>
      </c>
      <c r="E73" s="91">
        <v>0.72309999999999997</v>
      </c>
      <c r="F73" s="92">
        <v>1.762</v>
      </c>
      <c r="G73" s="88">
        <f t="shared" si="3"/>
        <v>2.4851000000000001</v>
      </c>
      <c r="H73" s="89">
        <v>626</v>
      </c>
      <c r="I73" s="90" t="s">
        <v>64</v>
      </c>
      <c r="J73" s="74">
        <f t="shared" si="4"/>
        <v>6.2600000000000003E-2</v>
      </c>
      <c r="K73" s="89">
        <v>192</v>
      </c>
      <c r="L73" s="90" t="s">
        <v>64</v>
      </c>
      <c r="M73" s="74">
        <f t="shared" si="0"/>
        <v>1.9200000000000002E-2</v>
      </c>
      <c r="N73" s="89">
        <v>141</v>
      </c>
      <c r="O73" s="90" t="s">
        <v>64</v>
      </c>
      <c r="P73" s="74">
        <f t="shared" si="1"/>
        <v>1.4099999999999998E-2</v>
      </c>
    </row>
    <row r="74" spans="2:16">
      <c r="B74" s="89">
        <v>27.5</v>
      </c>
      <c r="C74" s="90" t="s">
        <v>63</v>
      </c>
      <c r="D74" s="118">
        <f t="shared" si="5"/>
        <v>1.25E-3</v>
      </c>
      <c r="E74" s="91">
        <v>0.75839999999999996</v>
      </c>
      <c r="F74" s="92">
        <v>1.718</v>
      </c>
      <c r="G74" s="88">
        <f t="shared" si="3"/>
        <v>2.4763999999999999</v>
      </c>
      <c r="H74" s="89">
        <v>688</v>
      </c>
      <c r="I74" s="90" t="s">
        <v>64</v>
      </c>
      <c r="J74" s="74">
        <f t="shared" si="4"/>
        <v>6.88E-2</v>
      </c>
      <c r="K74" s="89">
        <v>208</v>
      </c>
      <c r="L74" s="90" t="s">
        <v>64</v>
      </c>
      <c r="M74" s="74">
        <f t="shared" si="0"/>
        <v>2.0799999999999999E-2</v>
      </c>
      <c r="N74" s="89">
        <v>153</v>
      </c>
      <c r="O74" s="90" t="s">
        <v>64</v>
      </c>
      <c r="P74" s="74">
        <f t="shared" si="1"/>
        <v>1.5299999999999999E-2</v>
      </c>
    </row>
    <row r="75" spans="2:16">
      <c r="B75" s="89">
        <v>30</v>
      </c>
      <c r="C75" s="90" t="s">
        <v>63</v>
      </c>
      <c r="D75" s="118">
        <f t="shared" si="5"/>
        <v>1.3636363636363635E-3</v>
      </c>
      <c r="E75" s="91">
        <v>0.79210000000000003</v>
      </c>
      <c r="F75" s="92">
        <v>1.6759999999999999</v>
      </c>
      <c r="G75" s="88">
        <f t="shared" si="3"/>
        <v>2.4680999999999997</v>
      </c>
      <c r="H75" s="89">
        <v>751</v>
      </c>
      <c r="I75" s="90" t="s">
        <v>64</v>
      </c>
      <c r="J75" s="74">
        <f t="shared" si="4"/>
        <v>7.51E-2</v>
      </c>
      <c r="K75" s="89">
        <v>223</v>
      </c>
      <c r="L75" s="90" t="s">
        <v>64</v>
      </c>
      <c r="M75" s="74">
        <f t="shared" si="0"/>
        <v>2.23E-2</v>
      </c>
      <c r="N75" s="89">
        <v>164</v>
      </c>
      <c r="O75" s="90" t="s">
        <v>64</v>
      </c>
      <c r="P75" s="74">
        <f t="shared" si="1"/>
        <v>1.6400000000000001E-2</v>
      </c>
    </row>
    <row r="76" spans="2:16">
      <c r="B76" s="89">
        <v>32.5</v>
      </c>
      <c r="C76" s="90" t="s">
        <v>63</v>
      </c>
      <c r="D76" s="118">
        <f t="shared" si="5"/>
        <v>1.4772727272727272E-3</v>
      </c>
      <c r="E76" s="91">
        <v>0.82450000000000001</v>
      </c>
      <c r="F76" s="92">
        <v>1.6359999999999999</v>
      </c>
      <c r="G76" s="88">
        <f t="shared" si="3"/>
        <v>2.4604999999999997</v>
      </c>
      <c r="H76" s="89">
        <v>814</v>
      </c>
      <c r="I76" s="90" t="s">
        <v>64</v>
      </c>
      <c r="J76" s="74">
        <f t="shared" si="4"/>
        <v>8.14E-2</v>
      </c>
      <c r="K76" s="89">
        <v>239</v>
      </c>
      <c r="L76" s="90" t="s">
        <v>64</v>
      </c>
      <c r="M76" s="74">
        <f t="shared" si="0"/>
        <v>2.3899999999999998E-2</v>
      </c>
      <c r="N76" s="89">
        <v>176</v>
      </c>
      <c r="O76" s="90" t="s">
        <v>64</v>
      </c>
      <c r="P76" s="74">
        <f t="shared" si="1"/>
        <v>1.7599999999999998E-2</v>
      </c>
    </row>
    <row r="77" spans="2:16">
      <c r="B77" s="89">
        <v>35</v>
      </c>
      <c r="C77" s="90" t="s">
        <v>63</v>
      </c>
      <c r="D77" s="118">
        <f t="shared" si="5"/>
        <v>1.590909090909091E-3</v>
      </c>
      <c r="E77" s="91">
        <v>0.85560000000000003</v>
      </c>
      <c r="F77" s="92">
        <v>1.5980000000000001</v>
      </c>
      <c r="G77" s="88">
        <f t="shared" si="3"/>
        <v>2.4536000000000002</v>
      </c>
      <c r="H77" s="89">
        <v>877</v>
      </c>
      <c r="I77" s="90" t="s">
        <v>64</v>
      </c>
      <c r="J77" s="74">
        <f t="shared" si="4"/>
        <v>8.77E-2</v>
      </c>
      <c r="K77" s="89">
        <v>254</v>
      </c>
      <c r="L77" s="90" t="s">
        <v>64</v>
      </c>
      <c r="M77" s="74">
        <f t="shared" si="0"/>
        <v>2.5399999999999999E-2</v>
      </c>
      <c r="N77" s="89">
        <v>188</v>
      </c>
      <c r="O77" s="90" t="s">
        <v>64</v>
      </c>
      <c r="P77" s="74">
        <f t="shared" si="1"/>
        <v>1.8800000000000001E-2</v>
      </c>
    </row>
    <row r="78" spans="2:16">
      <c r="B78" s="89">
        <v>37.5</v>
      </c>
      <c r="C78" s="90" t="s">
        <v>63</v>
      </c>
      <c r="D78" s="118">
        <f t="shared" si="5"/>
        <v>1.7045454545454545E-3</v>
      </c>
      <c r="E78" s="91">
        <v>0.88560000000000005</v>
      </c>
      <c r="F78" s="92">
        <v>1.5609999999999999</v>
      </c>
      <c r="G78" s="88">
        <f t="shared" si="3"/>
        <v>2.4466000000000001</v>
      </c>
      <c r="H78" s="89">
        <v>941</v>
      </c>
      <c r="I78" s="90" t="s">
        <v>64</v>
      </c>
      <c r="J78" s="74">
        <f t="shared" si="4"/>
        <v>9.4099999999999989E-2</v>
      </c>
      <c r="K78" s="89">
        <v>269</v>
      </c>
      <c r="L78" s="90" t="s">
        <v>64</v>
      </c>
      <c r="M78" s="74">
        <f t="shared" si="0"/>
        <v>2.69E-2</v>
      </c>
      <c r="N78" s="89">
        <v>200</v>
      </c>
      <c r="O78" s="90" t="s">
        <v>64</v>
      </c>
      <c r="P78" s="74">
        <f t="shared" si="1"/>
        <v>0.02</v>
      </c>
    </row>
    <row r="79" spans="2:16">
      <c r="B79" s="89">
        <v>40</v>
      </c>
      <c r="C79" s="90" t="s">
        <v>63</v>
      </c>
      <c r="D79" s="118">
        <f t="shared" si="5"/>
        <v>1.8181818181818182E-3</v>
      </c>
      <c r="E79" s="91">
        <v>0.91469999999999996</v>
      </c>
      <c r="F79" s="92">
        <v>1.5269999999999999</v>
      </c>
      <c r="G79" s="88">
        <f t="shared" si="3"/>
        <v>2.4417</v>
      </c>
      <c r="H79" s="89">
        <v>1005</v>
      </c>
      <c r="I79" s="90" t="s">
        <v>64</v>
      </c>
      <c r="J79" s="74">
        <f t="shared" si="4"/>
        <v>0.10049999999999999</v>
      </c>
      <c r="K79" s="89">
        <v>283</v>
      </c>
      <c r="L79" s="90" t="s">
        <v>64</v>
      </c>
      <c r="M79" s="74">
        <f t="shared" si="0"/>
        <v>2.8299999999999999E-2</v>
      </c>
      <c r="N79" s="89">
        <v>212</v>
      </c>
      <c r="O79" s="90" t="s">
        <v>64</v>
      </c>
      <c r="P79" s="74">
        <f t="shared" si="1"/>
        <v>2.12E-2</v>
      </c>
    </row>
    <row r="80" spans="2:16">
      <c r="B80" s="89">
        <v>45</v>
      </c>
      <c r="C80" s="90" t="s">
        <v>63</v>
      </c>
      <c r="D80" s="118">
        <f t="shared" si="5"/>
        <v>2.0454545454545452E-3</v>
      </c>
      <c r="E80" s="91">
        <v>0.97170000000000001</v>
      </c>
      <c r="F80" s="92">
        <v>1.4630000000000001</v>
      </c>
      <c r="G80" s="88">
        <f t="shared" si="3"/>
        <v>2.4347000000000003</v>
      </c>
      <c r="H80" s="89">
        <v>1134</v>
      </c>
      <c r="I80" s="90" t="s">
        <v>64</v>
      </c>
      <c r="J80" s="74">
        <f t="shared" si="4"/>
        <v>0.11339999999999999</v>
      </c>
      <c r="K80" s="89">
        <v>312</v>
      </c>
      <c r="L80" s="90" t="s">
        <v>64</v>
      </c>
      <c r="M80" s="74">
        <f t="shared" si="0"/>
        <v>3.1199999999999999E-2</v>
      </c>
      <c r="N80" s="89">
        <v>235</v>
      </c>
      <c r="O80" s="90" t="s">
        <v>64</v>
      </c>
      <c r="P80" s="74">
        <f t="shared" si="1"/>
        <v>2.35E-2</v>
      </c>
    </row>
    <row r="81" spans="2:16">
      <c r="B81" s="89">
        <v>50</v>
      </c>
      <c r="C81" s="90" t="s">
        <v>63</v>
      </c>
      <c r="D81" s="118">
        <f t="shared" si="5"/>
        <v>2.2727272727272731E-3</v>
      </c>
      <c r="E81" s="91">
        <v>1.0249999999999999</v>
      </c>
      <c r="F81" s="92">
        <v>1.405</v>
      </c>
      <c r="G81" s="88">
        <f t="shared" si="3"/>
        <v>2.4299999999999997</v>
      </c>
      <c r="H81" s="89">
        <v>1264</v>
      </c>
      <c r="I81" s="90" t="s">
        <v>64</v>
      </c>
      <c r="J81" s="74">
        <f t="shared" si="4"/>
        <v>0.12640000000000001</v>
      </c>
      <c r="K81" s="89">
        <v>340</v>
      </c>
      <c r="L81" s="90" t="s">
        <v>64</v>
      </c>
      <c r="M81" s="74">
        <f t="shared" si="0"/>
        <v>3.4000000000000002E-2</v>
      </c>
      <c r="N81" s="89">
        <v>258</v>
      </c>
      <c r="O81" s="90" t="s">
        <v>64</v>
      </c>
      <c r="P81" s="74">
        <f t="shared" si="1"/>
        <v>2.58E-2</v>
      </c>
    </row>
    <row r="82" spans="2:16">
      <c r="B82" s="89">
        <v>55</v>
      </c>
      <c r="C82" s="90" t="s">
        <v>63</v>
      </c>
      <c r="D82" s="118">
        <f t="shared" si="5"/>
        <v>2.5000000000000001E-3</v>
      </c>
      <c r="E82" s="91">
        <v>1.069</v>
      </c>
      <c r="F82" s="92">
        <v>1.3520000000000001</v>
      </c>
      <c r="G82" s="88">
        <f t="shared" si="3"/>
        <v>2.4210000000000003</v>
      </c>
      <c r="H82" s="89">
        <v>1395</v>
      </c>
      <c r="I82" s="90" t="s">
        <v>64</v>
      </c>
      <c r="J82" s="74">
        <f t="shared" si="4"/>
        <v>0.13950000000000001</v>
      </c>
      <c r="K82" s="89">
        <v>368</v>
      </c>
      <c r="L82" s="90" t="s">
        <v>64</v>
      </c>
      <c r="M82" s="74">
        <f t="shared" si="0"/>
        <v>3.6799999999999999E-2</v>
      </c>
      <c r="N82" s="89">
        <v>281</v>
      </c>
      <c r="O82" s="90" t="s">
        <v>64</v>
      </c>
      <c r="P82" s="74">
        <f t="shared" si="1"/>
        <v>2.8100000000000003E-2</v>
      </c>
    </row>
    <row r="83" spans="2:16">
      <c r="B83" s="89">
        <v>60</v>
      </c>
      <c r="C83" s="90" t="s">
        <v>63</v>
      </c>
      <c r="D83" s="118">
        <f t="shared" si="5"/>
        <v>2.7272727272727271E-3</v>
      </c>
      <c r="E83" s="91">
        <v>1.107</v>
      </c>
      <c r="F83" s="92">
        <v>1.304</v>
      </c>
      <c r="G83" s="88">
        <f t="shared" si="3"/>
        <v>2.411</v>
      </c>
      <c r="H83" s="89">
        <v>1528</v>
      </c>
      <c r="I83" s="90" t="s">
        <v>64</v>
      </c>
      <c r="J83" s="74">
        <f t="shared" si="4"/>
        <v>0.15279999999999999</v>
      </c>
      <c r="K83" s="89">
        <v>394</v>
      </c>
      <c r="L83" s="90" t="s">
        <v>64</v>
      </c>
      <c r="M83" s="74">
        <f t="shared" si="0"/>
        <v>3.9400000000000004E-2</v>
      </c>
      <c r="N83" s="89">
        <v>305</v>
      </c>
      <c r="O83" s="90" t="s">
        <v>64</v>
      </c>
      <c r="P83" s="74">
        <f t="shared" si="1"/>
        <v>3.0499999999999999E-2</v>
      </c>
    </row>
    <row r="84" spans="2:16">
      <c r="B84" s="89">
        <v>65</v>
      </c>
      <c r="C84" s="90" t="s">
        <v>63</v>
      </c>
      <c r="D84" s="118">
        <f t="shared" si="5"/>
        <v>2.9545454545454545E-3</v>
      </c>
      <c r="E84" s="91">
        <v>1.1419999999999999</v>
      </c>
      <c r="F84" s="92">
        <v>1.2589999999999999</v>
      </c>
      <c r="G84" s="88">
        <f t="shared" si="3"/>
        <v>2.4009999999999998</v>
      </c>
      <c r="H84" s="89">
        <v>1661</v>
      </c>
      <c r="I84" s="90" t="s">
        <v>64</v>
      </c>
      <c r="J84" s="74">
        <f t="shared" si="4"/>
        <v>0.1661</v>
      </c>
      <c r="K84" s="89">
        <v>420</v>
      </c>
      <c r="L84" s="90" t="s">
        <v>64</v>
      </c>
      <c r="M84" s="74">
        <f t="shared" ref="M84:M147" si="6">K84/1000/10</f>
        <v>4.1999999999999996E-2</v>
      </c>
      <c r="N84" s="89">
        <v>327</v>
      </c>
      <c r="O84" s="90" t="s">
        <v>64</v>
      </c>
      <c r="P84" s="74">
        <f t="shared" ref="P84:P147" si="7">N84/1000/10</f>
        <v>3.27E-2</v>
      </c>
    </row>
    <row r="85" spans="2:16">
      <c r="B85" s="89">
        <v>70</v>
      </c>
      <c r="C85" s="90" t="s">
        <v>63</v>
      </c>
      <c r="D85" s="118">
        <f t="shared" si="5"/>
        <v>3.1818181818181819E-3</v>
      </c>
      <c r="E85" s="91">
        <v>1.1739999999999999</v>
      </c>
      <c r="F85" s="92">
        <v>1.218</v>
      </c>
      <c r="G85" s="88">
        <f t="shared" ref="G85:G148" si="8">E85+F85</f>
        <v>2.3919999999999999</v>
      </c>
      <c r="H85" s="89">
        <v>1795</v>
      </c>
      <c r="I85" s="90" t="s">
        <v>64</v>
      </c>
      <c r="J85" s="74">
        <f t="shared" ref="J85:J106" si="9">H85/1000/10</f>
        <v>0.17949999999999999</v>
      </c>
      <c r="K85" s="89">
        <v>446</v>
      </c>
      <c r="L85" s="90" t="s">
        <v>64</v>
      </c>
      <c r="M85" s="74">
        <f t="shared" si="6"/>
        <v>4.4600000000000001E-2</v>
      </c>
      <c r="N85" s="89">
        <v>350</v>
      </c>
      <c r="O85" s="90" t="s">
        <v>64</v>
      </c>
      <c r="P85" s="74">
        <f t="shared" si="7"/>
        <v>3.4999999999999996E-2</v>
      </c>
    </row>
    <row r="86" spans="2:16">
      <c r="B86" s="89">
        <v>80</v>
      </c>
      <c r="C86" s="90" t="s">
        <v>63</v>
      </c>
      <c r="D86" s="118">
        <f t="shared" si="5"/>
        <v>3.6363636363636364E-3</v>
      </c>
      <c r="E86" s="91">
        <v>1.2350000000000001</v>
      </c>
      <c r="F86" s="92">
        <v>1.145</v>
      </c>
      <c r="G86" s="88">
        <f t="shared" si="8"/>
        <v>2.38</v>
      </c>
      <c r="H86" s="89">
        <v>2065</v>
      </c>
      <c r="I86" s="90" t="s">
        <v>64</v>
      </c>
      <c r="J86" s="74">
        <f t="shared" si="9"/>
        <v>0.20649999999999999</v>
      </c>
      <c r="K86" s="89">
        <v>496</v>
      </c>
      <c r="L86" s="90" t="s">
        <v>64</v>
      </c>
      <c r="M86" s="74">
        <f t="shared" si="6"/>
        <v>4.9599999999999998E-2</v>
      </c>
      <c r="N86" s="89">
        <v>396</v>
      </c>
      <c r="O86" s="90" t="s">
        <v>64</v>
      </c>
      <c r="P86" s="74">
        <f t="shared" si="7"/>
        <v>3.9600000000000003E-2</v>
      </c>
    </row>
    <row r="87" spans="2:16">
      <c r="B87" s="89">
        <v>90</v>
      </c>
      <c r="C87" s="90" t="s">
        <v>63</v>
      </c>
      <c r="D87" s="118">
        <f t="shared" si="5"/>
        <v>4.0909090909090904E-3</v>
      </c>
      <c r="E87" s="91">
        <v>1.2929999999999999</v>
      </c>
      <c r="F87" s="92">
        <v>1.081</v>
      </c>
      <c r="G87" s="88">
        <f t="shared" si="8"/>
        <v>2.3739999999999997</v>
      </c>
      <c r="H87" s="89">
        <v>2339</v>
      </c>
      <c r="I87" s="90" t="s">
        <v>64</v>
      </c>
      <c r="J87" s="74">
        <f t="shared" si="9"/>
        <v>0.2339</v>
      </c>
      <c r="K87" s="89">
        <v>544</v>
      </c>
      <c r="L87" s="90" t="s">
        <v>64</v>
      </c>
      <c r="M87" s="74">
        <f t="shared" si="6"/>
        <v>5.4400000000000004E-2</v>
      </c>
      <c r="N87" s="89">
        <v>441</v>
      </c>
      <c r="O87" s="90" t="s">
        <v>64</v>
      </c>
      <c r="P87" s="74">
        <f t="shared" si="7"/>
        <v>4.41E-2</v>
      </c>
    </row>
    <row r="88" spans="2:16">
      <c r="B88" s="89">
        <v>100</v>
      </c>
      <c r="C88" s="90" t="s">
        <v>63</v>
      </c>
      <c r="D88" s="118">
        <f t="shared" si="5"/>
        <v>4.5454545454545461E-3</v>
      </c>
      <c r="E88" s="91">
        <v>1.35</v>
      </c>
      <c r="F88" s="92">
        <v>1.026</v>
      </c>
      <c r="G88" s="88">
        <f t="shared" si="8"/>
        <v>2.3760000000000003</v>
      </c>
      <c r="H88" s="89">
        <v>2613</v>
      </c>
      <c r="I88" s="90" t="s">
        <v>64</v>
      </c>
      <c r="J88" s="74">
        <f t="shared" si="9"/>
        <v>0.26129999999999998</v>
      </c>
      <c r="K88" s="89">
        <v>591</v>
      </c>
      <c r="L88" s="90" t="s">
        <v>64</v>
      </c>
      <c r="M88" s="74">
        <f t="shared" si="6"/>
        <v>5.91E-2</v>
      </c>
      <c r="N88" s="89">
        <v>485</v>
      </c>
      <c r="O88" s="90" t="s">
        <v>64</v>
      </c>
      <c r="P88" s="74">
        <f t="shared" si="7"/>
        <v>4.8500000000000001E-2</v>
      </c>
    </row>
    <row r="89" spans="2:16">
      <c r="B89" s="89">
        <v>110</v>
      </c>
      <c r="C89" s="90" t="s">
        <v>63</v>
      </c>
      <c r="D89" s="118">
        <f t="shared" si="5"/>
        <v>5.0000000000000001E-3</v>
      </c>
      <c r="E89" s="91">
        <v>1.4059999999999999</v>
      </c>
      <c r="F89" s="92">
        <v>0.97609999999999997</v>
      </c>
      <c r="G89" s="88">
        <f t="shared" si="8"/>
        <v>2.3820999999999999</v>
      </c>
      <c r="H89" s="89">
        <v>2888</v>
      </c>
      <c r="I89" s="90" t="s">
        <v>64</v>
      </c>
      <c r="J89" s="74">
        <f t="shared" si="9"/>
        <v>0.2888</v>
      </c>
      <c r="K89" s="89">
        <v>635</v>
      </c>
      <c r="L89" s="90" t="s">
        <v>64</v>
      </c>
      <c r="M89" s="74">
        <f t="shared" si="6"/>
        <v>6.3500000000000001E-2</v>
      </c>
      <c r="N89" s="89">
        <v>529</v>
      </c>
      <c r="O89" s="90" t="s">
        <v>64</v>
      </c>
      <c r="P89" s="74">
        <f t="shared" si="7"/>
        <v>5.2900000000000003E-2</v>
      </c>
    </row>
    <row r="90" spans="2:16">
      <c r="B90" s="89">
        <v>120</v>
      </c>
      <c r="C90" s="90" t="s">
        <v>63</v>
      </c>
      <c r="D90" s="118">
        <f t="shared" si="5"/>
        <v>5.4545454545454541E-3</v>
      </c>
      <c r="E90" s="91">
        <v>1.4630000000000001</v>
      </c>
      <c r="F90" s="92">
        <v>0.93189999999999995</v>
      </c>
      <c r="G90" s="88">
        <f t="shared" si="8"/>
        <v>2.3948999999999998</v>
      </c>
      <c r="H90" s="89">
        <v>3164</v>
      </c>
      <c r="I90" s="90" t="s">
        <v>64</v>
      </c>
      <c r="J90" s="74">
        <f t="shared" si="9"/>
        <v>0.31640000000000001</v>
      </c>
      <c r="K90" s="89">
        <v>677</v>
      </c>
      <c r="L90" s="90" t="s">
        <v>64</v>
      </c>
      <c r="M90" s="74">
        <f t="shared" si="6"/>
        <v>6.770000000000001E-2</v>
      </c>
      <c r="N90" s="89">
        <v>572</v>
      </c>
      <c r="O90" s="90" t="s">
        <v>64</v>
      </c>
      <c r="P90" s="74">
        <f t="shared" si="7"/>
        <v>5.7199999999999994E-2</v>
      </c>
    </row>
    <row r="91" spans="2:16">
      <c r="B91" s="89">
        <v>130</v>
      </c>
      <c r="C91" s="90" t="s">
        <v>63</v>
      </c>
      <c r="D91" s="118">
        <f t="shared" si="5"/>
        <v>5.909090909090909E-3</v>
      </c>
      <c r="E91" s="91">
        <v>1.5189999999999999</v>
      </c>
      <c r="F91" s="92">
        <v>0.89219999999999999</v>
      </c>
      <c r="G91" s="88">
        <f t="shared" si="8"/>
        <v>2.4112</v>
      </c>
      <c r="H91" s="89">
        <v>3438</v>
      </c>
      <c r="I91" s="90" t="s">
        <v>64</v>
      </c>
      <c r="J91" s="74">
        <f t="shared" si="9"/>
        <v>0.34379999999999999</v>
      </c>
      <c r="K91" s="89">
        <v>718</v>
      </c>
      <c r="L91" s="90" t="s">
        <v>64</v>
      </c>
      <c r="M91" s="74">
        <f t="shared" si="6"/>
        <v>7.1800000000000003E-2</v>
      </c>
      <c r="N91" s="89">
        <v>614</v>
      </c>
      <c r="O91" s="90" t="s">
        <v>64</v>
      </c>
      <c r="P91" s="74">
        <f t="shared" si="7"/>
        <v>6.1399999999999996E-2</v>
      </c>
    </row>
    <row r="92" spans="2:16">
      <c r="B92" s="89">
        <v>140</v>
      </c>
      <c r="C92" s="90" t="s">
        <v>63</v>
      </c>
      <c r="D92" s="118">
        <f t="shared" si="5"/>
        <v>6.3636363636363638E-3</v>
      </c>
      <c r="E92" s="91">
        <v>1.575</v>
      </c>
      <c r="F92" s="92">
        <v>0.85629999999999995</v>
      </c>
      <c r="G92" s="88">
        <f t="shared" si="8"/>
        <v>2.4312999999999998</v>
      </c>
      <c r="H92" s="89">
        <v>3711</v>
      </c>
      <c r="I92" s="90" t="s">
        <v>64</v>
      </c>
      <c r="J92" s="74">
        <f t="shared" si="9"/>
        <v>0.37109999999999999</v>
      </c>
      <c r="K92" s="89">
        <v>757</v>
      </c>
      <c r="L92" s="90" t="s">
        <v>64</v>
      </c>
      <c r="M92" s="74">
        <f t="shared" si="6"/>
        <v>7.5700000000000003E-2</v>
      </c>
      <c r="N92" s="89">
        <v>656</v>
      </c>
      <c r="O92" s="90" t="s">
        <v>64</v>
      </c>
      <c r="P92" s="74">
        <f t="shared" si="7"/>
        <v>6.5600000000000006E-2</v>
      </c>
    </row>
    <row r="93" spans="2:16">
      <c r="B93" s="89">
        <v>150</v>
      </c>
      <c r="C93" s="90" t="s">
        <v>63</v>
      </c>
      <c r="D93" s="118">
        <f t="shared" si="5"/>
        <v>6.8181818181818179E-3</v>
      </c>
      <c r="E93" s="91">
        <v>1.631</v>
      </c>
      <c r="F93" s="92">
        <v>0.8236</v>
      </c>
      <c r="G93" s="88">
        <f t="shared" si="8"/>
        <v>2.4546000000000001</v>
      </c>
      <c r="H93" s="89">
        <v>3982</v>
      </c>
      <c r="I93" s="90" t="s">
        <v>64</v>
      </c>
      <c r="J93" s="74">
        <f t="shared" si="9"/>
        <v>0.3982</v>
      </c>
      <c r="K93" s="89">
        <v>794</v>
      </c>
      <c r="L93" s="90" t="s">
        <v>64</v>
      </c>
      <c r="M93" s="74">
        <f t="shared" si="6"/>
        <v>7.9399999999999998E-2</v>
      </c>
      <c r="N93" s="89">
        <v>696</v>
      </c>
      <c r="O93" s="90" t="s">
        <v>64</v>
      </c>
      <c r="P93" s="74">
        <f t="shared" si="7"/>
        <v>6.9599999999999995E-2</v>
      </c>
    </row>
    <row r="94" spans="2:16">
      <c r="B94" s="89">
        <v>160</v>
      </c>
      <c r="C94" s="90" t="s">
        <v>63</v>
      </c>
      <c r="D94" s="118">
        <f t="shared" si="5"/>
        <v>7.2727272727272727E-3</v>
      </c>
      <c r="E94" s="91">
        <v>1.6859999999999999</v>
      </c>
      <c r="F94" s="92">
        <v>0.79359999999999997</v>
      </c>
      <c r="G94" s="88">
        <f t="shared" si="8"/>
        <v>2.4796</v>
      </c>
      <c r="H94" s="89">
        <v>4252</v>
      </c>
      <c r="I94" s="90" t="s">
        <v>64</v>
      </c>
      <c r="J94" s="74">
        <f t="shared" si="9"/>
        <v>0.42519999999999997</v>
      </c>
      <c r="K94" s="89">
        <v>830</v>
      </c>
      <c r="L94" s="90" t="s">
        <v>64</v>
      </c>
      <c r="M94" s="74">
        <f t="shared" si="6"/>
        <v>8.299999999999999E-2</v>
      </c>
      <c r="N94" s="89">
        <v>736</v>
      </c>
      <c r="O94" s="90" t="s">
        <v>64</v>
      </c>
      <c r="P94" s="74">
        <f t="shared" si="7"/>
        <v>7.3599999999999999E-2</v>
      </c>
    </row>
    <row r="95" spans="2:16">
      <c r="B95" s="89">
        <v>170</v>
      </c>
      <c r="C95" s="90" t="s">
        <v>63</v>
      </c>
      <c r="D95" s="118">
        <f t="shared" si="5"/>
        <v>7.7272727272727276E-3</v>
      </c>
      <c r="E95" s="91">
        <v>1.7410000000000001</v>
      </c>
      <c r="F95" s="92">
        <v>0.76619999999999999</v>
      </c>
      <c r="G95" s="88">
        <f t="shared" si="8"/>
        <v>2.5072000000000001</v>
      </c>
      <c r="H95" s="89">
        <v>4519</v>
      </c>
      <c r="I95" s="90" t="s">
        <v>64</v>
      </c>
      <c r="J95" s="74">
        <f t="shared" si="9"/>
        <v>0.45190000000000002</v>
      </c>
      <c r="K95" s="89">
        <v>864</v>
      </c>
      <c r="L95" s="90" t="s">
        <v>64</v>
      </c>
      <c r="M95" s="74">
        <f t="shared" si="6"/>
        <v>8.6400000000000005E-2</v>
      </c>
      <c r="N95" s="89">
        <v>775</v>
      </c>
      <c r="O95" s="90" t="s">
        <v>64</v>
      </c>
      <c r="P95" s="74">
        <f t="shared" si="7"/>
        <v>7.7499999999999999E-2</v>
      </c>
    </row>
    <row r="96" spans="2:16">
      <c r="B96" s="89">
        <v>180</v>
      </c>
      <c r="C96" s="90" t="s">
        <v>63</v>
      </c>
      <c r="D96" s="118">
        <f t="shared" si="5"/>
        <v>8.1818181818181807E-3</v>
      </c>
      <c r="E96" s="91">
        <v>1.794</v>
      </c>
      <c r="F96" s="92">
        <v>0.74080000000000001</v>
      </c>
      <c r="G96" s="88">
        <f t="shared" si="8"/>
        <v>2.5348000000000002</v>
      </c>
      <c r="H96" s="89">
        <v>4784</v>
      </c>
      <c r="I96" s="90" t="s">
        <v>64</v>
      </c>
      <c r="J96" s="74">
        <f t="shared" si="9"/>
        <v>0.47839999999999999</v>
      </c>
      <c r="K96" s="89">
        <v>897</v>
      </c>
      <c r="L96" s="90" t="s">
        <v>64</v>
      </c>
      <c r="M96" s="74">
        <f t="shared" si="6"/>
        <v>8.9700000000000002E-2</v>
      </c>
      <c r="N96" s="89">
        <v>813</v>
      </c>
      <c r="O96" s="90" t="s">
        <v>64</v>
      </c>
      <c r="P96" s="74">
        <f t="shared" si="7"/>
        <v>8.1299999999999997E-2</v>
      </c>
    </row>
    <row r="97" spans="2:16">
      <c r="B97" s="89">
        <v>200</v>
      </c>
      <c r="C97" s="90" t="s">
        <v>63</v>
      </c>
      <c r="D97" s="118">
        <f t="shared" si="5"/>
        <v>9.0909090909090922E-3</v>
      </c>
      <c r="E97" s="91">
        <v>1.9</v>
      </c>
      <c r="F97" s="92">
        <v>0.69550000000000001</v>
      </c>
      <c r="G97" s="88">
        <f t="shared" si="8"/>
        <v>2.5954999999999999</v>
      </c>
      <c r="H97" s="89">
        <v>5306</v>
      </c>
      <c r="I97" s="90" t="s">
        <v>64</v>
      </c>
      <c r="J97" s="74">
        <f t="shared" si="9"/>
        <v>0.53059999999999996</v>
      </c>
      <c r="K97" s="89">
        <v>959</v>
      </c>
      <c r="L97" s="90" t="s">
        <v>64</v>
      </c>
      <c r="M97" s="74">
        <f t="shared" si="6"/>
        <v>9.5899999999999999E-2</v>
      </c>
      <c r="N97" s="89">
        <v>887</v>
      </c>
      <c r="O97" s="90" t="s">
        <v>64</v>
      </c>
      <c r="P97" s="74">
        <f t="shared" si="7"/>
        <v>8.8700000000000001E-2</v>
      </c>
    </row>
    <row r="98" spans="2:16">
      <c r="B98" s="89">
        <v>225</v>
      </c>
      <c r="C98" s="90" t="s">
        <v>63</v>
      </c>
      <c r="D98" s="118">
        <f t="shared" si="5"/>
        <v>1.0227272727272727E-2</v>
      </c>
      <c r="E98" s="91">
        <v>2.0259999999999998</v>
      </c>
      <c r="F98" s="92">
        <v>0.64710000000000001</v>
      </c>
      <c r="G98" s="88">
        <f t="shared" si="8"/>
        <v>2.6730999999999998</v>
      </c>
      <c r="H98" s="89">
        <v>5945</v>
      </c>
      <c r="I98" s="90" t="s">
        <v>64</v>
      </c>
      <c r="J98" s="74">
        <f t="shared" si="9"/>
        <v>0.59450000000000003</v>
      </c>
      <c r="K98" s="89">
        <v>1031</v>
      </c>
      <c r="L98" s="90" t="s">
        <v>64</v>
      </c>
      <c r="M98" s="74">
        <f t="shared" si="6"/>
        <v>0.1031</v>
      </c>
      <c r="N98" s="89">
        <v>974</v>
      </c>
      <c r="O98" s="90" t="s">
        <v>64</v>
      </c>
      <c r="P98" s="74">
        <f t="shared" si="7"/>
        <v>9.74E-2</v>
      </c>
    </row>
    <row r="99" spans="2:16">
      <c r="B99" s="89">
        <v>250</v>
      </c>
      <c r="C99" s="90" t="s">
        <v>63</v>
      </c>
      <c r="D99" s="118">
        <f t="shared" si="5"/>
        <v>1.1363636363636364E-2</v>
      </c>
      <c r="E99" s="91">
        <v>2.1459999999999999</v>
      </c>
      <c r="F99" s="92">
        <v>0.60589999999999999</v>
      </c>
      <c r="G99" s="88">
        <f t="shared" si="8"/>
        <v>2.7519</v>
      </c>
      <c r="H99" s="89">
        <v>6568</v>
      </c>
      <c r="I99" s="90" t="s">
        <v>64</v>
      </c>
      <c r="J99" s="74">
        <f t="shared" si="9"/>
        <v>0.65679999999999994</v>
      </c>
      <c r="K99" s="89">
        <v>1096</v>
      </c>
      <c r="L99" s="90" t="s">
        <v>64</v>
      </c>
      <c r="M99" s="74">
        <f t="shared" si="6"/>
        <v>0.1096</v>
      </c>
      <c r="N99" s="89">
        <v>1056</v>
      </c>
      <c r="O99" s="90" t="s">
        <v>64</v>
      </c>
      <c r="P99" s="74">
        <f t="shared" si="7"/>
        <v>0.1056</v>
      </c>
    </row>
    <row r="100" spans="2:16">
      <c r="B100" s="89">
        <v>275</v>
      </c>
      <c r="C100" s="90" t="s">
        <v>63</v>
      </c>
      <c r="D100" s="118">
        <f t="shared" si="5"/>
        <v>1.2500000000000001E-2</v>
      </c>
      <c r="E100" s="91">
        <v>2.2610000000000001</v>
      </c>
      <c r="F100" s="92">
        <v>0.57030000000000003</v>
      </c>
      <c r="G100" s="88">
        <f t="shared" si="8"/>
        <v>2.8313000000000001</v>
      </c>
      <c r="H100" s="89">
        <v>7175</v>
      </c>
      <c r="I100" s="90" t="s">
        <v>64</v>
      </c>
      <c r="J100" s="74">
        <f t="shared" si="9"/>
        <v>0.71750000000000003</v>
      </c>
      <c r="K100" s="89">
        <v>1155</v>
      </c>
      <c r="L100" s="90" t="s">
        <v>64</v>
      </c>
      <c r="M100" s="74">
        <f t="shared" si="6"/>
        <v>0.11550000000000001</v>
      </c>
      <c r="N100" s="89">
        <v>1133</v>
      </c>
      <c r="O100" s="90" t="s">
        <v>64</v>
      </c>
      <c r="P100" s="74">
        <f t="shared" si="7"/>
        <v>0.1133</v>
      </c>
    </row>
    <row r="101" spans="2:16">
      <c r="B101" s="89">
        <v>300</v>
      </c>
      <c r="C101" s="90" t="s">
        <v>63</v>
      </c>
      <c r="D101" s="118">
        <f t="shared" ref="D101:D113" si="10">B101/1000/$C$5</f>
        <v>1.3636363636363636E-2</v>
      </c>
      <c r="E101" s="91">
        <v>2.3719999999999999</v>
      </c>
      <c r="F101" s="92">
        <v>0.53920000000000001</v>
      </c>
      <c r="G101" s="88">
        <f t="shared" si="8"/>
        <v>2.9112</v>
      </c>
      <c r="H101" s="89">
        <v>7767</v>
      </c>
      <c r="I101" s="90" t="s">
        <v>64</v>
      </c>
      <c r="J101" s="74">
        <f t="shared" si="9"/>
        <v>0.77670000000000006</v>
      </c>
      <c r="K101" s="89">
        <v>1209</v>
      </c>
      <c r="L101" s="90" t="s">
        <v>64</v>
      </c>
      <c r="M101" s="74">
        <f t="shared" si="6"/>
        <v>0.12090000000000001</v>
      </c>
      <c r="N101" s="89">
        <v>1206</v>
      </c>
      <c r="O101" s="90" t="s">
        <v>64</v>
      </c>
      <c r="P101" s="74">
        <f t="shared" si="7"/>
        <v>0.1206</v>
      </c>
    </row>
    <row r="102" spans="2:16">
      <c r="B102" s="89">
        <v>325</v>
      </c>
      <c r="C102" s="90" t="s">
        <v>63</v>
      </c>
      <c r="D102" s="118">
        <f t="shared" si="10"/>
        <v>1.4772727272727272E-2</v>
      </c>
      <c r="E102" s="91">
        <v>2.48</v>
      </c>
      <c r="F102" s="92">
        <v>0.51170000000000004</v>
      </c>
      <c r="G102" s="88">
        <f t="shared" si="8"/>
        <v>2.9916999999999998</v>
      </c>
      <c r="H102" s="89">
        <v>8345</v>
      </c>
      <c r="I102" s="90" t="s">
        <v>64</v>
      </c>
      <c r="J102" s="74">
        <f t="shared" si="9"/>
        <v>0.83450000000000002</v>
      </c>
      <c r="K102" s="89">
        <v>1259</v>
      </c>
      <c r="L102" s="90" t="s">
        <v>64</v>
      </c>
      <c r="M102" s="74">
        <f t="shared" si="6"/>
        <v>0.12589999999999998</v>
      </c>
      <c r="N102" s="89">
        <v>1274</v>
      </c>
      <c r="O102" s="90" t="s">
        <v>64</v>
      </c>
      <c r="P102" s="74">
        <f t="shared" si="7"/>
        <v>0.12740000000000001</v>
      </c>
    </row>
    <row r="103" spans="2:16">
      <c r="B103" s="89">
        <v>350</v>
      </c>
      <c r="C103" s="90" t="s">
        <v>63</v>
      </c>
      <c r="D103" s="118">
        <f t="shared" si="10"/>
        <v>1.5909090909090907E-2</v>
      </c>
      <c r="E103" s="91">
        <v>2.5840000000000001</v>
      </c>
      <c r="F103" s="92">
        <v>0.48720000000000002</v>
      </c>
      <c r="G103" s="88">
        <f t="shared" si="8"/>
        <v>3.0712000000000002</v>
      </c>
      <c r="H103" s="89">
        <v>8909</v>
      </c>
      <c r="I103" s="90" t="s">
        <v>64</v>
      </c>
      <c r="J103" s="74">
        <f t="shared" si="9"/>
        <v>0.89090000000000003</v>
      </c>
      <c r="K103" s="89">
        <v>1305</v>
      </c>
      <c r="L103" s="90" t="s">
        <v>64</v>
      </c>
      <c r="M103" s="74">
        <f t="shared" si="6"/>
        <v>0.1305</v>
      </c>
      <c r="N103" s="89">
        <v>1339</v>
      </c>
      <c r="O103" s="90" t="s">
        <v>64</v>
      </c>
      <c r="P103" s="74">
        <f t="shared" si="7"/>
        <v>0.13389999999999999</v>
      </c>
    </row>
    <row r="104" spans="2:16">
      <c r="B104" s="89">
        <v>375</v>
      </c>
      <c r="C104" s="90" t="s">
        <v>63</v>
      </c>
      <c r="D104" s="118">
        <f t="shared" si="10"/>
        <v>1.7045454545454544E-2</v>
      </c>
      <c r="E104" s="91">
        <v>2.6869999999999998</v>
      </c>
      <c r="F104" s="92">
        <v>0.46529999999999999</v>
      </c>
      <c r="G104" s="88">
        <f t="shared" si="8"/>
        <v>3.1522999999999999</v>
      </c>
      <c r="H104" s="89">
        <v>9460</v>
      </c>
      <c r="I104" s="90" t="s">
        <v>64</v>
      </c>
      <c r="J104" s="74">
        <f t="shared" si="9"/>
        <v>0.94600000000000006</v>
      </c>
      <c r="K104" s="89">
        <v>1347</v>
      </c>
      <c r="L104" s="90" t="s">
        <v>64</v>
      </c>
      <c r="M104" s="74">
        <f t="shared" si="6"/>
        <v>0.13469999999999999</v>
      </c>
      <c r="N104" s="89">
        <v>1400</v>
      </c>
      <c r="O104" s="90" t="s">
        <v>64</v>
      </c>
      <c r="P104" s="74">
        <f t="shared" si="7"/>
        <v>0.13999999999999999</v>
      </c>
    </row>
    <row r="105" spans="2:16">
      <c r="B105" s="89">
        <v>400</v>
      </c>
      <c r="C105" s="90" t="s">
        <v>63</v>
      </c>
      <c r="D105" s="118">
        <f t="shared" si="10"/>
        <v>1.8181818181818184E-2</v>
      </c>
      <c r="E105" s="91">
        <v>2.7879999999999998</v>
      </c>
      <c r="F105" s="92">
        <v>0.44550000000000001</v>
      </c>
      <c r="G105" s="88">
        <f t="shared" si="8"/>
        <v>3.2334999999999998</v>
      </c>
      <c r="H105" s="89">
        <v>9998</v>
      </c>
      <c r="I105" s="90" t="s">
        <v>64</v>
      </c>
      <c r="J105" s="76">
        <f t="shared" si="9"/>
        <v>0.99979999999999991</v>
      </c>
      <c r="K105" s="89">
        <v>1387</v>
      </c>
      <c r="L105" s="90" t="s">
        <v>64</v>
      </c>
      <c r="M105" s="74">
        <f t="shared" si="6"/>
        <v>0.13869999999999999</v>
      </c>
      <c r="N105" s="89">
        <v>1458</v>
      </c>
      <c r="O105" s="90" t="s">
        <v>64</v>
      </c>
      <c r="P105" s="74">
        <f t="shared" si="7"/>
        <v>0.14579999999999999</v>
      </c>
    </row>
    <row r="106" spans="2:16">
      <c r="B106" s="89">
        <v>450</v>
      </c>
      <c r="C106" s="90" t="s">
        <v>63</v>
      </c>
      <c r="D106" s="118">
        <f t="shared" si="10"/>
        <v>2.0454545454545454E-2</v>
      </c>
      <c r="E106" s="91">
        <v>2.9870000000000001</v>
      </c>
      <c r="F106" s="92">
        <v>0.41110000000000002</v>
      </c>
      <c r="G106" s="88">
        <f t="shared" si="8"/>
        <v>3.3981000000000003</v>
      </c>
      <c r="H106" s="89">
        <v>1.1000000000000001</v>
      </c>
      <c r="I106" s="93" t="s">
        <v>66</v>
      </c>
      <c r="J106" s="76">
        <f t="shared" ref="J106:J107" si="11">H106</f>
        <v>1.1000000000000001</v>
      </c>
      <c r="K106" s="89">
        <v>1461</v>
      </c>
      <c r="L106" s="90" t="s">
        <v>64</v>
      </c>
      <c r="M106" s="74">
        <f t="shared" si="6"/>
        <v>0.14610000000000001</v>
      </c>
      <c r="N106" s="89">
        <v>1566</v>
      </c>
      <c r="O106" s="90" t="s">
        <v>64</v>
      </c>
      <c r="P106" s="74">
        <f t="shared" si="7"/>
        <v>0.15660000000000002</v>
      </c>
    </row>
    <row r="107" spans="2:16">
      <c r="B107" s="89">
        <v>500</v>
      </c>
      <c r="C107" s="90" t="s">
        <v>63</v>
      </c>
      <c r="D107" s="74">
        <f t="shared" si="10"/>
        <v>2.2727272727272728E-2</v>
      </c>
      <c r="E107" s="91">
        <v>3.1819999999999999</v>
      </c>
      <c r="F107" s="92">
        <v>0.38219999999999998</v>
      </c>
      <c r="G107" s="88">
        <f t="shared" si="8"/>
        <v>3.5642</v>
      </c>
      <c r="H107" s="89">
        <v>1.2</v>
      </c>
      <c r="I107" s="90" t="s">
        <v>66</v>
      </c>
      <c r="J107" s="76">
        <f t="shared" si="11"/>
        <v>1.2</v>
      </c>
      <c r="K107" s="89">
        <v>1525</v>
      </c>
      <c r="L107" s="90" t="s">
        <v>64</v>
      </c>
      <c r="M107" s="74">
        <f t="shared" si="6"/>
        <v>0.1525</v>
      </c>
      <c r="N107" s="89">
        <v>1663</v>
      </c>
      <c r="O107" s="90" t="s">
        <v>64</v>
      </c>
      <c r="P107" s="74">
        <f t="shared" si="7"/>
        <v>0.1663</v>
      </c>
    </row>
    <row r="108" spans="2:16">
      <c r="B108" s="89">
        <v>550</v>
      </c>
      <c r="C108" s="90" t="s">
        <v>63</v>
      </c>
      <c r="D108" s="74">
        <f t="shared" si="10"/>
        <v>2.5000000000000001E-2</v>
      </c>
      <c r="E108" s="91">
        <v>3.3740000000000001</v>
      </c>
      <c r="F108" s="92">
        <v>0.35759999999999997</v>
      </c>
      <c r="G108" s="88">
        <f t="shared" si="8"/>
        <v>3.7316000000000003</v>
      </c>
      <c r="H108" s="89">
        <v>1.3</v>
      </c>
      <c r="I108" s="90" t="s">
        <v>66</v>
      </c>
      <c r="J108" s="76">
        <f t="shared" ref="J108:J171" si="12">H108</f>
        <v>1.3</v>
      </c>
      <c r="K108" s="89">
        <v>1582</v>
      </c>
      <c r="L108" s="90" t="s">
        <v>64</v>
      </c>
      <c r="M108" s="74">
        <f t="shared" si="6"/>
        <v>0.15820000000000001</v>
      </c>
      <c r="N108" s="89">
        <v>1752</v>
      </c>
      <c r="O108" s="90" t="s">
        <v>64</v>
      </c>
      <c r="P108" s="74">
        <f t="shared" si="7"/>
        <v>0.17519999999999999</v>
      </c>
    </row>
    <row r="109" spans="2:16">
      <c r="B109" s="89">
        <v>600</v>
      </c>
      <c r="C109" s="90" t="s">
        <v>63</v>
      </c>
      <c r="D109" s="74">
        <f t="shared" si="10"/>
        <v>2.7272727272727271E-2</v>
      </c>
      <c r="E109" s="91">
        <v>3.5630000000000002</v>
      </c>
      <c r="F109" s="92">
        <v>0.33629999999999999</v>
      </c>
      <c r="G109" s="88">
        <f t="shared" si="8"/>
        <v>3.8993000000000002</v>
      </c>
      <c r="H109" s="89">
        <v>1.39</v>
      </c>
      <c r="I109" s="90" t="s">
        <v>66</v>
      </c>
      <c r="J109" s="76">
        <f t="shared" si="12"/>
        <v>1.39</v>
      </c>
      <c r="K109" s="89">
        <v>1632</v>
      </c>
      <c r="L109" s="90" t="s">
        <v>64</v>
      </c>
      <c r="M109" s="74">
        <f t="shared" si="6"/>
        <v>0.16319999999999998</v>
      </c>
      <c r="N109" s="89">
        <v>1832</v>
      </c>
      <c r="O109" s="90" t="s">
        <v>64</v>
      </c>
      <c r="P109" s="74">
        <f t="shared" si="7"/>
        <v>0.1832</v>
      </c>
    </row>
    <row r="110" spans="2:16">
      <c r="B110" s="89">
        <v>650</v>
      </c>
      <c r="C110" s="90" t="s">
        <v>63</v>
      </c>
      <c r="D110" s="74">
        <f t="shared" si="10"/>
        <v>2.9545454545454545E-2</v>
      </c>
      <c r="E110" s="91">
        <v>3.7490000000000001</v>
      </c>
      <c r="F110" s="92">
        <v>0.31759999999999999</v>
      </c>
      <c r="G110" s="88">
        <f t="shared" si="8"/>
        <v>4.0666000000000002</v>
      </c>
      <c r="H110" s="89">
        <v>1.48</v>
      </c>
      <c r="I110" s="90" t="s">
        <v>66</v>
      </c>
      <c r="J110" s="76">
        <f t="shared" si="12"/>
        <v>1.48</v>
      </c>
      <c r="K110" s="89">
        <v>1677</v>
      </c>
      <c r="L110" s="90" t="s">
        <v>64</v>
      </c>
      <c r="M110" s="74">
        <f t="shared" si="6"/>
        <v>0.16770000000000002</v>
      </c>
      <c r="N110" s="89">
        <v>1906</v>
      </c>
      <c r="O110" s="90" t="s">
        <v>64</v>
      </c>
      <c r="P110" s="74">
        <f t="shared" si="7"/>
        <v>0.19059999999999999</v>
      </c>
    </row>
    <row r="111" spans="2:16">
      <c r="B111" s="89">
        <v>700</v>
      </c>
      <c r="C111" s="90" t="s">
        <v>63</v>
      </c>
      <c r="D111" s="74">
        <f t="shared" si="10"/>
        <v>3.1818181818181815E-2</v>
      </c>
      <c r="E111" s="91">
        <v>3.931</v>
      </c>
      <c r="F111" s="92">
        <v>0.30120000000000002</v>
      </c>
      <c r="G111" s="88">
        <f t="shared" si="8"/>
        <v>4.2321999999999997</v>
      </c>
      <c r="H111" s="89">
        <v>1.56</v>
      </c>
      <c r="I111" s="90" t="s">
        <v>66</v>
      </c>
      <c r="J111" s="76">
        <f t="shared" si="12"/>
        <v>1.56</v>
      </c>
      <c r="K111" s="89">
        <v>1717</v>
      </c>
      <c r="L111" s="90" t="s">
        <v>64</v>
      </c>
      <c r="M111" s="74">
        <f t="shared" si="6"/>
        <v>0.17170000000000002</v>
      </c>
      <c r="N111" s="89">
        <v>1974</v>
      </c>
      <c r="O111" s="90" t="s">
        <v>64</v>
      </c>
      <c r="P111" s="74">
        <f t="shared" si="7"/>
        <v>0.19739999999999999</v>
      </c>
    </row>
    <row r="112" spans="2:16">
      <c r="B112" s="89">
        <v>800</v>
      </c>
      <c r="C112" s="90" t="s">
        <v>63</v>
      </c>
      <c r="D112" s="74">
        <f t="shared" si="10"/>
        <v>3.6363636363636369E-2</v>
      </c>
      <c r="E112" s="91">
        <v>4.2880000000000003</v>
      </c>
      <c r="F112" s="92">
        <v>0.27329999999999999</v>
      </c>
      <c r="G112" s="88">
        <f t="shared" si="8"/>
        <v>4.5613000000000001</v>
      </c>
      <c r="H112" s="89">
        <v>1.72</v>
      </c>
      <c r="I112" s="90" t="s">
        <v>66</v>
      </c>
      <c r="J112" s="76">
        <f t="shared" si="12"/>
        <v>1.72</v>
      </c>
      <c r="K112" s="89">
        <v>1792</v>
      </c>
      <c r="L112" s="90" t="s">
        <v>64</v>
      </c>
      <c r="M112" s="74">
        <f t="shared" si="6"/>
        <v>0.1792</v>
      </c>
      <c r="N112" s="89">
        <v>2094</v>
      </c>
      <c r="O112" s="90" t="s">
        <v>64</v>
      </c>
      <c r="P112" s="74">
        <f t="shared" si="7"/>
        <v>0.20939999999999998</v>
      </c>
    </row>
    <row r="113" spans="1:16">
      <c r="B113" s="89">
        <v>900</v>
      </c>
      <c r="C113" s="90" t="s">
        <v>63</v>
      </c>
      <c r="D113" s="74">
        <f t="shared" si="10"/>
        <v>4.0909090909090909E-2</v>
      </c>
      <c r="E113" s="91">
        <v>4.6349999999999998</v>
      </c>
      <c r="F113" s="92">
        <v>0.25069999999999998</v>
      </c>
      <c r="G113" s="88">
        <f t="shared" si="8"/>
        <v>4.8856999999999999</v>
      </c>
      <c r="H113" s="89">
        <v>1.87</v>
      </c>
      <c r="I113" s="90" t="s">
        <v>66</v>
      </c>
      <c r="J113" s="76">
        <f t="shared" si="12"/>
        <v>1.87</v>
      </c>
      <c r="K113" s="89">
        <v>1854</v>
      </c>
      <c r="L113" s="90" t="s">
        <v>64</v>
      </c>
      <c r="M113" s="74">
        <f t="shared" si="6"/>
        <v>0.18540000000000001</v>
      </c>
      <c r="N113" s="89">
        <v>2198</v>
      </c>
      <c r="O113" s="90" t="s">
        <v>64</v>
      </c>
      <c r="P113" s="74">
        <f t="shared" si="7"/>
        <v>0.2198</v>
      </c>
    </row>
    <row r="114" spans="1:16">
      <c r="B114" s="89">
        <v>1</v>
      </c>
      <c r="C114" s="93" t="s">
        <v>65</v>
      </c>
      <c r="D114" s="74">
        <f t="shared" ref="D114:D177" si="13">B114/$C$5</f>
        <v>4.5454545454545456E-2</v>
      </c>
      <c r="E114" s="91">
        <v>4.9720000000000004</v>
      </c>
      <c r="F114" s="92">
        <v>0.2319</v>
      </c>
      <c r="G114" s="88">
        <f t="shared" si="8"/>
        <v>5.2039000000000009</v>
      </c>
      <c r="H114" s="89">
        <v>2.0099999999999998</v>
      </c>
      <c r="I114" s="90" t="s">
        <v>66</v>
      </c>
      <c r="J114" s="76">
        <f t="shared" si="12"/>
        <v>2.0099999999999998</v>
      </c>
      <c r="K114" s="89">
        <v>1907</v>
      </c>
      <c r="L114" s="90" t="s">
        <v>64</v>
      </c>
      <c r="M114" s="74">
        <f t="shared" si="6"/>
        <v>0.19070000000000001</v>
      </c>
      <c r="N114" s="89">
        <v>2289</v>
      </c>
      <c r="O114" s="90" t="s">
        <v>64</v>
      </c>
      <c r="P114" s="74">
        <f t="shared" si="7"/>
        <v>0.22890000000000002</v>
      </c>
    </row>
    <row r="115" spans="1:16">
      <c r="B115" s="89">
        <v>1.1000000000000001</v>
      </c>
      <c r="C115" s="90" t="s">
        <v>65</v>
      </c>
      <c r="D115" s="74">
        <f t="shared" si="13"/>
        <v>0.05</v>
      </c>
      <c r="E115" s="91">
        <v>5.3019999999999996</v>
      </c>
      <c r="F115" s="92">
        <v>0.21590000000000001</v>
      </c>
      <c r="G115" s="88">
        <f t="shared" si="8"/>
        <v>5.5179</v>
      </c>
      <c r="H115" s="89">
        <v>2.14</v>
      </c>
      <c r="I115" s="90" t="s">
        <v>66</v>
      </c>
      <c r="J115" s="76">
        <f t="shared" si="12"/>
        <v>2.14</v>
      </c>
      <c r="K115" s="89">
        <v>1952</v>
      </c>
      <c r="L115" s="90" t="s">
        <v>64</v>
      </c>
      <c r="M115" s="74">
        <f t="shared" si="6"/>
        <v>0.19519999999999998</v>
      </c>
      <c r="N115" s="89">
        <v>2369</v>
      </c>
      <c r="O115" s="90" t="s">
        <v>64</v>
      </c>
      <c r="P115" s="74">
        <f t="shared" si="7"/>
        <v>0.23690000000000003</v>
      </c>
    </row>
    <row r="116" spans="1:16">
      <c r="B116" s="89">
        <v>1.2</v>
      </c>
      <c r="C116" s="90" t="s">
        <v>65</v>
      </c>
      <c r="D116" s="74">
        <f t="shared" si="13"/>
        <v>5.4545454545454543E-2</v>
      </c>
      <c r="E116" s="91">
        <v>5.6239999999999997</v>
      </c>
      <c r="F116" s="92">
        <v>0.20219999999999999</v>
      </c>
      <c r="G116" s="88">
        <f t="shared" si="8"/>
        <v>5.8262</v>
      </c>
      <c r="H116" s="89">
        <v>2.2599999999999998</v>
      </c>
      <c r="I116" s="90" t="s">
        <v>66</v>
      </c>
      <c r="J116" s="76">
        <f t="shared" si="12"/>
        <v>2.2599999999999998</v>
      </c>
      <c r="K116" s="89">
        <v>1990</v>
      </c>
      <c r="L116" s="90" t="s">
        <v>64</v>
      </c>
      <c r="M116" s="74">
        <f t="shared" si="6"/>
        <v>0.19900000000000001</v>
      </c>
      <c r="N116" s="89">
        <v>2439</v>
      </c>
      <c r="O116" s="90" t="s">
        <v>64</v>
      </c>
      <c r="P116" s="74">
        <f t="shared" si="7"/>
        <v>0.24390000000000001</v>
      </c>
    </row>
    <row r="117" spans="1:16">
      <c r="B117" s="89">
        <v>1.3</v>
      </c>
      <c r="C117" s="90" t="s">
        <v>65</v>
      </c>
      <c r="D117" s="74">
        <f t="shared" si="13"/>
        <v>5.909090909090909E-2</v>
      </c>
      <c r="E117" s="91">
        <v>5.94</v>
      </c>
      <c r="F117" s="92">
        <v>0.1903</v>
      </c>
      <c r="G117" s="88">
        <f t="shared" si="8"/>
        <v>6.1303000000000001</v>
      </c>
      <c r="H117" s="89">
        <v>2.38</v>
      </c>
      <c r="I117" s="90" t="s">
        <v>66</v>
      </c>
      <c r="J117" s="76">
        <f t="shared" si="12"/>
        <v>2.38</v>
      </c>
      <c r="K117" s="89">
        <v>2024</v>
      </c>
      <c r="L117" s="90" t="s">
        <v>64</v>
      </c>
      <c r="M117" s="74">
        <f t="shared" si="6"/>
        <v>0.2024</v>
      </c>
      <c r="N117" s="89">
        <v>2503</v>
      </c>
      <c r="O117" s="90" t="s">
        <v>64</v>
      </c>
      <c r="P117" s="74">
        <f t="shared" si="7"/>
        <v>0.25030000000000002</v>
      </c>
    </row>
    <row r="118" spans="1:16">
      <c r="B118" s="89">
        <v>1.4</v>
      </c>
      <c r="C118" s="90" t="s">
        <v>65</v>
      </c>
      <c r="D118" s="74">
        <f t="shared" si="13"/>
        <v>6.363636363636363E-2</v>
      </c>
      <c r="E118" s="91">
        <v>6.2489999999999997</v>
      </c>
      <c r="F118" s="92">
        <v>0.1799</v>
      </c>
      <c r="G118" s="88">
        <f t="shared" si="8"/>
        <v>6.4288999999999996</v>
      </c>
      <c r="H118" s="89">
        <v>2.4900000000000002</v>
      </c>
      <c r="I118" s="90" t="s">
        <v>66</v>
      </c>
      <c r="J118" s="76">
        <f t="shared" si="12"/>
        <v>2.4900000000000002</v>
      </c>
      <c r="K118" s="89">
        <v>2054</v>
      </c>
      <c r="L118" s="90" t="s">
        <v>64</v>
      </c>
      <c r="M118" s="74">
        <f t="shared" si="6"/>
        <v>0.20539999999999997</v>
      </c>
      <c r="N118" s="89">
        <v>2560</v>
      </c>
      <c r="O118" s="90" t="s">
        <v>64</v>
      </c>
      <c r="P118" s="74">
        <f t="shared" si="7"/>
        <v>0.25600000000000001</v>
      </c>
    </row>
    <row r="119" spans="1:16">
      <c r="B119" s="89">
        <v>1.5</v>
      </c>
      <c r="C119" s="90" t="s">
        <v>65</v>
      </c>
      <c r="D119" s="74">
        <f t="shared" si="13"/>
        <v>6.8181818181818177E-2</v>
      </c>
      <c r="E119" s="91">
        <v>6.5529999999999999</v>
      </c>
      <c r="F119" s="92">
        <v>0.1706</v>
      </c>
      <c r="G119" s="88">
        <f t="shared" si="8"/>
        <v>6.7236000000000002</v>
      </c>
      <c r="H119" s="89">
        <v>2.6</v>
      </c>
      <c r="I119" s="90" t="s">
        <v>66</v>
      </c>
      <c r="J119" s="76">
        <f t="shared" si="12"/>
        <v>2.6</v>
      </c>
      <c r="K119" s="89">
        <v>2080</v>
      </c>
      <c r="L119" s="90" t="s">
        <v>64</v>
      </c>
      <c r="M119" s="74">
        <f t="shared" si="6"/>
        <v>0.20800000000000002</v>
      </c>
      <c r="N119" s="89">
        <v>2611</v>
      </c>
      <c r="O119" s="90" t="s">
        <v>64</v>
      </c>
      <c r="P119" s="74">
        <f t="shared" si="7"/>
        <v>0.2611</v>
      </c>
    </row>
    <row r="120" spans="1:16">
      <c r="B120" s="89">
        <v>1.6</v>
      </c>
      <c r="C120" s="90" t="s">
        <v>65</v>
      </c>
      <c r="D120" s="74">
        <f t="shared" si="13"/>
        <v>7.2727272727272738E-2</v>
      </c>
      <c r="E120" s="91">
        <v>6.85</v>
      </c>
      <c r="F120" s="92">
        <v>0.16239999999999999</v>
      </c>
      <c r="G120" s="88">
        <f t="shared" si="8"/>
        <v>7.0123999999999995</v>
      </c>
      <c r="H120" s="89">
        <v>2.7</v>
      </c>
      <c r="I120" s="90" t="s">
        <v>66</v>
      </c>
      <c r="J120" s="76">
        <f t="shared" si="12"/>
        <v>2.7</v>
      </c>
      <c r="K120" s="89">
        <v>2104</v>
      </c>
      <c r="L120" s="90" t="s">
        <v>64</v>
      </c>
      <c r="M120" s="74">
        <f t="shared" si="6"/>
        <v>0.2104</v>
      </c>
      <c r="N120" s="89">
        <v>2658</v>
      </c>
      <c r="O120" s="90" t="s">
        <v>64</v>
      </c>
      <c r="P120" s="74">
        <f t="shared" si="7"/>
        <v>0.26579999999999998</v>
      </c>
    </row>
    <row r="121" spans="1:16">
      <c r="B121" s="89">
        <v>1.7</v>
      </c>
      <c r="C121" s="90" t="s">
        <v>65</v>
      </c>
      <c r="D121" s="74">
        <f t="shared" si="13"/>
        <v>7.7272727272727271E-2</v>
      </c>
      <c r="E121" s="91">
        <v>7.141</v>
      </c>
      <c r="F121" s="92">
        <v>0.15490000000000001</v>
      </c>
      <c r="G121" s="88">
        <f t="shared" si="8"/>
        <v>7.2958999999999996</v>
      </c>
      <c r="H121" s="89">
        <v>2.8</v>
      </c>
      <c r="I121" s="90" t="s">
        <v>66</v>
      </c>
      <c r="J121" s="76">
        <f t="shared" si="12"/>
        <v>2.8</v>
      </c>
      <c r="K121" s="89">
        <v>2125</v>
      </c>
      <c r="L121" s="90" t="s">
        <v>64</v>
      </c>
      <c r="M121" s="74">
        <f t="shared" si="6"/>
        <v>0.21249999999999999</v>
      </c>
      <c r="N121" s="89">
        <v>2701</v>
      </c>
      <c r="O121" s="90" t="s">
        <v>64</v>
      </c>
      <c r="P121" s="74">
        <f t="shared" si="7"/>
        <v>0.27010000000000001</v>
      </c>
    </row>
    <row r="122" spans="1:16">
      <c r="B122" s="89">
        <v>1.8</v>
      </c>
      <c r="C122" s="90" t="s">
        <v>65</v>
      </c>
      <c r="D122" s="74">
        <f t="shared" si="13"/>
        <v>8.1818181818181818E-2</v>
      </c>
      <c r="E122" s="91">
        <v>7.4269999999999996</v>
      </c>
      <c r="F122" s="92">
        <v>0.1482</v>
      </c>
      <c r="G122" s="88">
        <f t="shared" si="8"/>
        <v>7.5751999999999997</v>
      </c>
      <c r="H122" s="89">
        <v>2.9</v>
      </c>
      <c r="I122" s="90" t="s">
        <v>66</v>
      </c>
      <c r="J122" s="76">
        <f t="shared" si="12"/>
        <v>2.9</v>
      </c>
      <c r="K122" s="89">
        <v>2144</v>
      </c>
      <c r="L122" s="90" t="s">
        <v>64</v>
      </c>
      <c r="M122" s="74">
        <f t="shared" si="6"/>
        <v>0.21440000000000001</v>
      </c>
      <c r="N122" s="89">
        <v>2741</v>
      </c>
      <c r="O122" s="90" t="s">
        <v>64</v>
      </c>
      <c r="P122" s="74">
        <f t="shared" si="7"/>
        <v>0.27410000000000001</v>
      </c>
    </row>
    <row r="123" spans="1:16">
      <c r="B123" s="89">
        <v>2</v>
      </c>
      <c r="C123" s="90" t="s">
        <v>65</v>
      </c>
      <c r="D123" s="74">
        <f t="shared" si="13"/>
        <v>9.0909090909090912E-2</v>
      </c>
      <c r="E123" s="91">
        <v>7.98</v>
      </c>
      <c r="F123" s="92">
        <v>0.13650000000000001</v>
      </c>
      <c r="G123" s="88">
        <f t="shared" si="8"/>
        <v>8.1165000000000003</v>
      </c>
      <c r="H123" s="89">
        <v>3.08</v>
      </c>
      <c r="I123" s="90" t="s">
        <v>66</v>
      </c>
      <c r="J123" s="76">
        <f t="shared" si="12"/>
        <v>3.08</v>
      </c>
      <c r="K123" s="89">
        <v>2185</v>
      </c>
      <c r="L123" s="90" t="s">
        <v>64</v>
      </c>
      <c r="M123" s="74">
        <f t="shared" si="6"/>
        <v>0.2185</v>
      </c>
      <c r="N123" s="89">
        <v>2811</v>
      </c>
      <c r="O123" s="90" t="s">
        <v>64</v>
      </c>
      <c r="P123" s="74">
        <f t="shared" si="7"/>
        <v>0.28110000000000002</v>
      </c>
    </row>
    <row r="124" spans="1:16">
      <c r="B124" s="89">
        <v>2.25</v>
      </c>
      <c r="C124" s="90" t="s">
        <v>65</v>
      </c>
      <c r="D124" s="74">
        <f t="shared" si="13"/>
        <v>0.10227272727272728</v>
      </c>
      <c r="E124" s="91">
        <v>8.6379999999999999</v>
      </c>
      <c r="F124" s="92">
        <v>0.1245</v>
      </c>
      <c r="G124" s="88">
        <f t="shared" si="8"/>
        <v>8.7624999999999993</v>
      </c>
      <c r="H124" s="89">
        <v>3.29</v>
      </c>
      <c r="I124" s="90" t="s">
        <v>66</v>
      </c>
      <c r="J124" s="76">
        <f t="shared" si="12"/>
        <v>3.29</v>
      </c>
      <c r="K124" s="89">
        <v>2232</v>
      </c>
      <c r="L124" s="90" t="s">
        <v>64</v>
      </c>
      <c r="M124" s="74">
        <f t="shared" si="6"/>
        <v>0.22320000000000001</v>
      </c>
      <c r="N124" s="89">
        <v>2885</v>
      </c>
      <c r="O124" s="90" t="s">
        <v>64</v>
      </c>
      <c r="P124" s="74">
        <f t="shared" si="7"/>
        <v>0.28849999999999998</v>
      </c>
    </row>
    <row r="125" spans="1:16">
      <c r="B125" s="77">
        <v>2.5</v>
      </c>
      <c r="C125" s="79" t="s">
        <v>65</v>
      </c>
      <c r="D125" s="74">
        <f t="shared" si="13"/>
        <v>0.11363636363636363</v>
      </c>
      <c r="E125" s="91">
        <v>9.2579999999999991</v>
      </c>
      <c r="F125" s="92">
        <v>0.11459999999999999</v>
      </c>
      <c r="G125" s="88">
        <f t="shared" si="8"/>
        <v>9.3725999999999985</v>
      </c>
      <c r="H125" s="89">
        <v>3.49</v>
      </c>
      <c r="I125" s="90" t="s">
        <v>66</v>
      </c>
      <c r="J125" s="76">
        <f t="shared" si="12"/>
        <v>3.49</v>
      </c>
      <c r="K125" s="89">
        <v>2270</v>
      </c>
      <c r="L125" s="90" t="s">
        <v>64</v>
      </c>
      <c r="M125" s="74">
        <f t="shared" si="6"/>
        <v>0.22700000000000001</v>
      </c>
      <c r="N125" s="89">
        <v>2948</v>
      </c>
      <c r="O125" s="90" t="s">
        <v>64</v>
      </c>
      <c r="P125" s="74">
        <f t="shared" si="7"/>
        <v>0.29480000000000001</v>
      </c>
    </row>
    <row r="126" spans="1:16">
      <c r="B126" s="77">
        <v>2.75</v>
      </c>
      <c r="C126" s="79" t="s">
        <v>65</v>
      </c>
      <c r="D126" s="74">
        <f t="shared" si="13"/>
        <v>0.125</v>
      </c>
      <c r="E126" s="91">
        <v>9.84</v>
      </c>
      <c r="F126" s="92">
        <v>0.1062</v>
      </c>
      <c r="G126" s="88">
        <f t="shared" si="8"/>
        <v>9.9461999999999993</v>
      </c>
      <c r="H126" s="77">
        <v>3.67</v>
      </c>
      <c r="I126" s="79" t="s">
        <v>66</v>
      </c>
      <c r="J126" s="76">
        <f t="shared" si="12"/>
        <v>3.67</v>
      </c>
      <c r="K126" s="77">
        <v>2303</v>
      </c>
      <c r="L126" s="79" t="s">
        <v>64</v>
      </c>
      <c r="M126" s="74">
        <f t="shared" si="6"/>
        <v>0.2303</v>
      </c>
      <c r="N126" s="77">
        <v>3003</v>
      </c>
      <c r="O126" s="79" t="s">
        <v>64</v>
      </c>
      <c r="P126" s="74">
        <f t="shared" si="7"/>
        <v>0.30030000000000001</v>
      </c>
    </row>
    <row r="127" spans="1:16">
      <c r="B127" s="77">
        <v>3</v>
      </c>
      <c r="C127" s="79" t="s">
        <v>65</v>
      </c>
      <c r="D127" s="74">
        <f t="shared" si="13"/>
        <v>0.13636363636363635</v>
      </c>
      <c r="E127" s="91">
        <v>10.38</v>
      </c>
      <c r="F127" s="92">
        <v>9.9099999999999994E-2</v>
      </c>
      <c r="G127" s="88">
        <f t="shared" si="8"/>
        <v>10.479100000000001</v>
      </c>
      <c r="H127" s="77">
        <v>3.85</v>
      </c>
      <c r="I127" s="79" t="s">
        <v>66</v>
      </c>
      <c r="J127" s="76">
        <f t="shared" si="12"/>
        <v>3.85</v>
      </c>
      <c r="K127" s="77">
        <v>2331</v>
      </c>
      <c r="L127" s="79" t="s">
        <v>64</v>
      </c>
      <c r="M127" s="74">
        <f t="shared" si="6"/>
        <v>0.2331</v>
      </c>
      <c r="N127" s="77">
        <v>3050</v>
      </c>
      <c r="O127" s="79" t="s">
        <v>64</v>
      </c>
      <c r="P127" s="74">
        <f t="shared" si="7"/>
        <v>0.30499999999999999</v>
      </c>
    </row>
    <row r="128" spans="1:16">
      <c r="A128" s="94"/>
      <c r="B128" s="89">
        <v>3.25</v>
      </c>
      <c r="C128" s="90" t="s">
        <v>65</v>
      </c>
      <c r="D128" s="74">
        <f t="shared" si="13"/>
        <v>0.14772727272727273</v>
      </c>
      <c r="E128" s="91">
        <v>10.89</v>
      </c>
      <c r="F128" s="92">
        <v>9.2950000000000005E-2</v>
      </c>
      <c r="G128" s="88">
        <f t="shared" si="8"/>
        <v>10.982950000000001</v>
      </c>
      <c r="H128" s="89">
        <v>4.01</v>
      </c>
      <c r="I128" s="90" t="s">
        <v>66</v>
      </c>
      <c r="J128" s="76">
        <f t="shared" si="12"/>
        <v>4.01</v>
      </c>
      <c r="K128" s="77">
        <v>2356</v>
      </c>
      <c r="L128" s="79" t="s">
        <v>64</v>
      </c>
      <c r="M128" s="74">
        <f t="shared" si="6"/>
        <v>0.23559999999999998</v>
      </c>
      <c r="N128" s="77">
        <v>3092</v>
      </c>
      <c r="O128" s="79" t="s">
        <v>64</v>
      </c>
      <c r="P128" s="74">
        <f t="shared" si="7"/>
        <v>0.30920000000000003</v>
      </c>
    </row>
    <row r="129" spans="1:16">
      <c r="A129" s="94"/>
      <c r="B129" s="89">
        <v>3.5</v>
      </c>
      <c r="C129" s="90" t="s">
        <v>65</v>
      </c>
      <c r="D129" s="74">
        <f t="shared" si="13"/>
        <v>0.15909090909090909</v>
      </c>
      <c r="E129" s="91">
        <v>11.36</v>
      </c>
      <c r="F129" s="92">
        <v>8.7569999999999995E-2</v>
      </c>
      <c r="G129" s="88">
        <f t="shared" si="8"/>
        <v>11.447569999999999</v>
      </c>
      <c r="H129" s="89">
        <v>4.17</v>
      </c>
      <c r="I129" s="90" t="s">
        <v>66</v>
      </c>
      <c r="J129" s="76">
        <f t="shared" si="12"/>
        <v>4.17</v>
      </c>
      <c r="K129" s="77">
        <v>2379</v>
      </c>
      <c r="L129" s="79" t="s">
        <v>64</v>
      </c>
      <c r="M129" s="74">
        <f t="shared" si="6"/>
        <v>0.2379</v>
      </c>
      <c r="N129" s="77">
        <v>3130</v>
      </c>
      <c r="O129" s="79" t="s">
        <v>64</v>
      </c>
      <c r="P129" s="74">
        <f t="shared" si="7"/>
        <v>0.313</v>
      </c>
    </row>
    <row r="130" spans="1:16">
      <c r="A130" s="94"/>
      <c r="B130" s="89">
        <v>3.75</v>
      </c>
      <c r="C130" s="90" t="s">
        <v>65</v>
      </c>
      <c r="D130" s="74">
        <f t="shared" si="13"/>
        <v>0.17045454545454544</v>
      </c>
      <c r="E130" s="91">
        <v>11.79</v>
      </c>
      <c r="F130" s="92">
        <v>8.2830000000000001E-2</v>
      </c>
      <c r="G130" s="88">
        <f t="shared" si="8"/>
        <v>11.872829999999999</v>
      </c>
      <c r="H130" s="89">
        <v>4.32</v>
      </c>
      <c r="I130" s="90" t="s">
        <v>66</v>
      </c>
      <c r="J130" s="76">
        <f t="shared" si="12"/>
        <v>4.32</v>
      </c>
      <c r="K130" s="77">
        <v>2399</v>
      </c>
      <c r="L130" s="79" t="s">
        <v>64</v>
      </c>
      <c r="M130" s="74">
        <f t="shared" si="6"/>
        <v>0.2399</v>
      </c>
      <c r="N130" s="77">
        <v>3164</v>
      </c>
      <c r="O130" s="79" t="s">
        <v>64</v>
      </c>
      <c r="P130" s="74">
        <f t="shared" si="7"/>
        <v>0.31640000000000001</v>
      </c>
    </row>
    <row r="131" spans="1:16">
      <c r="A131" s="94"/>
      <c r="B131" s="89">
        <v>4</v>
      </c>
      <c r="C131" s="90" t="s">
        <v>65</v>
      </c>
      <c r="D131" s="74">
        <f t="shared" si="13"/>
        <v>0.18181818181818182</v>
      </c>
      <c r="E131" s="91">
        <v>12.19</v>
      </c>
      <c r="F131" s="92">
        <v>7.8619999999999995E-2</v>
      </c>
      <c r="G131" s="88">
        <f t="shared" si="8"/>
        <v>12.26862</v>
      </c>
      <c r="H131" s="89">
        <v>4.47</v>
      </c>
      <c r="I131" s="90" t="s">
        <v>66</v>
      </c>
      <c r="J131" s="76">
        <f t="shared" si="12"/>
        <v>4.47</v>
      </c>
      <c r="K131" s="77">
        <v>2417</v>
      </c>
      <c r="L131" s="79" t="s">
        <v>64</v>
      </c>
      <c r="M131" s="74">
        <f t="shared" si="6"/>
        <v>0.24169999999999997</v>
      </c>
      <c r="N131" s="77">
        <v>3195</v>
      </c>
      <c r="O131" s="79" t="s">
        <v>64</v>
      </c>
      <c r="P131" s="74">
        <f t="shared" si="7"/>
        <v>0.31950000000000001</v>
      </c>
    </row>
    <row r="132" spans="1:16">
      <c r="A132" s="94"/>
      <c r="B132" s="89">
        <v>4.5</v>
      </c>
      <c r="C132" s="90" t="s">
        <v>65</v>
      </c>
      <c r="D132" s="74">
        <f t="shared" si="13"/>
        <v>0.20454545454545456</v>
      </c>
      <c r="E132" s="91">
        <v>12.9</v>
      </c>
      <c r="F132" s="92">
        <v>7.145E-2</v>
      </c>
      <c r="G132" s="88">
        <f t="shared" si="8"/>
        <v>12.971450000000001</v>
      </c>
      <c r="H132" s="89">
        <v>4.75</v>
      </c>
      <c r="I132" s="90" t="s">
        <v>66</v>
      </c>
      <c r="J132" s="76">
        <f t="shared" si="12"/>
        <v>4.75</v>
      </c>
      <c r="K132" s="77">
        <v>2465</v>
      </c>
      <c r="L132" s="79" t="s">
        <v>64</v>
      </c>
      <c r="M132" s="74">
        <f t="shared" si="6"/>
        <v>0.2465</v>
      </c>
      <c r="N132" s="77">
        <v>3249</v>
      </c>
      <c r="O132" s="79" t="s">
        <v>64</v>
      </c>
      <c r="P132" s="74">
        <f t="shared" si="7"/>
        <v>0.32490000000000002</v>
      </c>
    </row>
    <row r="133" spans="1:16">
      <c r="A133" s="94"/>
      <c r="B133" s="89">
        <v>5</v>
      </c>
      <c r="C133" s="90" t="s">
        <v>65</v>
      </c>
      <c r="D133" s="74">
        <f t="shared" si="13"/>
        <v>0.22727272727272727</v>
      </c>
      <c r="E133" s="91">
        <v>13.5</v>
      </c>
      <c r="F133" s="92">
        <v>6.5559999999999993E-2</v>
      </c>
      <c r="G133" s="88">
        <f t="shared" si="8"/>
        <v>13.56556</v>
      </c>
      <c r="H133" s="89">
        <v>5.0199999999999996</v>
      </c>
      <c r="I133" s="90" t="s">
        <v>66</v>
      </c>
      <c r="J133" s="76">
        <f t="shared" si="12"/>
        <v>5.0199999999999996</v>
      </c>
      <c r="K133" s="77">
        <v>2508</v>
      </c>
      <c r="L133" s="79" t="s">
        <v>64</v>
      </c>
      <c r="M133" s="74">
        <f t="shared" si="6"/>
        <v>0.25080000000000002</v>
      </c>
      <c r="N133" s="77">
        <v>3296</v>
      </c>
      <c r="O133" s="79" t="s">
        <v>64</v>
      </c>
      <c r="P133" s="74">
        <f t="shared" si="7"/>
        <v>0.3296</v>
      </c>
    </row>
    <row r="134" spans="1:16">
      <c r="A134" s="94"/>
      <c r="B134" s="89">
        <v>5.5</v>
      </c>
      <c r="C134" s="90" t="s">
        <v>65</v>
      </c>
      <c r="D134" s="74">
        <f t="shared" si="13"/>
        <v>0.25</v>
      </c>
      <c r="E134" s="91">
        <v>14</v>
      </c>
      <c r="F134" s="92">
        <v>6.0639999999999999E-2</v>
      </c>
      <c r="G134" s="88">
        <f t="shared" si="8"/>
        <v>14.060639999999999</v>
      </c>
      <c r="H134" s="89">
        <v>5.28</v>
      </c>
      <c r="I134" s="90" t="s">
        <v>66</v>
      </c>
      <c r="J134" s="76">
        <f t="shared" si="12"/>
        <v>5.28</v>
      </c>
      <c r="K134" s="77">
        <v>2546</v>
      </c>
      <c r="L134" s="79" t="s">
        <v>64</v>
      </c>
      <c r="M134" s="74">
        <f t="shared" si="6"/>
        <v>0.25459999999999999</v>
      </c>
      <c r="N134" s="77">
        <v>3337</v>
      </c>
      <c r="O134" s="79" t="s">
        <v>64</v>
      </c>
      <c r="P134" s="74">
        <f t="shared" si="7"/>
        <v>0.3337</v>
      </c>
    </row>
    <row r="135" spans="1:16">
      <c r="A135" s="94"/>
      <c r="B135" s="89">
        <v>6</v>
      </c>
      <c r="C135" s="90" t="s">
        <v>65</v>
      </c>
      <c r="D135" s="74">
        <f t="shared" si="13"/>
        <v>0.27272727272727271</v>
      </c>
      <c r="E135" s="91">
        <v>14.42</v>
      </c>
      <c r="F135" s="92">
        <v>5.645E-2</v>
      </c>
      <c r="G135" s="88">
        <f t="shared" si="8"/>
        <v>14.47645</v>
      </c>
      <c r="H135" s="89">
        <v>5.53</v>
      </c>
      <c r="I135" s="90" t="s">
        <v>66</v>
      </c>
      <c r="J135" s="76">
        <f t="shared" si="12"/>
        <v>5.53</v>
      </c>
      <c r="K135" s="77">
        <v>2580</v>
      </c>
      <c r="L135" s="79" t="s">
        <v>64</v>
      </c>
      <c r="M135" s="74">
        <f t="shared" si="6"/>
        <v>0.25800000000000001</v>
      </c>
      <c r="N135" s="77">
        <v>3374</v>
      </c>
      <c r="O135" s="79" t="s">
        <v>64</v>
      </c>
      <c r="P135" s="74">
        <f t="shared" si="7"/>
        <v>0.33740000000000003</v>
      </c>
    </row>
    <row r="136" spans="1:16">
      <c r="A136" s="94"/>
      <c r="B136" s="89">
        <v>6.5</v>
      </c>
      <c r="C136" s="90" t="s">
        <v>65</v>
      </c>
      <c r="D136" s="74">
        <f t="shared" si="13"/>
        <v>0.29545454545454547</v>
      </c>
      <c r="E136" s="91">
        <v>14.78</v>
      </c>
      <c r="F136" s="92">
        <v>5.2839999999999998E-2</v>
      </c>
      <c r="G136" s="88">
        <f t="shared" si="8"/>
        <v>14.832839999999999</v>
      </c>
      <c r="H136" s="89">
        <v>5.77</v>
      </c>
      <c r="I136" s="90" t="s">
        <v>66</v>
      </c>
      <c r="J136" s="76">
        <f t="shared" si="12"/>
        <v>5.77</v>
      </c>
      <c r="K136" s="77">
        <v>2612</v>
      </c>
      <c r="L136" s="79" t="s">
        <v>64</v>
      </c>
      <c r="M136" s="74">
        <f t="shared" si="6"/>
        <v>0.26119999999999999</v>
      </c>
      <c r="N136" s="77">
        <v>3407</v>
      </c>
      <c r="O136" s="79" t="s">
        <v>64</v>
      </c>
      <c r="P136" s="74">
        <f t="shared" si="7"/>
        <v>0.3407</v>
      </c>
    </row>
    <row r="137" spans="1:16">
      <c r="A137" s="94"/>
      <c r="B137" s="89">
        <v>7</v>
      </c>
      <c r="C137" s="90" t="s">
        <v>65</v>
      </c>
      <c r="D137" s="74">
        <f t="shared" si="13"/>
        <v>0.31818181818181818</v>
      </c>
      <c r="E137" s="91">
        <v>15.07</v>
      </c>
      <c r="F137" s="92">
        <v>4.9700000000000001E-2</v>
      </c>
      <c r="G137" s="88">
        <f t="shared" si="8"/>
        <v>15.1197</v>
      </c>
      <c r="H137" s="89">
        <v>6.01</v>
      </c>
      <c r="I137" s="90" t="s">
        <v>66</v>
      </c>
      <c r="J137" s="76">
        <f t="shared" si="12"/>
        <v>6.01</v>
      </c>
      <c r="K137" s="77">
        <v>2642</v>
      </c>
      <c r="L137" s="79" t="s">
        <v>64</v>
      </c>
      <c r="M137" s="74">
        <f t="shared" si="6"/>
        <v>0.26419999999999999</v>
      </c>
      <c r="N137" s="77">
        <v>3438</v>
      </c>
      <c r="O137" s="79" t="s">
        <v>64</v>
      </c>
      <c r="P137" s="74">
        <f t="shared" si="7"/>
        <v>0.34379999999999999</v>
      </c>
    </row>
    <row r="138" spans="1:16">
      <c r="A138" s="94"/>
      <c r="B138" s="89">
        <v>8</v>
      </c>
      <c r="C138" s="90" t="s">
        <v>65</v>
      </c>
      <c r="D138" s="74">
        <f t="shared" si="13"/>
        <v>0.36363636363636365</v>
      </c>
      <c r="E138" s="91">
        <v>15.53</v>
      </c>
      <c r="F138" s="92">
        <v>4.4479999999999999E-2</v>
      </c>
      <c r="G138" s="88">
        <f t="shared" si="8"/>
        <v>15.574479999999999</v>
      </c>
      <c r="H138" s="89">
        <v>6.48</v>
      </c>
      <c r="I138" s="90" t="s">
        <v>66</v>
      </c>
      <c r="J138" s="76">
        <f t="shared" si="12"/>
        <v>6.48</v>
      </c>
      <c r="K138" s="77">
        <v>2736</v>
      </c>
      <c r="L138" s="79" t="s">
        <v>64</v>
      </c>
      <c r="M138" s="74">
        <f t="shared" si="6"/>
        <v>0.27360000000000001</v>
      </c>
      <c r="N138" s="77">
        <v>3493</v>
      </c>
      <c r="O138" s="79" t="s">
        <v>64</v>
      </c>
      <c r="P138" s="74">
        <f t="shared" si="7"/>
        <v>0.3493</v>
      </c>
    </row>
    <row r="139" spans="1:16">
      <c r="A139" s="94"/>
      <c r="B139" s="89">
        <v>9</v>
      </c>
      <c r="C139" s="90" t="s">
        <v>65</v>
      </c>
      <c r="D139" s="74">
        <f t="shared" si="13"/>
        <v>0.40909090909090912</v>
      </c>
      <c r="E139" s="91">
        <v>15.84</v>
      </c>
      <c r="F139" s="92">
        <v>4.0320000000000002E-2</v>
      </c>
      <c r="G139" s="88">
        <f t="shared" si="8"/>
        <v>15.880319999999999</v>
      </c>
      <c r="H139" s="89">
        <v>6.93</v>
      </c>
      <c r="I139" s="90" t="s">
        <v>66</v>
      </c>
      <c r="J139" s="76">
        <f t="shared" si="12"/>
        <v>6.93</v>
      </c>
      <c r="K139" s="77">
        <v>2823</v>
      </c>
      <c r="L139" s="79" t="s">
        <v>64</v>
      </c>
      <c r="M139" s="74">
        <f t="shared" si="6"/>
        <v>0.2823</v>
      </c>
      <c r="N139" s="77">
        <v>3541</v>
      </c>
      <c r="O139" s="79" t="s">
        <v>64</v>
      </c>
      <c r="P139" s="74">
        <f t="shared" si="7"/>
        <v>0.35409999999999997</v>
      </c>
    </row>
    <row r="140" spans="1:16">
      <c r="A140" s="94"/>
      <c r="B140" s="89">
        <v>10</v>
      </c>
      <c r="C140" s="95" t="s">
        <v>65</v>
      </c>
      <c r="D140" s="74">
        <f t="shared" si="13"/>
        <v>0.45454545454545453</v>
      </c>
      <c r="E140" s="91">
        <v>16.04</v>
      </c>
      <c r="F140" s="92">
        <v>3.6920000000000001E-2</v>
      </c>
      <c r="G140" s="88">
        <f t="shared" si="8"/>
        <v>16.076919999999998</v>
      </c>
      <c r="H140" s="89">
        <v>7.38</v>
      </c>
      <c r="I140" s="90" t="s">
        <v>66</v>
      </c>
      <c r="J140" s="76">
        <f t="shared" si="12"/>
        <v>7.38</v>
      </c>
      <c r="K140" s="77">
        <v>2903</v>
      </c>
      <c r="L140" s="79" t="s">
        <v>64</v>
      </c>
      <c r="M140" s="74">
        <f t="shared" si="6"/>
        <v>0.2903</v>
      </c>
      <c r="N140" s="77">
        <v>3584</v>
      </c>
      <c r="O140" s="79" t="s">
        <v>64</v>
      </c>
      <c r="P140" s="74">
        <f t="shared" si="7"/>
        <v>0.3584</v>
      </c>
    </row>
    <row r="141" spans="1:16">
      <c r="B141" s="89">
        <v>11</v>
      </c>
      <c r="C141" s="79" t="s">
        <v>65</v>
      </c>
      <c r="D141" s="74">
        <f t="shared" si="13"/>
        <v>0.5</v>
      </c>
      <c r="E141" s="91">
        <v>16.16</v>
      </c>
      <c r="F141" s="92">
        <v>3.4079999999999999E-2</v>
      </c>
      <c r="G141" s="88">
        <f t="shared" si="8"/>
        <v>16.19408</v>
      </c>
      <c r="H141" s="77">
        <v>7.82</v>
      </c>
      <c r="I141" s="79" t="s">
        <v>66</v>
      </c>
      <c r="J141" s="76">
        <f t="shared" si="12"/>
        <v>7.82</v>
      </c>
      <c r="K141" s="77">
        <v>2980</v>
      </c>
      <c r="L141" s="79" t="s">
        <v>64</v>
      </c>
      <c r="M141" s="74">
        <f t="shared" si="6"/>
        <v>0.29799999999999999</v>
      </c>
      <c r="N141" s="77">
        <v>3624</v>
      </c>
      <c r="O141" s="79" t="s">
        <v>64</v>
      </c>
      <c r="P141" s="74">
        <f t="shared" si="7"/>
        <v>0.3624</v>
      </c>
    </row>
    <row r="142" spans="1:16">
      <c r="B142" s="89">
        <v>12</v>
      </c>
      <c r="C142" s="79" t="s">
        <v>65</v>
      </c>
      <c r="D142" s="74">
        <f t="shared" si="13"/>
        <v>0.54545454545454541</v>
      </c>
      <c r="E142" s="91">
        <v>16.21</v>
      </c>
      <c r="F142" s="92">
        <v>3.1669999999999997E-2</v>
      </c>
      <c r="G142" s="88">
        <f t="shared" si="8"/>
        <v>16.241669999999999</v>
      </c>
      <c r="H142" s="77">
        <v>8.26</v>
      </c>
      <c r="I142" s="79" t="s">
        <v>66</v>
      </c>
      <c r="J142" s="76">
        <f t="shared" si="12"/>
        <v>8.26</v>
      </c>
      <c r="K142" s="77">
        <v>3053</v>
      </c>
      <c r="L142" s="79" t="s">
        <v>64</v>
      </c>
      <c r="M142" s="74">
        <f t="shared" si="6"/>
        <v>0.30530000000000002</v>
      </c>
      <c r="N142" s="77">
        <v>3661</v>
      </c>
      <c r="O142" s="79" t="s">
        <v>64</v>
      </c>
      <c r="P142" s="74">
        <f t="shared" si="7"/>
        <v>0.36609999999999998</v>
      </c>
    </row>
    <row r="143" spans="1:16">
      <c r="B143" s="89">
        <v>13</v>
      </c>
      <c r="C143" s="79" t="s">
        <v>65</v>
      </c>
      <c r="D143" s="74">
        <f t="shared" si="13"/>
        <v>0.59090909090909094</v>
      </c>
      <c r="E143" s="91">
        <v>16.2</v>
      </c>
      <c r="F143" s="92">
        <v>2.9600000000000001E-2</v>
      </c>
      <c r="G143" s="88">
        <f t="shared" si="8"/>
        <v>16.229599999999998</v>
      </c>
      <c r="H143" s="77">
        <v>8.7100000000000009</v>
      </c>
      <c r="I143" s="79" t="s">
        <v>66</v>
      </c>
      <c r="J143" s="76">
        <f t="shared" si="12"/>
        <v>8.7100000000000009</v>
      </c>
      <c r="K143" s="77">
        <v>3124</v>
      </c>
      <c r="L143" s="79" t="s">
        <v>64</v>
      </c>
      <c r="M143" s="74">
        <f t="shared" si="6"/>
        <v>0.31240000000000001</v>
      </c>
      <c r="N143" s="77">
        <v>3696</v>
      </c>
      <c r="O143" s="79" t="s">
        <v>64</v>
      </c>
      <c r="P143" s="74">
        <f t="shared" si="7"/>
        <v>0.36960000000000004</v>
      </c>
    </row>
    <row r="144" spans="1:16">
      <c r="B144" s="89">
        <v>14</v>
      </c>
      <c r="C144" s="79" t="s">
        <v>65</v>
      </c>
      <c r="D144" s="74">
        <f t="shared" si="13"/>
        <v>0.63636363636363635</v>
      </c>
      <c r="E144" s="91">
        <v>16.16</v>
      </c>
      <c r="F144" s="92">
        <v>2.7799999999999998E-2</v>
      </c>
      <c r="G144" s="88">
        <f t="shared" si="8"/>
        <v>16.187799999999999</v>
      </c>
      <c r="H144" s="77">
        <v>9.15</v>
      </c>
      <c r="I144" s="79" t="s">
        <v>66</v>
      </c>
      <c r="J144" s="76">
        <f t="shared" si="12"/>
        <v>9.15</v>
      </c>
      <c r="K144" s="77">
        <v>3193</v>
      </c>
      <c r="L144" s="79" t="s">
        <v>64</v>
      </c>
      <c r="M144" s="74">
        <f t="shared" si="6"/>
        <v>0.31930000000000003</v>
      </c>
      <c r="N144" s="77">
        <v>3729</v>
      </c>
      <c r="O144" s="79" t="s">
        <v>64</v>
      </c>
      <c r="P144" s="74">
        <f t="shared" si="7"/>
        <v>0.37290000000000001</v>
      </c>
    </row>
    <row r="145" spans="2:16">
      <c r="B145" s="89">
        <v>15</v>
      </c>
      <c r="C145" s="79" t="s">
        <v>65</v>
      </c>
      <c r="D145" s="74">
        <f t="shared" si="13"/>
        <v>0.68181818181818177</v>
      </c>
      <c r="E145" s="91">
        <v>16.07</v>
      </c>
      <c r="F145" s="92">
        <v>2.622E-2</v>
      </c>
      <c r="G145" s="88">
        <f t="shared" si="8"/>
        <v>16.096219999999999</v>
      </c>
      <c r="H145" s="77">
        <v>9.59</v>
      </c>
      <c r="I145" s="79" t="s">
        <v>66</v>
      </c>
      <c r="J145" s="76">
        <f t="shared" si="12"/>
        <v>9.59</v>
      </c>
      <c r="K145" s="77">
        <v>3261</v>
      </c>
      <c r="L145" s="79" t="s">
        <v>64</v>
      </c>
      <c r="M145" s="74">
        <f t="shared" si="6"/>
        <v>0.3261</v>
      </c>
      <c r="N145" s="77">
        <v>3761</v>
      </c>
      <c r="O145" s="79" t="s">
        <v>64</v>
      </c>
      <c r="P145" s="74">
        <f t="shared" si="7"/>
        <v>0.37609999999999999</v>
      </c>
    </row>
    <row r="146" spans="2:16">
      <c r="B146" s="89">
        <v>16</v>
      </c>
      <c r="C146" s="79" t="s">
        <v>65</v>
      </c>
      <c r="D146" s="74">
        <f t="shared" si="13"/>
        <v>0.72727272727272729</v>
      </c>
      <c r="E146" s="91">
        <v>15.97</v>
      </c>
      <c r="F146" s="92">
        <v>2.4819999999999998E-2</v>
      </c>
      <c r="G146" s="88">
        <f t="shared" si="8"/>
        <v>15.994820000000001</v>
      </c>
      <c r="H146" s="77">
        <v>10.039999999999999</v>
      </c>
      <c r="I146" s="79" t="s">
        <v>66</v>
      </c>
      <c r="J146" s="76">
        <f t="shared" si="12"/>
        <v>10.039999999999999</v>
      </c>
      <c r="K146" s="77">
        <v>3329</v>
      </c>
      <c r="L146" s="79" t="s">
        <v>64</v>
      </c>
      <c r="M146" s="74">
        <f t="shared" si="6"/>
        <v>0.33290000000000003</v>
      </c>
      <c r="N146" s="77">
        <v>3792</v>
      </c>
      <c r="O146" s="79" t="s">
        <v>64</v>
      </c>
      <c r="P146" s="74">
        <f t="shared" si="7"/>
        <v>0.37919999999999998</v>
      </c>
    </row>
    <row r="147" spans="2:16">
      <c r="B147" s="89">
        <v>17</v>
      </c>
      <c r="C147" s="79" t="s">
        <v>65</v>
      </c>
      <c r="D147" s="74">
        <f t="shared" si="13"/>
        <v>0.77272727272727271</v>
      </c>
      <c r="E147" s="91">
        <v>15.84</v>
      </c>
      <c r="F147" s="92">
        <v>2.3570000000000001E-2</v>
      </c>
      <c r="G147" s="88">
        <f t="shared" si="8"/>
        <v>15.863569999999999</v>
      </c>
      <c r="H147" s="77">
        <v>10.48</v>
      </c>
      <c r="I147" s="79" t="s">
        <v>66</v>
      </c>
      <c r="J147" s="76">
        <f t="shared" si="12"/>
        <v>10.48</v>
      </c>
      <c r="K147" s="77">
        <v>3395</v>
      </c>
      <c r="L147" s="79" t="s">
        <v>64</v>
      </c>
      <c r="M147" s="74">
        <f t="shared" si="6"/>
        <v>0.33950000000000002</v>
      </c>
      <c r="N147" s="77">
        <v>3822</v>
      </c>
      <c r="O147" s="79" t="s">
        <v>64</v>
      </c>
      <c r="P147" s="74">
        <f t="shared" si="7"/>
        <v>0.38219999999999998</v>
      </c>
    </row>
    <row r="148" spans="2:16">
      <c r="B148" s="89">
        <v>18</v>
      </c>
      <c r="C148" s="79" t="s">
        <v>65</v>
      </c>
      <c r="D148" s="74">
        <f t="shared" si="13"/>
        <v>0.81818181818181823</v>
      </c>
      <c r="E148" s="91">
        <v>15.7</v>
      </c>
      <c r="F148" s="92">
        <v>2.2450000000000001E-2</v>
      </c>
      <c r="G148" s="88">
        <f t="shared" si="8"/>
        <v>15.722449999999998</v>
      </c>
      <c r="H148" s="77">
        <v>10.94</v>
      </c>
      <c r="I148" s="79" t="s">
        <v>66</v>
      </c>
      <c r="J148" s="76">
        <f t="shared" si="12"/>
        <v>10.94</v>
      </c>
      <c r="K148" s="77">
        <v>3462</v>
      </c>
      <c r="L148" s="79" t="s">
        <v>64</v>
      </c>
      <c r="M148" s="74">
        <f t="shared" ref="M148:M160" si="14">K148/1000/10</f>
        <v>0.34620000000000001</v>
      </c>
      <c r="N148" s="77">
        <v>3851</v>
      </c>
      <c r="O148" s="79" t="s">
        <v>64</v>
      </c>
      <c r="P148" s="74">
        <f t="shared" ref="P148:P172" si="15">N148/1000/10</f>
        <v>0.3851</v>
      </c>
    </row>
    <row r="149" spans="2:16">
      <c r="B149" s="89">
        <v>20</v>
      </c>
      <c r="C149" s="79" t="s">
        <v>65</v>
      </c>
      <c r="D149" s="74">
        <f t="shared" si="13"/>
        <v>0.90909090909090906</v>
      </c>
      <c r="E149" s="91">
        <v>15.39</v>
      </c>
      <c r="F149" s="92">
        <v>2.052E-2</v>
      </c>
      <c r="G149" s="88">
        <f t="shared" ref="G149:G212" si="16">E149+F149</f>
        <v>15.41052</v>
      </c>
      <c r="H149" s="77">
        <v>11.86</v>
      </c>
      <c r="I149" s="79" t="s">
        <v>66</v>
      </c>
      <c r="J149" s="76">
        <f t="shared" si="12"/>
        <v>11.86</v>
      </c>
      <c r="K149" s="77">
        <v>3710</v>
      </c>
      <c r="L149" s="79" t="s">
        <v>64</v>
      </c>
      <c r="M149" s="74">
        <f t="shared" si="14"/>
        <v>0.371</v>
      </c>
      <c r="N149" s="77">
        <v>3908</v>
      </c>
      <c r="O149" s="79" t="s">
        <v>64</v>
      </c>
      <c r="P149" s="74">
        <f t="shared" si="15"/>
        <v>0.39079999999999998</v>
      </c>
    </row>
    <row r="150" spans="2:16">
      <c r="B150" s="89">
        <v>22.5</v>
      </c>
      <c r="C150" s="79" t="s">
        <v>65</v>
      </c>
      <c r="D150" s="74">
        <f t="shared" si="13"/>
        <v>1.0227272727272727</v>
      </c>
      <c r="E150" s="91">
        <v>14.98</v>
      </c>
      <c r="F150" s="92">
        <v>1.8550000000000001E-2</v>
      </c>
      <c r="G150" s="88">
        <f t="shared" si="16"/>
        <v>14.99855</v>
      </c>
      <c r="H150" s="77">
        <v>13.03</v>
      </c>
      <c r="I150" s="79" t="s">
        <v>66</v>
      </c>
      <c r="J150" s="76">
        <f t="shared" si="12"/>
        <v>13.03</v>
      </c>
      <c r="K150" s="77">
        <v>4079</v>
      </c>
      <c r="L150" s="79" t="s">
        <v>64</v>
      </c>
      <c r="M150" s="74">
        <f t="shared" si="14"/>
        <v>0.40789999999999998</v>
      </c>
      <c r="N150" s="77">
        <v>3977</v>
      </c>
      <c r="O150" s="79" t="s">
        <v>64</v>
      </c>
      <c r="P150" s="74">
        <f t="shared" si="15"/>
        <v>0.3977</v>
      </c>
    </row>
    <row r="151" spans="2:16">
      <c r="B151" s="89">
        <v>25</v>
      </c>
      <c r="C151" s="79" t="s">
        <v>65</v>
      </c>
      <c r="D151" s="74">
        <f t="shared" si="13"/>
        <v>1.1363636363636365</v>
      </c>
      <c r="E151" s="91">
        <v>14.57</v>
      </c>
      <c r="F151" s="92">
        <v>1.695E-2</v>
      </c>
      <c r="G151" s="88">
        <f t="shared" si="16"/>
        <v>14.58695</v>
      </c>
      <c r="H151" s="77">
        <v>14.24</v>
      </c>
      <c r="I151" s="79" t="s">
        <v>66</v>
      </c>
      <c r="J151" s="76">
        <f t="shared" si="12"/>
        <v>14.24</v>
      </c>
      <c r="K151" s="77">
        <v>4436</v>
      </c>
      <c r="L151" s="79" t="s">
        <v>64</v>
      </c>
      <c r="M151" s="74">
        <f t="shared" si="14"/>
        <v>0.44359999999999999</v>
      </c>
      <c r="N151" s="77">
        <v>4045</v>
      </c>
      <c r="O151" s="79" t="s">
        <v>64</v>
      </c>
      <c r="P151" s="74">
        <f t="shared" si="15"/>
        <v>0.40449999999999997</v>
      </c>
    </row>
    <row r="152" spans="2:16">
      <c r="B152" s="89">
        <v>27.5</v>
      </c>
      <c r="C152" s="79" t="s">
        <v>65</v>
      </c>
      <c r="D152" s="74">
        <f t="shared" si="13"/>
        <v>1.25</v>
      </c>
      <c r="E152" s="91">
        <v>14.16</v>
      </c>
      <c r="F152" s="92">
        <v>1.5610000000000001E-2</v>
      </c>
      <c r="G152" s="88">
        <f t="shared" si="16"/>
        <v>14.175610000000001</v>
      </c>
      <c r="H152" s="77">
        <v>15.49</v>
      </c>
      <c r="I152" s="79" t="s">
        <v>66</v>
      </c>
      <c r="J152" s="76">
        <f t="shared" si="12"/>
        <v>15.49</v>
      </c>
      <c r="K152" s="77">
        <v>4784</v>
      </c>
      <c r="L152" s="79" t="s">
        <v>64</v>
      </c>
      <c r="M152" s="74">
        <f t="shared" si="14"/>
        <v>0.47839999999999999</v>
      </c>
      <c r="N152" s="77">
        <v>4113</v>
      </c>
      <c r="O152" s="79" t="s">
        <v>64</v>
      </c>
      <c r="P152" s="74">
        <f t="shared" si="15"/>
        <v>0.41130000000000005</v>
      </c>
    </row>
    <row r="153" spans="2:16">
      <c r="B153" s="89">
        <v>30</v>
      </c>
      <c r="C153" s="79" t="s">
        <v>65</v>
      </c>
      <c r="D153" s="74">
        <f t="shared" si="13"/>
        <v>1.3636363636363635</v>
      </c>
      <c r="E153" s="91">
        <v>13.77</v>
      </c>
      <c r="F153" s="92">
        <v>1.448E-2</v>
      </c>
      <c r="G153" s="88">
        <f t="shared" si="16"/>
        <v>13.78448</v>
      </c>
      <c r="H153" s="77">
        <v>16.77</v>
      </c>
      <c r="I153" s="79" t="s">
        <v>66</v>
      </c>
      <c r="J153" s="76">
        <f t="shared" si="12"/>
        <v>16.77</v>
      </c>
      <c r="K153" s="77">
        <v>5127</v>
      </c>
      <c r="L153" s="79" t="s">
        <v>64</v>
      </c>
      <c r="M153" s="74">
        <f t="shared" si="14"/>
        <v>0.51269999999999993</v>
      </c>
      <c r="N153" s="77">
        <v>4181</v>
      </c>
      <c r="O153" s="79" t="s">
        <v>64</v>
      </c>
      <c r="P153" s="74">
        <f t="shared" si="15"/>
        <v>0.41810000000000003</v>
      </c>
    </row>
    <row r="154" spans="2:16">
      <c r="B154" s="89">
        <v>32.5</v>
      </c>
      <c r="C154" s="79" t="s">
        <v>65</v>
      </c>
      <c r="D154" s="74">
        <f t="shared" si="13"/>
        <v>1.4772727272727273</v>
      </c>
      <c r="E154" s="91">
        <v>13.39</v>
      </c>
      <c r="F154" s="92">
        <v>1.3520000000000001E-2</v>
      </c>
      <c r="G154" s="88">
        <f t="shared" si="16"/>
        <v>13.40352</v>
      </c>
      <c r="H154" s="77">
        <v>18.079999999999998</v>
      </c>
      <c r="I154" s="79" t="s">
        <v>66</v>
      </c>
      <c r="J154" s="76">
        <f t="shared" si="12"/>
        <v>18.079999999999998</v>
      </c>
      <c r="K154" s="77">
        <v>5466</v>
      </c>
      <c r="L154" s="79" t="s">
        <v>64</v>
      </c>
      <c r="M154" s="74">
        <f t="shared" si="14"/>
        <v>0.54659999999999997</v>
      </c>
      <c r="N154" s="77">
        <v>4249</v>
      </c>
      <c r="O154" s="79" t="s">
        <v>64</v>
      </c>
      <c r="P154" s="74">
        <f t="shared" si="15"/>
        <v>0.42489999999999994</v>
      </c>
    </row>
    <row r="155" spans="2:16">
      <c r="B155" s="89">
        <v>35</v>
      </c>
      <c r="C155" s="79" t="s">
        <v>65</v>
      </c>
      <c r="D155" s="74">
        <f t="shared" si="13"/>
        <v>1.5909090909090908</v>
      </c>
      <c r="E155" s="91">
        <v>13.04</v>
      </c>
      <c r="F155" s="92">
        <v>1.268E-2</v>
      </c>
      <c r="G155" s="88">
        <f t="shared" si="16"/>
        <v>13.052679999999999</v>
      </c>
      <c r="H155" s="77">
        <v>19.440000000000001</v>
      </c>
      <c r="I155" s="79" t="s">
        <v>66</v>
      </c>
      <c r="J155" s="76">
        <f t="shared" si="12"/>
        <v>19.440000000000001</v>
      </c>
      <c r="K155" s="77">
        <v>5802</v>
      </c>
      <c r="L155" s="79" t="s">
        <v>64</v>
      </c>
      <c r="M155" s="74">
        <f t="shared" si="14"/>
        <v>0.58019999999999994</v>
      </c>
      <c r="N155" s="77">
        <v>4318</v>
      </c>
      <c r="O155" s="79" t="s">
        <v>64</v>
      </c>
      <c r="P155" s="74">
        <f t="shared" si="15"/>
        <v>0.43179999999999996</v>
      </c>
    </row>
    <row r="156" spans="2:16">
      <c r="B156" s="89">
        <v>37.5</v>
      </c>
      <c r="C156" s="79" t="s">
        <v>65</v>
      </c>
      <c r="D156" s="74">
        <f t="shared" si="13"/>
        <v>1.7045454545454546</v>
      </c>
      <c r="E156" s="91">
        <v>12.7</v>
      </c>
      <c r="F156" s="92">
        <v>1.1939999999999999E-2</v>
      </c>
      <c r="G156" s="88">
        <f t="shared" si="16"/>
        <v>12.711939999999998</v>
      </c>
      <c r="H156" s="77">
        <v>20.83</v>
      </c>
      <c r="I156" s="79" t="s">
        <v>66</v>
      </c>
      <c r="J156" s="76">
        <f t="shared" si="12"/>
        <v>20.83</v>
      </c>
      <c r="K156" s="77">
        <v>6137</v>
      </c>
      <c r="L156" s="79" t="s">
        <v>64</v>
      </c>
      <c r="M156" s="74">
        <f t="shared" si="14"/>
        <v>0.61369999999999991</v>
      </c>
      <c r="N156" s="77">
        <v>4389</v>
      </c>
      <c r="O156" s="79" t="s">
        <v>64</v>
      </c>
      <c r="P156" s="74">
        <f t="shared" si="15"/>
        <v>0.43890000000000001</v>
      </c>
    </row>
    <row r="157" spans="2:16">
      <c r="B157" s="89">
        <v>40</v>
      </c>
      <c r="C157" s="79" t="s">
        <v>65</v>
      </c>
      <c r="D157" s="74">
        <f t="shared" si="13"/>
        <v>1.8181818181818181</v>
      </c>
      <c r="E157" s="91">
        <v>12.38</v>
      </c>
      <c r="F157" s="92">
        <v>1.129E-2</v>
      </c>
      <c r="G157" s="88">
        <f t="shared" si="16"/>
        <v>12.391290000000001</v>
      </c>
      <c r="H157" s="77">
        <v>22.25</v>
      </c>
      <c r="I157" s="79" t="s">
        <v>66</v>
      </c>
      <c r="J157" s="76">
        <f t="shared" si="12"/>
        <v>22.25</v>
      </c>
      <c r="K157" s="77">
        <v>6470</v>
      </c>
      <c r="L157" s="79" t="s">
        <v>64</v>
      </c>
      <c r="M157" s="74">
        <f t="shared" si="14"/>
        <v>0.64700000000000002</v>
      </c>
      <c r="N157" s="77">
        <v>4460</v>
      </c>
      <c r="O157" s="79" t="s">
        <v>64</v>
      </c>
      <c r="P157" s="74">
        <f t="shared" si="15"/>
        <v>0.44600000000000001</v>
      </c>
    </row>
    <row r="158" spans="2:16">
      <c r="B158" s="89">
        <v>45</v>
      </c>
      <c r="C158" s="79" t="s">
        <v>65</v>
      </c>
      <c r="D158" s="74">
        <f t="shared" si="13"/>
        <v>2.0454545454545454</v>
      </c>
      <c r="E158" s="91">
        <v>11.82</v>
      </c>
      <c r="F158" s="92">
        <v>1.0189999999999999E-2</v>
      </c>
      <c r="G158" s="88">
        <f t="shared" si="16"/>
        <v>11.83019</v>
      </c>
      <c r="H158" s="77">
        <v>25.21</v>
      </c>
      <c r="I158" s="79" t="s">
        <v>66</v>
      </c>
      <c r="J158" s="76">
        <f t="shared" si="12"/>
        <v>25.21</v>
      </c>
      <c r="K158" s="77">
        <v>7723</v>
      </c>
      <c r="L158" s="79" t="s">
        <v>64</v>
      </c>
      <c r="M158" s="74">
        <f t="shared" si="14"/>
        <v>0.77229999999999999</v>
      </c>
      <c r="N158" s="77">
        <v>4608</v>
      </c>
      <c r="O158" s="79" t="s">
        <v>64</v>
      </c>
      <c r="P158" s="74">
        <f t="shared" si="15"/>
        <v>0.46079999999999999</v>
      </c>
    </row>
    <row r="159" spans="2:16">
      <c r="B159" s="89">
        <v>50</v>
      </c>
      <c r="C159" s="79" t="s">
        <v>65</v>
      </c>
      <c r="D159" s="74">
        <f t="shared" si="13"/>
        <v>2.2727272727272729</v>
      </c>
      <c r="E159" s="91">
        <v>11.41</v>
      </c>
      <c r="F159" s="92">
        <v>9.2969999999999997E-3</v>
      </c>
      <c r="G159" s="88">
        <f t="shared" si="16"/>
        <v>11.419297</v>
      </c>
      <c r="H159" s="77">
        <v>28.29</v>
      </c>
      <c r="I159" s="79" t="s">
        <v>66</v>
      </c>
      <c r="J159" s="76">
        <f t="shared" si="12"/>
        <v>28.29</v>
      </c>
      <c r="K159" s="77">
        <v>8884</v>
      </c>
      <c r="L159" s="79" t="s">
        <v>64</v>
      </c>
      <c r="M159" s="74">
        <f t="shared" si="14"/>
        <v>0.88840000000000008</v>
      </c>
      <c r="N159" s="77">
        <v>4761</v>
      </c>
      <c r="O159" s="79" t="s">
        <v>64</v>
      </c>
      <c r="P159" s="74">
        <f t="shared" si="15"/>
        <v>0.47610000000000002</v>
      </c>
    </row>
    <row r="160" spans="2:16">
      <c r="B160" s="89">
        <v>55</v>
      </c>
      <c r="C160" s="79" t="s">
        <v>65</v>
      </c>
      <c r="D160" s="74">
        <f t="shared" si="13"/>
        <v>2.5</v>
      </c>
      <c r="E160" s="91">
        <v>10.93</v>
      </c>
      <c r="F160" s="92">
        <v>8.5540000000000008E-3</v>
      </c>
      <c r="G160" s="88">
        <f t="shared" si="16"/>
        <v>10.938554</v>
      </c>
      <c r="H160" s="77">
        <v>31.49</v>
      </c>
      <c r="I160" s="79" t="s">
        <v>66</v>
      </c>
      <c r="J160" s="76">
        <f t="shared" si="12"/>
        <v>31.49</v>
      </c>
      <c r="K160" s="77">
        <v>9989</v>
      </c>
      <c r="L160" s="79" t="s">
        <v>64</v>
      </c>
      <c r="M160" s="74">
        <f t="shared" si="14"/>
        <v>0.99890000000000012</v>
      </c>
      <c r="N160" s="77">
        <v>4921</v>
      </c>
      <c r="O160" s="79" t="s">
        <v>64</v>
      </c>
      <c r="P160" s="74">
        <f t="shared" si="15"/>
        <v>0.49210000000000004</v>
      </c>
    </row>
    <row r="161" spans="2:16">
      <c r="B161" s="89">
        <v>60</v>
      </c>
      <c r="C161" s="79" t="s">
        <v>65</v>
      </c>
      <c r="D161" s="74">
        <f t="shared" si="13"/>
        <v>2.7272727272727271</v>
      </c>
      <c r="E161" s="91">
        <v>10.49</v>
      </c>
      <c r="F161" s="92">
        <v>7.927E-3</v>
      </c>
      <c r="G161" s="88">
        <f t="shared" si="16"/>
        <v>10.497927000000001</v>
      </c>
      <c r="H161" s="77">
        <v>34.83</v>
      </c>
      <c r="I161" s="79" t="s">
        <v>66</v>
      </c>
      <c r="J161" s="76">
        <f t="shared" si="12"/>
        <v>34.83</v>
      </c>
      <c r="K161" s="77">
        <v>1.1100000000000001</v>
      </c>
      <c r="L161" s="78" t="s">
        <v>66</v>
      </c>
      <c r="M161" s="76">
        <f t="shared" ref="M160:M207" si="17">K161</f>
        <v>1.1100000000000001</v>
      </c>
      <c r="N161" s="77">
        <v>5087</v>
      </c>
      <c r="O161" s="79" t="s">
        <v>64</v>
      </c>
      <c r="P161" s="74">
        <f t="shared" si="15"/>
        <v>0.50869999999999993</v>
      </c>
    </row>
    <row r="162" spans="2:16">
      <c r="B162" s="89">
        <v>65</v>
      </c>
      <c r="C162" s="79" t="s">
        <v>65</v>
      </c>
      <c r="D162" s="74">
        <f t="shared" si="13"/>
        <v>2.9545454545454546</v>
      </c>
      <c r="E162" s="91">
        <v>10.09</v>
      </c>
      <c r="F162" s="92">
        <v>7.3899999999999999E-3</v>
      </c>
      <c r="G162" s="88">
        <f t="shared" si="16"/>
        <v>10.097389999999999</v>
      </c>
      <c r="H162" s="77">
        <v>38.31</v>
      </c>
      <c r="I162" s="79" t="s">
        <v>66</v>
      </c>
      <c r="J162" s="76">
        <f t="shared" si="12"/>
        <v>38.31</v>
      </c>
      <c r="K162" s="77">
        <v>1.21</v>
      </c>
      <c r="L162" s="79" t="s">
        <v>66</v>
      </c>
      <c r="M162" s="76">
        <f t="shared" si="17"/>
        <v>1.21</v>
      </c>
      <c r="N162" s="77">
        <v>5261</v>
      </c>
      <c r="O162" s="79" t="s">
        <v>64</v>
      </c>
      <c r="P162" s="74">
        <f t="shared" si="15"/>
        <v>0.52610000000000001</v>
      </c>
    </row>
    <row r="163" spans="2:16">
      <c r="B163" s="89">
        <v>70</v>
      </c>
      <c r="C163" s="79" t="s">
        <v>65</v>
      </c>
      <c r="D163" s="74">
        <f t="shared" si="13"/>
        <v>3.1818181818181817</v>
      </c>
      <c r="E163" s="91">
        <v>9.7219999999999995</v>
      </c>
      <c r="F163" s="92">
        <v>6.9249999999999997E-3</v>
      </c>
      <c r="G163" s="88">
        <f t="shared" si="16"/>
        <v>9.7289250000000003</v>
      </c>
      <c r="H163" s="77">
        <v>41.92</v>
      </c>
      <c r="I163" s="79" t="s">
        <v>66</v>
      </c>
      <c r="J163" s="76">
        <f t="shared" si="12"/>
        <v>41.92</v>
      </c>
      <c r="K163" s="77">
        <v>1.32</v>
      </c>
      <c r="L163" s="79" t="s">
        <v>66</v>
      </c>
      <c r="M163" s="76">
        <f t="shared" si="17"/>
        <v>1.32</v>
      </c>
      <c r="N163" s="77">
        <v>5443</v>
      </c>
      <c r="O163" s="79" t="s">
        <v>64</v>
      </c>
      <c r="P163" s="74">
        <f t="shared" si="15"/>
        <v>0.54430000000000001</v>
      </c>
    </row>
    <row r="164" spans="2:16">
      <c r="B164" s="89">
        <v>80</v>
      </c>
      <c r="C164" s="79" t="s">
        <v>65</v>
      </c>
      <c r="D164" s="74">
        <f t="shared" si="13"/>
        <v>3.6363636363636362</v>
      </c>
      <c r="E164" s="91">
        <v>9.0790000000000006</v>
      </c>
      <c r="F164" s="92">
        <v>6.1580000000000003E-3</v>
      </c>
      <c r="G164" s="88">
        <f t="shared" si="16"/>
        <v>9.0851579999999998</v>
      </c>
      <c r="H164" s="77">
        <v>49.54</v>
      </c>
      <c r="I164" s="79" t="s">
        <v>66</v>
      </c>
      <c r="J164" s="76">
        <f t="shared" si="12"/>
        <v>49.54</v>
      </c>
      <c r="K164" s="77">
        <v>1.7</v>
      </c>
      <c r="L164" s="79" t="s">
        <v>66</v>
      </c>
      <c r="M164" s="76">
        <f t="shared" si="17"/>
        <v>1.7</v>
      </c>
      <c r="N164" s="77">
        <v>5829</v>
      </c>
      <c r="O164" s="79" t="s">
        <v>64</v>
      </c>
      <c r="P164" s="74">
        <f t="shared" si="15"/>
        <v>0.58289999999999997</v>
      </c>
    </row>
    <row r="165" spans="2:16">
      <c r="B165" s="89">
        <v>90</v>
      </c>
      <c r="C165" s="79" t="s">
        <v>65</v>
      </c>
      <c r="D165" s="74">
        <f t="shared" si="13"/>
        <v>4.0909090909090908</v>
      </c>
      <c r="E165" s="91">
        <v>8.5269999999999992</v>
      </c>
      <c r="F165" s="92">
        <v>5.5510000000000004E-3</v>
      </c>
      <c r="G165" s="88">
        <f t="shared" si="16"/>
        <v>8.5325509999999998</v>
      </c>
      <c r="H165" s="77">
        <v>57.67</v>
      </c>
      <c r="I165" s="79" t="s">
        <v>66</v>
      </c>
      <c r="J165" s="76">
        <f t="shared" si="12"/>
        <v>57.67</v>
      </c>
      <c r="K165" s="77">
        <v>2.06</v>
      </c>
      <c r="L165" s="79" t="s">
        <v>66</v>
      </c>
      <c r="M165" s="76">
        <f t="shared" si="17"/>
        <v>2.06</v>
      </c>
      <c r="N165" s="77">
        <v>6247</v>
      </c>
      <c r="O165" s="79" t="s">
        <v>64</v>
      </c>
      <c r="P165" s="74">
        <f t="shared" si="15"/>
        <v>0.62470000000000003</v>
      </c>
    </row>
    <row r="166" spans="2:16">
      <c r="B166" s="89">
        <v>100</v>
      </c>
      <c r="C166" s="79" t="s">
        <v>65</v>
      </c>
      <c r="D166" s="74">
        <f t="shared" si="13"/>
        <v>4.5454545454545459</v>
      </c>
      <c r="E166" s="91">
        <v>8.0470000000000006</v>
      </c>
      <c r="F166" s="92">
        <v>5.0590000000000001E-3</v>
      </c>
      <c r="G166" s="88">
        <f t="shared" si="16"/>
        <v>8.0520589999999999</v>
      </c>
      <c r="H166" s="77">
        <v>66.31</v>
      </c>
      <c r="I166" s="79" t="s">
        <v>66</v>
      </c>
      <c r="J166" s="76">
        <f t="shared" si="12"/>
        <v>66.31</v>
      </c>
      <c r="K166" s="77">
        <v>2.4</v>
      </c>
      <c r="L166" s="79" t="s">
        <v>66</v>
      </c>
      <c r="M166" s="76">
        <f t="shared" si="17"/>
        <v>2.4</v>
      </c>
      <c r="N166" s="77">
        <v>6695</v>
      </c>
      <c r="O166" s="79" t="s">
        <v>64</v>
      </c>
      <c r="P166" s="74">
        <f t="shared" si="15"/>
        <v>0.66949999999999998</v>
      </c>
    </row>
    <row r="167" spans="2:16">
      <c r="B167" s="89">
        <v>110</v>
      </c>
      <c r="C167" s="79" t="s">
        <v>65</v>
      </c>
      <c r="D167" s="74">
        <f t="shared" si="13"/>
        <v>5</v>
      </c>
      <c r="E167" s="91">
        <v>7.625</v>
      </c>
      <c r="F167" s="92">
        <v>4.6499999999999996E-3</v>
      </c>
      <c r="G167" s="88">
        <f t="shared" si="16"/>
        <v>7.6296499999999998</v>
      </c>
      <c r="H167" s="77">
        <v>75.44</v>
      </c>
      <c r="I167" s="79" t="s">
        <v>66</v>
      </c>
      <c r="J167" s="76">
        <f t="shared" si="12"/>
        <v>75.44</v>
      </c>
      <c r="K167" s="77">
        <v>2.73</v>
      </c>
      <c r="L167" s="79" t="s">
        <v>66</v>
      </c>
      <c r="M167" s="76">
        <f t="shared" si="17"/>
        <v>2.73</v>
      </c>
      <c r="N167" s="77">
        <v>7173</v>
      </c>
      <c r="O167" s="79" t="s">
        <v>64</v>
      </c>
      <c r="P167" s="74">
        <f t="shared" si="15"/>
        <v>0.71730000000000005</v>
      </c>
    </row>
    <row r="168" spans="2:16">
      <c r="B168" s="89">
        <v>120</v>
      </c>
      <c r="C168" s="79" t="s">
        <v>65</v>
      </c>
      <c r="D168" s="74">
        <f t="shared" si="13"/>
        <v>5.4545454545454541</v>
      </c>
      <c r="E168" s="91">
        <v>7.2489999999999997</v>
      </c>
      <c r="F168" s="92">
        <v>4.3049999999999998E-3</v>
      </c>
      <c r="G168" s="88">
        <f t="shared" si="16"/>
        <v>7.2533049999999992</v>
      </c>
      <c r="H168" s="77">
        <v>85.07</v>
      </c>
      <c r="I168" s="79" t="s">
        <v>66</v>
      </c>
      <c r="J168" s="76">
        <f t="shared" si="12"/>
        <v>85.07</v>
      </c>
      <c r="K168" s="77">
        <v>3.05</v>
      </c>
      <c r="L168" s="79" t="s">
        <v>66</v>
      </c>
      <c r="M168" s="76">
        <f t="shared" si="17"/>
        <v>3.05</v>
      </c>
      <c r="N168" s="77">
        <v>7680</v>
      </c>
      <c r="O168" s="79" t="s">
        <v>64</v>
      </c>
      <c r="P168" s="74">
        <f t="shared" si="15"/>
        <v>0.76800000000000002</v>
      </c>
    </row>
    <row r="169" spans="2:16">
      <c r="B169" s="89">
        <v>130</v>
      </c>
      <c r="C169" s="79" t="s">
        <v>65</v>
      </c>
      <c r="D169" s="74">
        <f t="shared" si="13"/>
        <v>5.9090909090909092</v>
      </c>
      <c r="E169" s="91">
        <v>6.9119999999999999</v>
      </c>
      <c r="F169" s="92">
        <v>4.0109999999999998E-3</v>
      </c>
      <c r="G169" s="88">
        <f t="shared" si="16"/>
        <v>6.9160110000000001</v>
      </c>
      <c r="H169" s="77">
        <v>95.18</v>
      </c>
      <c r="I169" s="79" t="s">
        <v>66</v>
      </c>
      <c r="J169" s="76">
        <f t="shared" si="12"/>
        <v>95.18</v>
      </c>
      <c r="K169" s="77">
        <v>3.37</v>
      </c>
      <c r="L169" s="79" t="s">
        <v>66</v>
      </c>
      <c r="M169" s="76">
        <f t="shared" si="17"/>
        <v>3.37</v>
      </c>
      <c r="N169" s="77">
        <v>8216</v>
      </c>
      <c r="O169" s="79" t="s">
        <v>64</v>
      </c>
      <c r="P169" s="74">
        <f t="shared" si="15"/>
        <v>0.82159999999999989</v>
      </c>
    </row>
    <row r="170" spans="2:16">
      <c r="B170" s="89">
        <v>140</v>
      </c>
      <c r="C170" s="79" t="s">
        <v>65</v>
      </c>
      <c r="D170" s="74">
        <f t="shared" si="13"/>
        <v>6.3636363636363633</v>
      </c>
      <c r="E170" s="91">
        <v>6.6079999999999997</v>
      </c>
      <c r="F170" s="92">
        <v>3.7550000000000001E-3</v>
      </c>
      <c r="G170" s="88">
        <f t="shared" si="16"/>
        <v>6.6117549999999996</v>
      </c>
      <c r="H170" s="77">
        <v>105.77</v>
      </c>
      <c r="I170" s="79" t="s">
        <v>66</v>
      </c>
      <c r="J170" s="76">
        <f t="shared" si="12"/>
        <v>105.77</v>
      </c>
      <c r="K170" s="77">
        <v>3.69</v>
      </c>
      <c r="L170" s="79" t="s">
        <v>66</v>
      </c>
      <c r="M170" s="76">
        <f t="shared" si="17"/>
        <v>3.69</v>
      </c>
      <c r="N170" s="77">
        <v>8780</v>
      </c>
      <c r="O170" s="79" t="s">
        <v>64</v>
      </c>
      <c r="P170" s="74">
        <f t="shared" si="15"/>
        <v>0.87799999999999989</v>
      </c>
    </row>
    <row r="171" spans="2:16">
      <c r="B171" s="89">
        <v>150</v>
      </c>
      <c r="C171" s="79" t="s">
        <v>65</v>
      </c>
      <c r="D171" s="74">
        <f t="shared" si="13"/>
        <v>6.8181818181818183</v>
      </c>
      <c r="E171" s="91">
        <v>6.3310000000000004</v>
      </c>
      <c r="F171" s="92">
        <v>3.532E-3</v>
      </c>
      <c r="G171" s="88">
        <f t="shared" si="16"/>
        <v>6.3345320000000003</v>
      </c>
      <c r="H171" s="77">
        <v>116.83</v>
      </c>
      <c r="I171" s="79" t="s">
        <v>66</v>
      </c>
      <c r="J171" s="76">
        <f t="shared" si="12"/>
        <v>116.83</v>
      </c>
      <c r="K171" s="77">
        <v>4.01</v>
      </c>
      <c r="L171" s="79" t="s">
        <v>66</v>
      </c>
      <c r="M171" s="76">
        <f t="shared" si="17"/>
        <v>4.01</v>
      </c>
      <c r="N171" s="77">
        <v>9371</v>
      </c>
      <c r="O171" s="79" t="s">
        <v>64</v>
      </c>
      <c r="P171" s="74">
        <f t="shared" si="15"/>
        <v>0.93710000000000004</v>
      </c>
    </row>
    <row r="172" spans="2:16">
      <c r="B172" s="89">
        <v>160</v>
      </c>
      <c r="C172" s="79" t="s">
        <v>65</v>
      </c>
      <c r="D172" s="74">
        <f t="shared" si="13"/>
        <v>7.2727272727272725</v>
      </c>
      <c r="E172" s="91">
        <v>6.0780000000000003</v>
      </c>
      <c r="F172" s="92">
        <v>3.3349999999999999E-3</v>
      </c>
      <c r="G172" s="88">
        <f t="shared" si="16"/>
        <v>6.0813350000000002</v>
      </c>
      <c r="H172" s="77">
        <v>128.37</v>
      </c>
      <c r="I172" s="79" t="s">
        <v>66</v>
      </c>
      <c r="J172" s="76">
        <f t="shared" ref="J172:J186" si="18">H172</f>
        <v>128.37</v>
      </c>
      <c r="K172" s="77">
        <v>4.34</v>
      </c>
      <c r="L172" s="79" t="s">
        <v>66</v>
      </c>
      <c r="M172" s="76">
        <f t="shared" si="17"/>
        <v>4.34</v>
      </c>
      <c r="N172" s="77">
        <v>9989</v>
      </c>
      <c r="O172" s="79" t="s">
        <v>64</v>
      </c>
      <c r="P172" s="74">
        <f t="shared" si="15"/>
        <v>0.99890000000000012</v>
      </c>
    </row>
    <row r="173" spans="2:16">
      <c r="B173" s="89">
        <v>170</v>
      </c>
      <c r="C173" s="79" t="s">
        <v>65</v>
      </c>
      <c r="D173" s="74">
        <f t="shared" si="13"/>
        <v>7.7272727272727275</v>
      </c>
      <c r="E173" s="91">
        <v>5.8460000000000001</v>
      </c>
      <c r="F173" s="92">
        <v>3.16E-3</v>
      </c>
      <c r="G173" s="88">
        <f t="shared" si="16"/>
        <v>5.8491600000000004</v>
      </c>
      <c r="H173" s="77">
        <v>140.37</v>
      </c>
      <c r="I173" s="79" t="s">
        <v>66</v>
      </c>
      <c r="J173" s="76">
        <f t="shared" si="18"/>
        <v>140.37</v>
      </c>
      <c r="K173" s="77">
        <v>4.66</v>
      </c>
      <c r="L173" s="79" t="s">
        <v>66</v>
      </c>
      <c r="M173" s="76">
        <f t="shared" si="17"/>
        <v>4.66</v>
      </c>
      <c r="N173" s="77">
        <v>1.06</v>
      </c>
      <c r="O173" s="78" t="s">
        <v>66</v>
      </c>
      <c r="P173" s="74">
        <f t="shared" ref="P172:P175" si="19">N173</f>
        <v>1.06</v>
      </c>
    </row>
    <row r="174" spans="2:16">
      <c r="B174" s="89">
        <v>180</v>
      </c>
      <c r="C174" s="79" t="s">
        <v>65</v>
      </c>
      <c r="D174" s="74">
        <f t="shared" si="13"/>
        <v>8.1818181818181817</v>
      </c>
      <c r="E174" s="91">
        <v>5.6319999999999997</v>
      </c>
      <c r="F174" s="92">
        <v>3.003E-3</v>
      </c>
      <c r="G174" s="88">
        <f t="shared" si="16"/>
        <v>5.6350029999999993</v>
      </c>
      <c r="H174" s="77">
        <v>152.84</v>
      </c>
      <c r="I174" s="79" t="s">
        <v>66</v>
      </c>
      <c r="J174" s="76">
        <f t="shared" si="18"/>
        <v>152.84</v>
      </c>
      <c r="K174" s="77">
        <v>4.99</v>
      </c>
      <c r="L174" s="79" t="s">
        <v>66</v>
      </c>
      <c r="M174" s="76">
        <f t="shared" si="17"/>
        <v>4.99</v>
      </c>
      <c r="N174" s="77">
        <v>1.1299999999999999</v>
      </c>
      <c r="O174" s="79" t="s">
        <v>66</v>
      </c>
      <c r="P174" s="74">
        <f t="shared" si="19"/>
        <v>1.1299999999999999</v>
      </c>
    </row>
    <row r="175" spans="2:16">
      <c r="B175" s="89">
        <v>200</v>
      </c>
      <c r="C175" s="79" t="s">
        <v>65</v>
      </c>
      <c r="D175" s="74">
        <f t="shared" si="13"/>
        <v>9.0909090909090917</v>
      </c>
      <c r="E175" s="91">
        <v>5.2510000000000003</v>
      </c>
      <c r="F175" s="92">
        <v>2.7339999999999999E-3</v>
      </c>
      <c r="G175" s="88">
        <f t="shared" si="16"/>
        <v>5.2537340000000006</v>
      </c>
      <c r="H175" s="77">
        <v>179.16</v>
      </c>
      <c r="I175" s="79" t="s">
        <v>66</v>
      </c>
      <c r="J175" s="76">
        <f t="shared" si="18"/>
        <v>179.16</v>
      </c>
      <c r="K175" s="77">
        <v>6.23</v>
      </c>
      <c r="L175" s="79" t="s">
        <v>66</v>
      </c>
      <c r="M175" s="76">
        <f t="shared" si="17"/>
        <v>6.23</v>
      </c>
      <c r="N175" s="77">
        <v>1.27</v>
      </c>
      <c r="O175" s="79" t="s">
        <v>66</v>
      </c>
      <c r="P175" s="74">
        <f t="shared" si="19"/>
        <v>1.27</v>
      </c>
    </row>
    <row r="176" spans="2:16">
      <c r="B176" s="89">
        <v>225</v>
      </c>
      <c r="C176" s="79" t="s">
        <v>65</v>
      </c>
      <c r="D176" s="74">
        <f t="shared" si="13"/>
        <v>10.227272727272727</v>
      </c>
      <c r="E176" s="91">
        <v>4.8449999999999998</v>
      </c>
      <c r="F176" s="92">
        <v>2.4610000000000001E-3</v>
      </c>
      <c r="G176" s="88">
        <f t="shared" si="16"/>
        <v>4.847461</v>
      </c>
      <c r="H176" s="77">
        <v>214.64</v>
      </c>
      <c r="I176" s="79" t="s">
        <v>66</v>
      </c>
      <c r="J176" s="76">
        <f t="shared" si="18"/>
        <v>214.64</v>
      </c>
      <c r="K176" s="77">
        <v>8.01</v>
      </c>
      <c r="L176" s="79" t="s">
        <v>66</v>
      </c>
      <c r="M176" s="76">
        <f t="shared" si="17"/>
        <v>8.01</v>
      </c>
      <c r="N176" s="77">
        <v>1.46</v>
      </c>
      <c r="O176" s="79" t="s">
        <v>66</v>
      </c>
      <c r="P176" s="76">
        <f t="shared" ref="P176:P222" si="20">N176</f>
        <v>1.46</v>
      </c>
    </row>
    <row r="177" spans="1:16">
      <c r="A177" s="4"/>
      <c r="B177" s="89">
        <v>250</v>
      </c>
      <c r="C177" s="79" t="s">
        <v>65</v>
      </c>
      <c r="D177" s="74">
        <f t="shared" si="13"/>
        <v>11.363636363636363</v>
      </c>
      <c r="E177" s="91">
        <v>4.5</v>
      </c>
      <c r="F177" s="92">
        <v>2.2399999999999998E-3</v>
      </c>
      <c r="G177" s="88">
        <f t="shared" si="16"/>
        <v>4.5022399999999996</v>
      </c>
      <c r="H177" s="77">
        <v>252.96</v>
      </c>
      <c r="I177" s="79" t="s">
        <v>66</v>
      </c>
      <c r="J177" s="76">
        <f t="shared" si="18"/>
        <v>252.96</v>
      </c>
      <c r="K177" s="77">
        <v>9.68</v>
      </c>
      <c r="L177" s="79" t="s">
        <v>66</v>
      </c>
      <c r="M177" s="76">
        <f t="shared" si="17"/>
        <v>9.68</v>
      </c>
      <c r="N177" s="77">
        <v>1.67</v>
      </c>
      <c r="O177" s="79" t="s">
        <v>66</v>
      </c>
      <c r="P177" s="76">
        <f t="shared" si="20"/>
        <v>1.67</v>
      </c>
    </row>
    <row r="178" spans="1:16">
      <c r="B178" s="77">
        <v>275</v>
      </c>
      <c r="C178" s="79" t="s">
        <v>65</v>
      </c>
      <c r="D178" s="74">
        <f t="shared" ref="D178:D191" si="21">B178/$C$5</f>
        <v>12.5</v>
      </c>
      <c r="E178" s="91">
        <v>4.2039999999999997</v>
      </c>
      <c r="F178" s="92">
        <v>2.0569999999999998E-3</v>
      </c>
      <c r="G178" s="88">
        <f t="shared" si="16"/>
        <v>4.2060569999999995</v>
      </c>
      <c r="H178" s="77">
        <v>294.10000000000002</v>
      </c>
      <c r="I178" s="79" t="s">
        <v>66</v>
      </c>
      <c r="J178" s="76">
        <f t="shared" si="18"/>
        <v>294.10000000000002</v>
      </c>
      <c r="K178" s="77">
        <v>11.3</v>
      </c>
      <c r="L178" s="79" t="s">
        <v>66</v>
      </c>
      <c r="M178" s="76">
        <f t="shared" si="17"/>
        <v>11.3</v>
      </c>
      <c r="N178" s="77">
        <v>1.89</v>
      </c>
      <c r="O178" s="79" t="s">
        <v>66</v>
      </c>
      <c r="P178" s="76">
        <f t="shared" si="20"/>
        <v>1.89</v>
      </c>
    </row>
    <row r="179" spans="1:16">
      <c r="B179" s="89">
        <v>300</v>
      </c>
      <c r="C179" s="90" t="s">
        <v>65</v>
      </c>
      <c r="D179" s="74">
        <f t="shared" si="21"/>
        <v>13.636363636363637</v>
      </c>
      <c r="E179" s="91">
        <v>3.9470000000000001</v>
      </c>
      <c r="F179" s="92">
        <v>1.902E-3</v>
      </c>
      <c r="G179" s="88">
        <f t="shared" si="16"/>
        <v>3.9489019999999999</v>
      </c>
      <c r="H179" s="77">
        <v>338.03</v>
      </c>
      <c r="I179" s="79" t="s">
        <v>66</v>
      </c>
      <c r="J179" s="76">
        <f t="shared" si="18"/>
        <v>338.03</v>
      </c>
      <c r="K179" s="77">
        <v>12.9</v>
      </c>
      <c r="L179" s="79" t="s">
        <v>66</v>
      </c>
      <c r="M179" s="76">
        <f t="shared" si="17"/>
        <v>12.9</v>
      </c>
      <c r="N179" s="77">
        <v>2.12</v>
      </c>
      <c r="O179" s="79" t="s">
        <v>66</v>
      </c>
      <c r="P179" s="76">
        <f t="shared" si="20"/>
        <v>2.12</v>
      </c>
    </row>
    <row r="180" spans="1:16">
      <c r="B180" s="89">
        <v>325</v>
      </c>
      <c r="C180" s="90" t="s">
        <v>65</v>
      </c>
      <c r="D180" s="74">
        <f t="shared" si="21"/>
        <v>14.772727272727273</v>
      </c>
      <c r="E180" s="91">
        <v>3.7210000000000001</v>
      </c>
      <c r="F180" s="92">
        <v>1.771E-3</v>
      </c>
      <c r="G180" s="88">
        <f t="shared" si="16"/>
        <v>3.7227710000000003</v>
      </c>
      <c r="H180" s="77">
        <v>384.72</v>
      </c>
      <c r="I180" s="79" t="s">
        <v>66</v>
      </c>
      <c r="J180" s="76">
        <f t="shared" si="18"/>
        <v>384.72</v>
      </c>
      <c r="K180" s="77">
        <v>14.5</v>
      </c>
      <c r="L180" s="79" t="s">
        <v>66</v>
      </c>
      <c r="M180" s="76">
        <f t="shared" si="17"/>
        <v>14.5</v>
      </c>
      <c r="N180" s="77">
        <v>2.37</v>
      </c>
      <c r="O180" s="79" t="s">
        <v>66</v>
      </c>
      <c r="P180" s="76">
        <f t="shared" si="20"/>
        <v>2.37</v>
      </c>
    </row>
    <row r="181" spans="1:16">
      <c r="B181" s="89">
        <v>350</v>
      </c>
      <c r="C181" s="90" t="s">
        <v>65</v>
      </c>
      <c r="D181" s="74">
        <f t="shared" si="21"/>
        <v>15.909090909090908</v>
      </c>
      <c r="E181" s="91">
        <v>3.5219999999999998</v>
      </c>
      <c r="F181" s="92">
        <v>1.6570000000000001E-3</v>
      </c>
      <c r="G181" s="88">
        <f t="shared" si="16"/>
        <v>3.5236569999999996</v>
      </c>
      <c r="H181" s="77">
        <v>434.14</v>
      </c>
      <c r="I181" s="79" t="s">
        <v>66</v>
      </c>
      <c r="J181" s="76">
        <f t="shared" si="18"/>
        <v>434.14</v>
      </c>
      <c r="K181" s="77">
        <v>16.11</v>
      </c>
      <c r="L181" s="79" t="s">
        <v>66</v>
      </c>
      <c r="M181" s="76">
        <f t="shared" si="17"/>
        <v>16.11</v>
      </c>
      <c r="N181" s="77">
        <v>2.63</v>
      </c>
      <c r="O181" s="79" t="s">
        <v>66</v>
      </c>
      <c r="P181" s="76">
        <f t="shared" si="20"/>
        <v>2.63</v>
      </c>
    </row>
    <row r="182" spans="1:16">
      <c r="B182" s="89">
        <v>375</v>
      </c>
      <c r="C182" s="90" t="s">
        <v>65</v>
      </c>
      <c r="D182" s="74">
        <f t="shared" si="21"/>
        <v>17.045454545454547</v>
      </c>
      <c r="E182" s="91">
        <v>3.3450000000000002</v>
      </c>
      <c r="F182" s="92">
        <v>1.557E-3</v>
      </c>
      <c r="G182" s="88">
        <f t="shared" si="16"/>
        <v>3.3465570000000002</v>
      </c>
      <c r="H182" s="77">
        <v>486.27</v>
      </c>
      <c r="I182" s="79" t="s">
        <v>66</v>
      </c>
      <c r="J182" s="76">
        <f t="shared" si="18"/>
        <v>486.27</v>
      </c>
      <c r="K182" s="77">
        <v>17.73</v>
      </c>
      <c r="L182" s="79" t="s">
        <v>66</v>
      </c>
      <c r="M182" s="76">
        <f t="shared" si="17"/>
        <v>17.73</v>
      </c>
      <c r="N182" s="77">
        <v>2.9</v>
      </c>
      <c r="O182" s="79" t="s">
        <v>66</v>
      </c>
      <c r="P182" s="76">
        <f t="shared" si="20"/>
        <v>2.9</v>
      </c>
    </row>
    <row r="183" spans="1:16">
      <c r="B183" s="89">
        <v>400</v>
      </c>
      <c r="C183" s="90" t="s">
        <v>65</v>
      </c>
      <c r="D183" s="74">
        <f t="shared" si="21"/>
        <v>18.181818181818183</v>
      </c>
      <c r="E183" s="91">
        <v>3.1859999999999999</v>
      </c>
      <c r="F183" s="92">
        <v>1.469E-3</v>
      </c>
      <c r="G183" s="88">
        <f t="shared" si="16"/>
        <v>3.1874690000000001</v>
      </c>
      <c r="H183" s="77">
        <v>541.08000000000004</v>
      </c>
      <c r="I183" s="79" t="s">
        <v>66</v>
      </c>
      <c r="J183" s="76">
        <f t="shared" si="18"/>
        <v>541.08000000000004</v>
      </c>
      <c r="K183" s="77">
        <v>19.36</v>
      </c>
      <c r="L183" s="79" t="s">
        <v>66</v>
      </c>
      <c r="M183" s="76">
        <f t="shared" si="17"/>
        <v>19.36</v>
      </c>
      <c r="N183" s="77">
        <v>3.19</v>
      </c>
      <c r="O183" s="79" t="s">
        <v>66</v>
      </c>
      <c r="P183" s="76">
        <f t="shared" si="20"/>
        <v>3.19</v>
      </c>
    </row>
    <row r="184" spans="1:16">
      <c r="B184" s="89">
        <v>450</v>
      </c>
      <c r="C184" s="90" t="s">
        <v>65</v>
      </c>
      <c r="D184" s="74">
        <f t="shared" si="21"/>
        <v>20.454545454545453</v>
      </c>
      <c r="E184" s="91">
        <v>2.9140000000000001</v>
      </c>
      <c r="F184" s="92">
        <v>1.3209999999999999E-3</v>
      </c>
      <c r="G184" s="88">
        <f t="shared" si="16"/>
        <v>2.9153210000000001</v>
      </c>
      <c r="H184" s="77">
        <v>658.54</v>
      </c>
      <c r="I184" s="79" t="s">
        <v>66</v>
      </c>
      <c r="J184" s="76">
        <f t="shared" si="18"/>
        <v>658.54</v>
      </c>
      <c r="K184" s="77">
        <v>25.53</v>
      </c>
      <c r="L184" s="79" t="s">
        <v>66</v>
      </c>
      <c r="M184" s="76">
        <f t="shared" si="17"/>
        <v>25.53</v>
      </c>
      <c r="N184" s="77">
        <v>3.8</v>
      </c>
      <c r="O184" s="79" t="s">
        <v>66</v>
      </c>
      <c r="P184" s="76">
        <f t="shared" si="20"/>
        <v>3.8</v>
      </c>
    </row>
    <row r="185" spans="1:16">
      <c r="B185" s="89">
        <v>500</v>
      </c>
      <c r="C185" s="90" t="s">
        <v>65</v>
      </c>
      <c r="D185" s="74">
        <f t="shared" si="21"/>
        <v>22.727272727272727</v>
      </c>
      <c r="E185" s="91">
        <v>2.69</v>
      </c>
      <c r="F185" s="92">
        <v>1.2019999999999999E-3</v>
      </c>
      <c r="G185" s="88">
        <f t="shared" si="16"/>
        <v>2.6912020000000001</v>
      </c>
      <c r="H185" s="77">
        <v>786.38</v>
      </c>
      <c r="I185" s="79" t="s">
        <v>66</v>
      </c>
      <c r="J185" s="76">
        <f t="shared" si="18"/>
        <v>786.38</v>
      </c>
      <c r="K185" s="77">
        <v>31.31</v>
      </c>
      <c r="L185" s="79" t="s">
        <v>66</v>
      </c>
      <c r="M185" s="76">
        <f t="shared" si="17"/>
        <v>31.31</v>
      </c>
      <c r="N185" s="77">
        <v>4.47</v>
      </c>
      <c r="O185" s="79" t="s">
        <v>66</v>
      </c>
      <c r="P185" s="76">
        <f t="shared" si="20"/>
        <v>4.47</v>
      </c>
    </row>
    <row r="186" spans="1:16">
      <c r="B186" s="89">
        <v>550</v>
      </c>
      <c r="C186" s="90" t="s">
        <v>65</v>
      </c>
      <c r="D186" s="74">
        <f t="shared" si="21"/>
        <v>25</v>
      </c>
      <c r="E186" s="91">
        <v>2.5009999999999999</v>
      </c>
      <c r="F186" s="92">
        <v>1.103E-3</v>
      </c>
      <c r="G186" s="88">
        <f t="shared" si="16"/>
        <v>2.502103</v>
      </c>
      <c r="H186" s="77">
        <v>924.37</v>
      </c>
      <c r="I186" s="79" t="s">
        <v>66</v>
      </c>
      <c r="J186" s="76">
        <f t="shared" si="18"/>
        <v>924.37</v>
      </c>
      <c r="K186" s="77">
        <v>36.92</v>
      </c>
      <c r="L186" s="79" t="s">
        <v>66</v>
      </c>
      <c r="M186" s="76">
        <f t="shared" si="17"/>
        <v>36.92</v>
      </c>
      <c r="N186" s="77">
        <v>5.18</v>
      </c>
      <c r="O186" s="79" t="s">
        <v>66</v>
      </c>
      <c r="P186" s="76">
        <f t="shared" si="20"/>
        <v>5.18</v>
      </c>
    </row>
    <row r="187" spans="1:16">
      <c r="B187" s="89">
        <v>600</v>
      </c>
      <c r="C187" s="90" t="s">
        <v>65</v>
      </c>
      <c r="D187" s="74">
        <f t="shared" si="21"/>
        <v>27.272727272727273</v>
      </c>
      <c r="E187" s="91">
        <v>2.3410000000000002</v>
      </c>
      <c r="F187" s="92">
        <v>1.0189999999999999E-3</v>
      </c>
      <c r="G187" s="88">
        <f t="shared" si="16"/>
        <v>2.3420190000000001</v>
      </c>
      <c r="H187" s="77">
        <v>1.07</v>
      </c>
      <c r="I187" s="78" t="s">
        <v>12</v>
      </c>
      <c r="J187" s="76">
        <f t="shared" ref="J186:J190" si="22">H187*1000</f>
        <v>1070</v>
      </c>
      <c r="K187" s="77">
        <v>42.45</v>
      </c>
      <c r="L187" s="79" t="s">
        <v>66</v>
      </c>
      <c r="M187" s="76">
        <f t="shared" si="17"/>
        <v>42.45</v>
      </c>
      <c r="N187" s="77">
        <v>5.94</v>
      </c>
      <c r="O187" s="79" t="s">
        <v>66</v>
      </c>
      <c r="P187" s="76">
        <f t="shared" si="20"/>
        <v>5.94</v>
      </c>
    </row>
    <row r="188" spans="1:16">
      <c r="B188" s="89">
        <v>650</v>
      </c>
      <c r="C188" s="90" t="s">
        <v>65</v>
      </c>
      <c r="D188" s="74">
        <f t="shared" si="21"/>
        <v>29.545454545454547</v>
      </c>
      <c r="E188" s="91">
        <v>2.2029999999999998</v>
      </c>
      <c r="F188" s="92">
        <v>9.4810000000000001E-4</v>
      </c>
      <c r="G188" s="88">
        <f t="shared" si="16"/>
        <v>2.2039480999999999</v>
      </c>
      <c r="H188" s="77">
        <v>1.23</v>
      </c>
      <c r="I188" s="79" t="s">
        <v>12</v>
      </c>
      <c r="J188" s="80">
        <f t="shared" si="22"/>
        <v>1230</v>
      </c>
      <c r="K188" s="77">
        <v>47.98</v>
      </c>
      <c r="L188" s="79" t="s">
        <v>66</v>
      </c>
      <c r="M188" s="76">
        <f t="shared" si="17"/>
        <v>47.98</v>
      </c>
      <c r="N188" s="77">
        <v>6.74</v>
      </c>
      <c r="O188" s="79" t="s">
        <v>66</v>
      </c>
      <c r="P188" s="76">
        <f t="shared" si="20"/>
        <v>6.74</v>
      </c>
    </row>
    <row r="189" spans="1:16">
      <c r="B189" s="89">
        <v>700</v>
      </c>
      <c r="C189" s="90" t="s">
        <v>65</v>
      </c>
      <c r="D189" s="74">
        <f t="shared" si="21"/>
        <v>31.818181818181817</v>
      </c>
      <c r="E189" s="91">
        <v>2.0760000000000001</v>
      </c>
      <c r="F189" s="92">
        <v>8.8659999999999997E-4</v>
      </c>
      <c r="G189" s="88">
        <f t="shared" si="16"/>
        <v>2.0768865999999999</v>
      </c>
      <c r="H189" s="77">
        <v>1.4</v>
      </c>
      <c r="I189" s="79" t="s">
        <v>12</v>
      </c>
      <c r="J189" s="80">
        <f t="shared" si="22"/>
        <v>1400</v>
      </c>
      <c r="K189" s="77">
        <v>53.52</v>
      </c>
      <c r="L189" s="79" t="s">
        <v>66</v>
      </c>
      <c r="M189" s="76">
        <f t="shared" si="17"/>
        <v>53.52</v>
      </c>
      <c r="N189" s="77">
        <v>7.59</v>
      </c>
      <c r="O189" s="79" t="s">
        <v>66</v>
      </c>
      <c r="P189" s="76">
        <f t="shared" si="20"/>
        <v>7.59</v>
      </c>
    </row>
    <row r="190" spans="1:16">
      <c r="B190" s="89">
        <v>800</v>
      </c>
      <c r="C190" s="90" t="s">
        <v>65</v>
      </c>
      <c r="D190" s="74">
        <f t="shared" si="21"/>
        <v>36.363636363636367</v>
      </c>
      <c r="E190" s="91">
        <v>1.8640000000000001</v>
      </c>
      <c r="F190" s="92">
        <v>7.8560000000000001E-4</v>
      </c>
      <c r="G190" s="88">
        <f t="shared" si="16"/>
        <v>1.8647856</v>
      </c>
      <c r="H190" s="77">
        <v>1.76</v>
      </c>
      <c r="I190" s="79" t="s">
        <v>12</v>
      </c>
      <c r="J190" s="80">
        <f t="shared" si="22"/>
        <v>1760</v>
      </c>
      <c r="K190" s="77">
        <v>74.31</v>
      </c>
      <c r="L190" s="79" t="s">
        <v>66</v>
      </c>
      <c r="M190" s="76">
        <f t="shared" si="17"/>
        <v>74.31</v>
      </c>
      <c r="N190" s="77">
        <v>9.43</v>
      </c>
      <c r="O190" s="79" t="s">
        <v>66</v>
      </c>
      <c r="P190" s="76">
        <f t="shared" si="20"/>
        <v>9.43</v>
      </c>
    </row>
    <row r="191" spans="1:16">
      <c r="B191" s="89">
        <v>900</v>
      </c>
      <c r="C191" s="90" t="s">
        <v>65</v>
      </c>
      <c r="D191" s="74">
        <f t="shared" si="21"/>
        <v>40.909090909090907</v>
      </c>
      <c r="E191" s="91">
        <v>1.696</v>
      </c>
      <c r="F191" s="92">
        <v>7.0600000000000003E-4</v>
      </c>
      <c r="G191" s="88">
        <f t="shared" si="16"/>
        <v>1.696706</v>
      </c>
      <c r="H191" s="77">
        <v>2.16</v>
      </c>
      <c r="I191" s="79" t="s">
        <v>12</v>
      </c>
      <c r="J191" s="80">
        <f t="shared" ref="J191:J228" si="23">H191*1000</f>
        <v>2160</v>
      </c>
      <c r="K191" s="77">
        <v>93.68</v>
      </c>
      <c r="L191" s="79" t="s">
        <v>66</v>
      </c>
      <c r="M191" s="76">
        <f t="shared" si="17"/>
        <v>93.68</v>
      </c>
      <c r="N191" s="77">
        <v>11.46</v>
      </c>
      <c r="O191" s="79" t="s">
        <v>66</v>
      </c>
      <c r="P191" s="76">
        <f t="shared" si="20"/>
        <v>11.46</v>
      </c>
    </row>
    <row r="192" spans="1:16">
      <c r="B192" s="89">
        <v>1</v>
      </c>
      <c r="C192" s="93" t="s">
        <v>67</v>
      </c>
      <c r="D192" s="74">
        <f t="shared" ref="D192:D228" si="24">B192*1000/$C$5</f>
        <v>45.454545454545453</v>
      </c>
      <c r="E192" s="91">
        <v>1.5580000000000001</v>
      </c>
      <c r="F192" s="92">
        <v>6.4159999999999998E-4</v>
      </c>
      <c r="G192" s="88">
        <f t="shared" si="16"/>
        <v>1.5586416000000001</v>
      </c>
      <c r="H192" s="77">
        <v>2.6</v>
      </c>
      <c r="I192" s="79" t="s">
        <v>12</v>
      </c>
      <c r="J192" s="80">
        <f t="shared" si="23"/>
        <v>2600</v>
      </c>
      <c r="K192" s="77">
        <v>112.56</v>
      </c>
      <c r="L192" s="79" t="s">
        <v>66</v>
      </c>
      <c r="M192" s="76">
        <f t="shared" si="17"/>
        <v>112.56</v>
      </c>
      <c r="N192" s="77">
        <v>13.66</v>
      </c>
      <c r="O192" s="79" t="s">
        <v>66</v>
      </c>
      <c r="P192" s="76">
        <f t="shared" si="20"/>
        <v>13.66</v>
      </c>
    </row>
    <row r="193" spans="2:16">
      <c r="B193" s="89">
        <v>1.1000000000000001</v>
      </c>
      <c r="C193" s="90" t="s">
        <v>67</v>
      </c>
      <c r="D193" s="74">
        <f t="shared" si="24"/>
        <v>50</v>
      </c>
      <c r="E193" s="91">
        <v>1.444</v>
      </c>
      <c r="F193" s="92">
        <v>5.8839999999999999E-4</v>
      </c>
      <c r="G193" s="88">
        <f t="shared" si="16"/>
        <v>1.4445884</v>
      </c>
      <c r="H193" s="77">
        <v>3.08</v>
      </c>
      <c r="I193" s="79" t="s">
        <v>12</v>
      </c>
      <c r="J193" s="80">
        <f t="shared" si="23"/>
        <v>3080</v>
      </c>
      <c r="K193" s="77">
        <v>131.31</v>
      </c>
      <c r="L193" s="79" t="s">
        <v>66</v>
      </c>
      <c r="M193" s="76">
        <f t="shared" si="17"/>
        <v>131.31</v>
      </c>
      <c r="N193" s="77">
        <v>16.03</v>
      </c>
      <c r="O193" s="79" t="s">
        <v>66</v>
      </c>
      <c r="P193" s="76">
        <f t="shared" si="20"/>
        <v>16.03</v>
      </c>
    </row>
    <row r="194" spans="2:16">
      <c r="B194" s="89">
        <v>1.2</v>
      </c>
      <c r="C194" s="90" t="s">
        <v>67</v>
      </c>
      <c r="D194" s="74">
        <f t="shared" si="24"/>
        <v>54.545454545454547</v>
      </c>
      <c r="E194" s="91">
        <v>1.347</v>
      </c>
      <c r="F194" s="92">
        <v>5.4359999999999999E-4</v>
      </c>
      <c r="G194" s="88">
        <f t="shared" si="16"/>
        <v>1.3475436000000001</v>
      </c>
      <c r="H194" s="77">
        <v>3.59</v>
      </c>
      <c r="I194" s="79" t="s">
        <v>12</v>
      </c>
      <c r="J194" s="80">
        <f t="shared" si="23"/>
        <v>3590</v>
      </c>
      <c r="K194" s="77">
        <v>150.11000000000001</v>
      </c>
      <c r="L194" s="79" t="s">
        <v>66</v>
      </c>
      <c r="M194" s="76">
        <f t="shared" si="17"/>
        <v>150.11000000000001</v>
      </c>
      <c r="N194" s="77">
        <v>18.57</v>
      </c>
      <c r="O194" s="79" t="s">
        <v>66</v>
      </c>
      <c r="P194" s="76">
        <f t="shared" si="20"/>
        <v>18.57</v>
      </c>
    </row>
    <row r="195" spans="2:16">
      <c r="B195" s="89">
        <v>1.3</v>
      </c>
      <c r="C195" s="90" t="s">
        <v>67</v>
      </c>
      <c r="D195" s="74">
        <f t="shared" si="24"/>
        <v>59.090909090909093</v>
      </c>
      <c r="E195" s="91">
        <v>1.264</v>
      </c>
      <c r="F195" s="92">
        <v>5.0540000000000003E-4</v>
      </c>
      <c r="G195" s="88">
        <f t="shared" si="16"/>
        <v>1.2645054</v>
      </c>
      <c r="H195" s="77">
        <v>4.1399999999999997</v>
      </c>
      <c r="I195" s="79" t="s">
        <v>12</v>
      </c>
      <c r="J195" s="80">
        <f t="shared" si="23"/>
        <v>4140</v>
      </c>
      <c r="K195" s="77">
        <v>169.04</v>
      </c>
      <c r="L195" s="79" t="s">
        <v>66</v>
      </c>
      <c r="M195" s="76">
        <f t="shared" si="17"/>
        <v>169.04</v>
      </c>
      <c r="N195" s="77">
        <v>21.27</v>
      </c>
      <c r="O195" s="79" t="s">
        <v>66</v>
      </c>
      <c r="P195" s="76">
        <f t="shared" si="20"/>
        <v>21.27</v>
      </c>
    </row>
    <row r="196" spans="2:16">
      <c r="B196" s="89">
        <v>1.4</v>
      </c>
      <c r="C196" s="90" t="s">
        <v>67</v>
      </c>
      <c r="D196" s="74">
        <f t="shared" si="24"/>
        <v>63.636363636363633</v>
      </c>
      <c r="E196" s="91">
        <v>1.1930000000000001</v>
      </c>
      <c r="F196" s="92">
        <v>4.7239999999999999E-4</v>
      </c>
      <c r="G196" s="88">
        <f t="shared" si="16"/>
        <v>1.1934724000000001</v>
      </c>
      <c r="H196" s="77">
        <v>4.7300000000000004</v>
      </c>
      <c r="I196" s="79" t="s">
        <v>12</v>
      </c>
      <c r="J196" s="80">
        <f t="shared" si="23"/>
        <v>4730</v>
      </c>
      <c r="K196" s="77">
        <v>188.15</v>
      </c>
      <c r="L196" s="79" t="s">
        <v>66</v>
      </c>
      <c r="M196" s="76">
        <f t="shared" si="17"/>
        <v>188.15</v>
      </c>
      <c r="N196" s="77">
        <v>24.13</v>
      </c>
      <c r="O196" s="79" t="s">
        <v>66</v>
      </c>
      <c r="P196" s="76">
        <f t="shared" si="20"/>
        <v>24.13</v>
      </c>
    </row>
    <row r="197" spans="2:16">
      <c r="B197" s="89">
        <v>1.5</v>
      </c>
      <c r="C197" s="90" t="s">
        <v>67</v>
      </c>
      <c r="D197" s="74">
        <f t="shared" si="24"/>
        <v>68.181818181818187</v>
      </c>
      <c r="E197" s="91">
        <v>1.1299999999999999</v>
      </c>
      <c r="F197" s="92">
        <v>4.4359999999999999E-4</v>
      </c>
      <c r="G197" s="88">
        <f t="shared" si="16"/>
        <v>1.1304436</v>
      </c>
      <c r="H197" s="77">
        <v>5.34</v>
      </c>
      <c r="I197" s="79" t="s">
        <v>12</v>
      </c>
      <c r="J197" s="80">
        <f t="shared" si="23"/>
        <v>5340</v>
      </c>
      <c r="K197" s="77">
        <v>207.46</v>
      </c>
      <c r="L197" s="79" t="s">
        <v>66</v>
      </c>
      <c r="M197" s="76">
        <f t="shared" si="17"/>
        <v>207.46</v>
      </c>
      <c r="N197" s="77">
        <v>27.14</v>
      </c>
      <c r="O197" s="79" t="s">
        <v>66</v>
      </c>
      <c r="P197" s="76">
        <f t="shared" si="20"/>
        <v>27.14</v>
      </c>
    </row>
    <row r="198" spans="2:16">
      <c r="B198" s="89">
        <v>1.6</v>
      </c>
      <c r="C198" s="90" t="s">
        <v>67</v>
      </c>
      <c r="D198" s="74">
        <f t="shared" si="24"/>
        <v>72.727272727272734</v>
      </c>
      <c r="E198" s="91">
        <v>1.0740000000000001</v>
      </c>
      <c r="F198" s="92">
        <v>4.1829999999999998E-4</v>
      </c>
      <c r="G198" s="88">
        <f t="shared" si="16"/>
        <v>1.0744183</v>
      </c>
      <c r="H198" s="77">
        <v>5.99</v>
      </c>
      <c r="I198" s="79" t="s">
        <v>12</v>
      </c>
      <c r="J198" s="80">
        <f t="shared" si="23"/>
        <v>5990</v>
      </c>
      <c r="K198" s="77">
        <v>226.98</v>
      </c>
      <c r="L198" s="79" t="s">
        <v>66</v>
      </c>
      <c r="M198" s="76">
        <f t="shared" si="17"/>
        <v>226.98</v>
      </c>
      <c r="N198" s="77">
        <v>30.31</v>
      </c>
      <c r="O198" s="79" t="s">
        <v>66</v>
      </c>
      <c r="P198" s="76">
        <f t="shared" si="20"/>
        <v>30.31</v>
      </c>
    </row>
    <row r="199" spans="2:16">
      <c r="B199" s="89">
        <v>1.7</v>
      </c>
      <c r="C199" s="90" t="s">
        <v>67</v>
      </c>
      <c r="D199" s="74">
        <f t="shared" si="24"/>
        <v>77.272727272727266</v>
      </c>
      <c r="E199" s="91">
        <v>1.0249999999999999</v>
      </c>
      <c r="F199" s="92">
        <v>3.9580000000000003E-4</v>
      </c>
      <c r="G199" s="88">
        <f t="shared" si="16"/>
        <v>1.0253957999999999</v>
      </c>
      <c r="H199" s="77">
        <v>6.67</v>
      </c>
      <c r="I199" s="79" t="s">
        <v>12</v>
      </c>
      <c r="J199" s="80">
        <f t="shared" si="23"/>
        <v>6670</v>
      </c>
      <c r="K199" s="77">
        <v>246.72</v>
      </c>
      <c r="L199" s="79" t="s">
        <v>66</v>
      </c>
      <c r="M199" s="76">
        <f t="shared" si="17"/>
        <v>246.72</v>
      </c>
      <c r="N199" s="77">
        <v>33.619999999999997</v>
      </c>
      <c r="O199" s="79" t="s">
        <v>66</v>
      </c>
      <c r="P199" s="76">
        <f t="shared" si="20"/>
        <v>33.619999999999997</v>
      </c>
    </row>
    <row r="200" spans="2:16">
      <c r="B200" s="89">
        <v>1.8</v>
      </c>
      <c r="C200" s="90" t="s">
        <v>67</v>
      </c>
      <c r="D200" s="74">
        <f t="shared" si="24"/>
        <v>81.818181818181813</v>
      </c>
      <c r="E200" s="91">
        <v>0.98089999999999999</v>
      </c>
      <c r="F200" s="92">
        <v>3.7570000000000002E-4</v>
      </c>
      <c r="G200" s="88">
        <f t="shared" si="16"/>
        <v>0.98127569999999997</v>
      </c>
      <c r="H200" s="77">
        <v>7.39</v>
      </c>
      <c r="I200" s="79" t="s">
        <v>12</v>
      </c>
      <c r="J200" s="80">
        <f t="shared" si="23"/>
        <v>7390</v>
      </c>
      <c r="K200" s="77">
        <v>266.68</v>
      </c>
      <c r="L200" s="79" t="s">
        <v>66</v>
      </c>
      <c r="M200" s="76">
        <f t="shared" si="17"/>
        <v>266.68</v>
      </c>
      <c r="N200" s="77">
        <v>37.07</v>
      </c>
      <c r="O200" s="79" t="s">
        <v>66</v>
      </c>
      <c r="P200" s="76">
        <f t="shared" si="20"/>
        <v>37.07</v>
      </c>
    </row>
    <row r="201" spans="2:16">
      <c r="B201" s="89">
        <v>2</v>
      </c>
      <c r="C201" s="90" t="s">
        <v>67</v>
      </c>
      <c r="D201" s="74">
        <f t="shared" si="24"/>
        <v>90.909090909090907</v>
      </c>
      <c r="E201" s="91">
        <v>0.90500000000000003</v>
      </c>
      <c r="F201" s="92">
        <v>3.412E-4</v>
      </c>
      <c r="G201" s="88">
        <f t="shared" si="16"/>
        <v>0.90534120000000007</v>
      </c>
      <c r="H201" s="77">
        <v>8.91</v>
      </c>
      <c r="I201" s="79" t="s">
        <v>12</v>
      </c>
      <c r="J201" s="80">
        <f t="shared" si="23"/>
        <v>8910</v>
      </c>
      <c r="K201" s="77">
        <v>342.71</v>
      </c>
      <c r="L201" s="79" t="s">
        <v>66</v>
      </c>
      <c r="M201" s="76">
        <f t="shared" si="17"/>
        <v>342.71</v>
      </c>
      <c r="N201" s="77">
        <v>44.4</v>
      </c>
      <c r="O201" s="79" t="s">
        <v>66</v>
      </c>
      <c r="P201" s="76">
        <f t="shared" si="20"/>
        <v>44.4</v>
      </c>
    </row>
    <row r="202" spans="2:16">
      <c r="B202" s="89">
        <v>2.25</v>
      </c>
      <c r="C202" s="90" t="s">
        <v>67</v>
      </c>
      <c r="D202" s="74">
        <f t="shared" si="24"/>
        <v>102.27272727272727</v>
      </c>
      <c r="E202" s="91">
        <v>0.82809999999999995</v>
      </c>
      <c r="F202" s="92">
        <v>3.0640000000000002E-4</v>
      </c>
      <c r="G202" s="88">
        <f t="shared" si="16"/>
        <v>0.82840639999999999</v>
      </c>
      <c r="H202" s="77">
        <v>10.98</v>
      </c>
      <c r="I202" s="79" t="s">
        <v>12</v>
      </c>
      <c r="J202" s="80">
        <f t="shared" si="23"/>
        <v>10980</v>
      </c>
      <c r="K202" s="77">
        <v>450.77</v>
      </c>
      <c r="L202" s="79" t="s">
        <v>66</v>
      </c>
      <c r="M202" s="76">
        <f t="shared" si="17"/>
        <v>450.77</v>
      </c>
      <c r="N202" s="77">
        <v>54.31</v>
      </c>
      <c r="O202" s="79" t="s">
        <v>66</v>
      </c>
      <c r="P202" s="76">
        <f t="shared" si="20"/>
        <v>54.31</v>
      </c>
    </row>
    <row r="203" spans="2:16">
      <c r="B203" s="89">
        <v>2.5</v>
      </c>
      <c r="C203" s="90" t="s">
        <v>67</v>
      </c>
      <c r="D203" s="74">
        <f t="shared" si="24"/>
        <v>113.63636363636364</v>
      </c>
      <c r="E203" s="91">
        <v>0.76580000000000004</v>
      </c>
      <c r="F203" s="92">
        <v>2.7819999999999999E-4</v>
      </c>
      <c r="G203" s="88">
        <f t="shared" si="16"/>
        <v>0.76607820000000004</v>
      </c>
      <c r="H203" s="77">
        <v>13.22</v>
      </c>
      <c r="I203" s="79" t="s">
        <v>12</v>
      </c>
      <c r="J203" s="80">
        <f t="shared" si="23"/>
        <v>13220</v>
      </c>
      <c r="K203" s="77">
        <v>551.83000000000004</v>
      </c>
      <c r="L203" s="79" t="s">
        <v>66</v>
      </c>
      <c r="M203" s="76">
        <f t="shared" si="17"/>
        <v>551.83000000000004</v>
      </c>
      <c r="N203" s="77">
        <v>65</v>
      </c>
      <c r="O203" s="79" t="s">
        <v>66</v>
      </c>
      <c r="P203" s="76">
        <f t="shared" si="20"/>
        <v>65</v>
      </c>
    </row>
    <row r="204" spans="2:16">
      <c r="B204" s="89">
        <v>2.75</v>
      </c>
      <c r="C204" s="90" t="s">
        <v>67</v>
      </c>
      <c r="D204" s="74">
        <f t="shared" si="24"/>
        <v>125</v>
      </c>
      <c r="E204" s="91">
        <v>0.71430000000000005</v>
      </c>
      <c r="F204" s="92">
        <v>2.5490000000000002E-4</v>
      </c>
      <c r="G204" s="88">
        <f t="shared" si="16"/>
        <v>0.71455489999999999</v>
      </c>
      <c r="H204" s="77">
        <v>15.64</v>
      </c>
      <c r="I204" s="79" t="s">
        <v>12</v>
      </c>
      <c r="J204" s="80">
        <f t="shared" si="23"/>
        <v>15640</v>
      </c>
      <c r="K204" s="77">
        <v>649.61</v>
      </c>
      <c r="L204" s="79" t="s">
        <v>66</v>
      </c>
      <c r="M204" s="76">
        <f t="shared" si="17"/>
        <v>649.61</v>
      </c>
      <c r="N204" s="77">
        <v>76.44</v>
      </c>
      <c r="O204" s="79" t="s">
        <v>66</v>
      </c>
      <c r="P204" s="76">
        <f t="shared" si="20"/>
        <v>76.44</v>
      </c>
    </row>
    <row r="205" spans="2:16">
      <c r="B205" s="89">
        <v>3</v>
      </c>
      <c r="C205" s="90" t="s">
        <v>67</v>
      </c>
      <c r="D205" s="74">
        <f t="shared" si="24"/>
        <v>136.36363636363637</v>
      </c>
      <c r="E205" s="91">
        <v>0.67100000000000004</v>
      </c>
      <c r="F205" s="92">
        <v>2.354E-4</v>
      </c>
      <c r="G205" s="88">
        <f t="shared" si="16"/>
        <v>0.67123540000000004</v>
      </c>
      <c r="H205" s="77">
        <v>18.23</v>
      </c>
      <c r="I205" s="79" t="s">
        <v>12</v>
      </c>
      <c r="J205" s="80">
        <f t="shared" si="23"/>
        <v>18230</v>
      </c>
      <c r="K205" s="77">
        <v>745.71</v>
      </c>
      <c r="L205" s="79" t="s">
        <v>66</v>
      </c>
      <c r="M205" s="76">
        <f t="shared" si="17"/>
        <v>745.71</v>
      </c>
      <c r="N205" s="77">
        <v>88.57</v>
      </c>
      <c r="O205" s="79" t="s">
        <v>66</v>
      </c>
      <c r="P205" s="76">
        <f t="shared" si="20"/>
        <v>88.57</v>
      </c>
    </row>
    <row r="206" spans="2:16">
      <c r="B206" s="89">
        <v>3.25</v>
      </c>
      <c r="C206" s="90" t="s">
        <v>67</v>
      </c>
      <c r="D206" s="74">
        <f t="shared" si="24"/>
        <v>147.72727272727272</v>
      </c>
      <c r="E206" s="91">
        <v>0.6341</v>
      </c>
      <c r="F206" s="92">
        <v>2.187E-4</v>
      </c>
      <c r="G206" s="88">
        <f t="shared" si="16"/>
        <v>0.63431870000000001</v>
      </c>
      <c r="H206" s="77">
        <v>20.97</v>
      </c>
      <c r="I206" s="79" t="s">
        <v>12</v>
      </c>
      <c r="J206" s="80">
        <f t="shared" si="23"/>
        <v>20970</v>
      </c>
      <c r="K206" s="77">
        <v>840.92</v>
      </c>
      <c r="L206" s="79" t="s">
        <v>66</v>
      </c>
      <c r="M206" s="76">
        <f t="shared" si="17"/>
        <v>840.92</v>
      </c>
      <c r="N206" s="77">
        <v>101.36</v>
      </c>
      <c r="O206" s="79" t="s">
        <v>66</v>
      </c>
      <c r="P206" s="76">
        <f t="shared" si="20"/>
        <v>101.36</v>
      </c>
    </row>
    <row r="207" spans="2:16">
      <c r="B207" s="89">
        <v>3.5</v>
      </c>
      <c r="C207" s="90" t="s">
        <v>67</v>
      </c>
      <c r="D207" s="74">
        <f t="shared" si="24"/>
        <v>159.09090909090909</v>
      </c>
      <c r="E207" s="91">
        <v>0.60219999999999996</v>
      </c>
      <c r="F207" s="92">
        <v>2.0440000000000001E-4</v>
      </c>
      <c r="G207" s="88">
        <f t="shared" si="16"/>
        <v>0.60240439999999995</v>
      </c>
      <c r="H207" s="77">
        <v>23.87</v>
      </c>
      <c r="I207" s="79" t="s">
        <v>12</v>
      </c>
      <c r="J207" s="80">
        <f t="shared" si="23"/>
        <v>23870</v>
      </c>
      <c r="K207" s="77">
        <v>935.68</v>
      </c>
      <c r="L207" s="79" t="s">
        <v>66</v>
      </c>
      <c r="M207" s="76">
        <f t="shared" si="17"/>
        <v>935.68</v>
      </c>
      <c r="N207" s="77">
        <v>114.77</v>
      </c>
      <c r="O207" s="79" t="s">
        <v>66</v>
      </c>
      <c r="P207" s="76">
        <f t="shared" si="20"/>
        <v>114.77</v>
      </c>
    </row>
    <row r="208" spans="2:16">
      <c r="B208" s="89">
        <v>3.75</v>
      </c>
      <c r="C208" s="90" t="s">
        <v>67</v>
      </c>
      <c r="D208" s="74">
        <f t="shared" si="24"/>
        <v>170.45454545454547</v>
      </c>
      <c r="E208" s="91">
        <v>0.57440000000000002</v>
      </c>
      <c r="F208" s="92">
        <v>1.918E-4</v>
      </c>
      <c r="G208" s="88">
        <f t="shared" si="16"/>
        <v>0.57459179999999999</v>
      </c>
      <c r="H208" s="77">
        <v>26.91</v>
      </c>
      <c r="I208" s="79" t="s">
        <v>12</v>
      </c>
      <c r="J208" s="80">
        <f t="shared" si="23"/>
        <v>26910</v>
      </c>
      <c r="K208" s="77">
        <v>1.03</v>
      </c>
      <c r="L208" s="78" t="s">
        <v>12</v>
      </c>
      <c r="M208" s="76">
        <f t="shared" ref="M207:M216" si="25">K208*1000</f>
        <v>1030</v>
      </c>
      <c r="N208" s="77">
        <v>128.78</v>
      </c>
      <c r="O208" s="79" t="s">
        <v>66</v>
      </c>
      <c r="P208" s="76">
        <f t="shared" si="20"/>
        <v>128.78</v>
      </c>
    </row>
    <row r="209" spans="2:16">
      <c r="B209" s="89">
        <v>4</v>
      </c>
      <c r="C209" s="90" t="s">
        <v>67</v>
      </c>
      <c r="D209" s="74">
        <f t="shared" si="24"/>
        <v>181.81818181818181</v>
      </c>
      <c r="E209" s="91">
        <v>0.55000000000000004</v>
      </c>
      <c r="F209" s="92">
        <v>1.808E-4</v>
      </c>
      <c r="G209" s="88">
        <f t="shared" si="16"/>
        <v>0.55018080000000003</v>
      </c>
      <c r="H209" s="77">
        <v>30.09</v>
      </c>
      <c r="I209" s="79" t="s">
        <v>12</v>
      </c>
      <c r="J209" s="80">
        <f t="shared" si="23"/>
        <v>30090</v>
      </c>
      <c r="K209" s="77">
        <v>1.1200000000000001</v>
      </c>
      <c r="L209" s="79" t="s">
        <v>12</v>
      </c>
      <c r="M209" s="80">
        <f t="shared" si="25"/>
        <v>1120</v>
      </c>
      <c r="N209" s="77">
        <v>143.34</v>
      </c>
      <c r="O209" s="79" t="s">
        <v>66</v>
      </c>
      <c r="P209" s="76">
        <f t="shared" si="20"/>
        <v>143.34</v>
      </c>
    </row>
    <row r="210" spans="2:16">
      <c r="B210" s="89">
        <v>4.5</v>
      </c>
      <c r="C210" s="90" t="s">
        <v>67</v>
      </c>
      <c r="D210" s="74">
        <f t="shared" si="24"/>
        <v>204.54545454545453</v>
      </c>
      <c r="E210" s="91">
        <v>0.50900000000000001</v>
      </c>
      <c r="F210" s="92">
        <v>1.6220000000000001E-4</v>
      </c>
      <c r="G210" s="88">
        <f t="shared" si="16"/>
        <v>0.50916220000000001</v>
      </c>
      <c r="H210" s="77">
        <v>36.86</v>
      </c>
      <c r="I210" s="79" t="s">
        <v>12</v>
      </c>
      <c r="J210" s="80">
        <f t="shared" si="23"/>
        <v>36860</v>
      </c>
      <c r="K210" s="77">
        <v>1.48</v>
      </c>
      <c r="L210" s="79" t="s">
        <v>12</v>
      </c>
      <c r="M210" s="80">
        <f t="shared" si="25"/>
        <v>1480</v>
      </c>
      <c r="N210" s="77">
        <v>174.04</v>
      </c>
      <c r="O210" s="79" t="s">
        <v>66</v>
      </c>
      <c r="P210" s="76">
        <f t="shared" si="20"/>
        <v>174.04</v>
      </c>
    </row>
    <row r="211" spans="2:16">
      <c r="B211" s="89">
        <v>5</v>
      </c>
      <c r="C211" s="90" t="s">
        <v>67</v>
      </c>
      <c r="D211" s="74">
        <f t="shared" si="24"/>
        <v>227.27272727272728</v>
      </c>
      <c r="E211" s="91">
        <v>0.47599999999999998</v>
      </c>
      <c r="F211" s="92">
        <v>1.472E-4</v>
      </c>
      <c r="G211" s="88">
        <f t="shared" si="16"/>
        <v>0.47614719999999999</v>
      </c>
      <c r="H211" s="77">
        <v>44.13</v>
      </c>
      <c r="I211" s="79" t="s">
        <v>12</v>
      </c>
      <c r="J211" s="80">
        <f t="shared" si="23"/>
        <v>44130</v>
      </c>
      <c r="K211" s="77">
        <v>1.8</v>
      </c>
      <c r="L211" s="79" t="s">
        <v>12</v>
      </c>
      <c r="M211" s="80">
        <f t="shared" si="25"/>
        <v>1800</v>
      </c>
      <c r="N211" s="77">
        <v>206.65</v>
      </c>
      <c r="O211" s="79" t="s">
        <v>66</v>
      </c>
      <c r="P211" s="76">
        <f t="shared" si="20"/>
        <v>206.65</v>
      </c>
    </row>
    <row r="212" spans="2:16">
      <c r="B212" s="89">
        <v>5.5</v>
      </c>
      <c r="C212" s="90" t="s">
        <v>67</v>
      </c>
      <c r="D212" s="74">
        <f t="shared" si="24"/>
        <v>250</v>
      </c>
      <c r="E212" s="91">
        <v>0.44890000000000002</v>
      </c>
      <c r="F212" s="92">
        <v>1.349E-4</v>
      </c>
      <c r="G212" s="88">
        <f t="shared" si="16"/>
        <v>0.44903490000000001</v>
      </c>
      <c r="H212" s="77">
        <v>51.87</v>
      </c>
      <c r="I212" s="79" t="s">
        <v>12</v>
      </c>
      <c r="J212" s="80">
        <f t="shared" si="23"/>
        <v>51870</v>
      </c>
      <c r="K212" s="77">
        <v>2.11</v>
      </c>
      <c r="L212" s="79" t="s">
        <v>12</v>
      </c>
      <c r="M212" s="80">
        <f t="shared" si="25"/>
        <v>2110</v>
      </c>
      <c r="N212" s="77">
        <v>240.98</v>
      </c>
      <c r="O212" s="79" t="s">
        <v>66</v>
      </c>
      <c r="P212" s="76">
        <f t="shared" si="20"/>
        <v>240.98</v>
      </c>
    </row>
    <row r="213" spans="2:16">
      <c r="B213" s="89">
        <v>6</v>
      </c>
      <c r="C213" s="90" t="s">
        <v>67</v>
      </c>
      <c r="D213" s="74">
        <f t="shared" si="24"/>
        <v>272.72727272727275</v>
      </c>
      <c r="E213" s="91">
        <v>0.42620000000000002</v>
      </c>
      <c r="F213" s="92">
        <v>1.2449999999999999E-4</v>
      </c>
      <c r="G213" s="88">
        <f t="shared" ref="G213:G228" si="26">E213+F213</f>
        <v>0.42632450000000005</v>
      </c>
      <c r="H213" s="77">
        <v>60.06</v>
      </c>
      <c r="I213" s="79" t="s">
        <v>12</v>
      </c>
      <c r="J213" s="80">
        <f t="shared" si="23"/>
        <v>60060</v>
      </c>
      <c r="K213" s="77">
        <v>2.41</v>
      </c>
      <c r="L213" s="79" t="s">
        <v>12</v>
      </c>
      <c r="M213" s="80">
        <f t="shared" si="25"/>
        <v>2410</v>
      </c>
      <c r="N213" s="77">
        <v>276.85000000000002</v>
      </c>
      <c r="O213" s="79" t="s">
        <v>66</v>
      </c>
      <c r="P213" s="76">
        <f t="shared" si="20"/>
        <v>276.85000000000002</v>
      </c>
    </row>
    <row r="214" spans="2:16">
      <c r="B214" s="89">
        <v>6.5</v>
      </c>
      <c r="C214" s="90" t="s">
        <v>67</v>
      </c>
      <c r="D214" s="74">
        <f t="shared" si="24"/>
        <v>295.45454545454544</v>
      </c>
      <c r="E214" s="91">
        <v>0.40699999999999997</v>
      </c>
      <c r="F214" s="92">
        <v>1.156E-4</v>
      </c>
      <c r="G214" s="88">
        <f t="shared" si="26"/>
        <v>0.40711559999999997</v>
      </c>
      <c r="H214" s="77">
        <v>68.650000000000006</v>
      </c>
      <c r="I214" s="79" t="s">
        <v>12</v>
      </c>
      <c r="J214" s="80">
        <f t="shared" si="23"/>
        <v>68650</v>
      </c>
      <c r="K214" s="77">
        <v>2.7</v>
      </c>
      <c r="L214" s="79" t="s">
        <v>12</v>
      </c>
      <c r="M214" s="80">
        <f t="shared" si="25"/>
        <v>2700</v>
      </c>
      <c r="N214" s="77">
        <v>314.11</v>
      </c>
      <c r="O214" s="79" t="s">
        <v>66</v>
      </c>
      <c r="P214" s="76">
        <f t="shared" si="20"/>
        <v>314.11</v>
      </c>
    </row>
    <row r="215" spans="2:16">
      <c r="B215" s="89">
        <v>7</v>
      </c>
      <c r="C215" s="90" t="s">
        <v>67</v>
      </c>
      <c r="D215" s="74">
        <f t="shared" si="24"/>
        <v>318.18181818181819</v>
      </c>
      <c r="E215" s="91">
        <v>0.39050000000000001</v>
      </c>
      <c r="F215" s="92">
        <v>1.08E-4</v>
      </c>
      <c r="G215" s="88">
        <f t="shared" si="26"/>
        <v>0.39060800000000001</v>
      </c>
      <c r="H215" s="77">
        <v>77.63</v>
      </c>
      <c r="I215" s="79" t="s">
        <v>12</v>
      </c>
      <c r="J215" s="80">
        <f t="shared" si="23"/>
        <v>77630</v>
      </c>
      <c r="K215" s="77">
        <v>2.98</v>
      </c>
      <c r="L215" s="79" t="s">
        <v>12</v>
      </c>
      <c r="M215" s="80">
        <f t="shared" si="25"/>
        <v>2980</v>
      </c>
      <c r="N215" s="77">
        <v>352.62</v>
      </c>
      <c r="O215" s="79" t="s">
        <v>66</v>
      </c>
      <c r="P215" s="76">
        <f t="shared" si="20"/>
        <v>352.62</v>
      </c>
    </row>
    <row r="216" spans="2:16">
      <c r="B216" s="89">
        <v>8</v>
      </c>
      <c r="C216" s="90" t="s">
        <v>67</v>
      </c>
      <c r="D216" s="74">
        <f t="shared" si="24"/>
        <v>363.63636363636363</v>
      </c>
      <c r="E216" s="91">
        <v>0.36370000000000002</v>
      </c>
      <c r="F216" s="92">
        <v>9.5480000000000001E-5</v>
      </c>
      <c r="G216" s="88">
        <f t="shared" si="26"/>
        <v>0.36379548</v>
      </c>
      <c r="H216" s="77">
        <v>96.63</v>
      </c>
      <c r="I216" s="79" t="s">
        <v>12</v>
      </c>
      <c r="J216" s="80">
        <f t="shared" si="23"/>
        <v>96630</v>
      </c>
      <c r="K216" s="77">
        <v>4.01</v>
      </c>
      <c r="L216" s="79" t="s">
        <v>12</v>
      </c>
      <c r="M216" s="80">
        <f t="shared" si="25"/>
        <v>4010</v>
      </c>
      <c r="N216" s="77">
        <v>432.92</v>
      </c>
      <c r="O216" s="79" t="s">
        <v>66</v>
      </c>
      <c r="P216" s="76">
        <f t="shared" si="20"/>
        <v>432.92</v>
      </c>
    </row>
    <row r="217" spans="2:16">
      <c r="B217" s="89">
        <v>9</v>
      </c>
      <c r="C217" s="90" t="s">
        <v>67</v>
      </c>
      <c r="D217" s="74">
        <f t="shared" si="24"/>
        <v>409.09090909090907</v>
      </c>
      <c r="E217" s="91">
        <v>0.34289999999999998</v>
      </c>
      <c r="F217" s="92">
        <v>8.564E-5</v>
      </c>
      <c r="G217" s="88">
        <f t="shared" si="26"/>
        <v>0.34298563999999998</v>
      </c>
      <c r="H217" s="77">
        <v>116.9</v>
      </c>
      <c r="I217" s="79" t="s">
        <v>12</v>
      </c>
      <c r="J217" s="80">
        <f t="shared" si="23"/>
        <v>116900</v>
      </c>
      <c r="K217" s="77">
        <v>4.93</v>
      </c>
      <c r="L217" s="79" t="s">
        <v>12</v>
      </c>
      <c r="M217" s="80">
        <f>K217*1000</f>
        <v>4930</v>
      </c>
      <c r="N217" s="77">
        <v>516.86</v>
      </c>
      <c r="O217" s="79" t="s">
        <v>66</v>
      </c>
      <c r="P217" s="76">
        <f t="shared" si="20"/>
        <v>516.86</v>
      </c>
    </row>
    <row r="218" spans="2:16">
      <c r="B218" s="89">
        <v>10</v>
      </c>
      <c r="C218" s="90" t="s">
        <v>67</v>
      </c>
      <c r="D218" s="74">
        <f t="shared" si="24"/>
        <v>454.54545454545456</v>
      </c>
      <c r="E218" s="91">
        <v>0.32640000000000002</v>
      </c>
      <c r="F218" s="92">
        <v>7.7689999999999996E-5</v>
      </c>
      <c r="G218" s="88">
        <f t="shared" si="26"/>
        <v>0.32647769000000004</v>
      </c>
      <c r="H218" s="77">
        <v>138.29</v>
      </c>
      <c r="I218" s="79" t="s">
        <v>12</v>
      </c>
      <c r="J218" s="80">
        <f t="shared" si="23"/>
        <v>138290</v>
      </c>
      <c r="K218" s="77">
        <v>5.79</v>
      </c>
      <c r="L218" s="79" t="s">
        <v>12</v>
      </c>
      <c r="M218" s="80">
        <f t="shared" ref="M218:M228" si="27">K218*1000</f>
        <v>5790</v>
      </c>
      <c r="N218" s="77">
        <v>603.73</v>
      </c>
      <c r="O218" s="79" t="s">
        <v>66</v>
      </c>
      <c r="P218" s="76">
        <f t="shared" si="20"/>
        <v>603.73</v>
      </c>
    </row>
    <row r="219" spans="2:16">
      <c r="B219" s="89">
        <v>11</v>
      </c>
      <c r="C219" s="90" t="s">
        <v>67</v>
      </c>
      <c r="D219" s="74">
        <f t="shared" si="24"/>
        <v>500</v>
      </c>
      <c r="E219" s="91">
        <v>0.313</v>
      </c>
      <c r="F219" s="92">
        <v>7.114E-5</v>
      </c>
      <c r="G219" s="88">
        <f t="shared" si="26"/>
        <v>0.31307114000000003</v>
      </c>
      <c r="H219" s="77">
        <v>160.69</v>
      </c>
      <c r="I219" s="79" t="s">
        <v>12</v>
      </c>
      <c r="J219" s="80">
        <f t="shared" si="23"/>
        <v>160690</v>
      </c>
      <c r="K219" s="77">
        <v>6.6</v>
      </c>
      <c r="L219" s="79" t="s">
        <v>12</v>
      </c>
      <c r="M219" s="80">
        <f t="shared" si="27"/>
        <v>6600</v>
      </c>
      <c r="N219" s="77">
        <v>692.93</v>
      </c>
      <c r="O219" s="79" t="s">
        <v>66</v>
      </c>
      <c r="P219" s="76">
        <f t="shared" si="20"/>
        <v>692.93</v>
      </c>
    </row>
    <row r="220" spans="2:16">
      <c r="B220" s="89">
        <v>12</v>
      </c>
      <c r="C220" s="90" t="s">
        <v>67</v>
      </c>
      <c r="D220" s="74">
        <f t="shared" si="24"/>
        <v>545.4545454545455</v>
      </c>
      <c r="E220" s="91">
        <v>0.30199999999999999</v>
      </c>
      <c r="F220" s="92">
        <v>6.5629999999999993E-5</v>
      </c>
      <c r="G220" s="88">
        <f t="shared" si="26"/>
        <v>0.30206562999999997</v>
      </c>
      <c r="H220" s="77">
        <v>183.97</v>
      </c>
      <c r="I220" s="79" t="s">
        <v>12</v>
      </c>
      <c r="J220" s="80">
        <f t="shared" si="23"/>
        <v>183970</v>
      </c>
      <c r="K220" s="77">
        <v>7.38</v>
      </c>
      <c r="L220" s="79" t="s">
        <v>12</v>
      </c>
      <c r="M220" s="80">
        <f t="shared" si="27"/>
        <v>7380</v>
      </c>
      <c r="N220" s="77">
        <v>783.97</v>
      </c>
      <c r="O220" s="79" t="s">
        <v>66</v>
      </c>
      <c r="P220" s="76">
        <f t="shared" si="20"/>
        <v>783.97</v>
      </c>
    </row>
    <row r="221" spans="2:16">
      <c r="B221" s="89">
        <v>13</v>
      </c>
      <c r="C221" s="90" t="s">
        <v>67</v>
      </c>
      <c r="D221" s="74">
        <f t="shared" si="24"/>
        <v>590.90909090909088</v>
      </c>
      <c r="E221" s="91">
        <v>0.29270000000000002</v>
      </c>
      <c r="F221" s="92">
        <v>6.0949999999999998E-5</v>
      </c>
      <c r="G221" s="88">
        <f t="shared" si="26"/>
        <v>0.29276095000000002</v>
      </c>
      <c r="H221" s="77">
        <v>208.04</v>
      </c>
      <c r="I221" s="79" t="s">
        <v>12</v>
      </c>
      <c r="J221" s="80">
        <f t="shared" si="23"/>
        <v>208040</v>
      </c>
      <c r="K221" s="77">
        <v>8.1300000000000008</v>
      </c>
      <c r="L221" s="79" t="s">
        <v>12</v>
      </c>
      <c r="M221" s="80">
        <f t="shared" si="27"/>
        <v>8130.0000000000009</v>
      </c>
      <c r="N221" s="77">
        <v>876.42</v>
      </c>
      <c r="O221" s="79" t="s">
        <v>66</v>
      </c>
      <c r="P221" s="76">
        <f t="shared" si="20"/>
        <v>876.42</v>
      </c>
    </row>
    <row r="222" spans="2:16">
      <c r="B222" s="89">
        <v>14</v>
      </c>
      <c r="C222" s="90" t="s">
        <v>67</v>
      </c>
      <c r="D222" s="74">
        <f t="shared" si="24"/>
        <v>636.36363636363637</v>
      </c>
      <c r="E222" s="91">
        <v>0.28489999999999999</v>
      </c>
      <c r="F222" s="92">
        <v>5.6900000000000001E-5</v>
      </c>
      <c r="G222" s="88">
        <f t="shared" si="26"/>
        <v>0.28495690000000001</v>
      </c>
      <c r="H222" s="77">
        <v>232.83</v>
      </c>
      <c r="I222" s="79" t="s">
        <v>12</v>
      </c>
      <c r="J222" s="80">
        <f t="shared" si="23"/>
        <v>232830</v>
      </c>
      <c r="K222" s="77">
        <v>8.85</v>
      </c>
      <c r="L222" s="79" t="s">
        <v>12</v>
      </c>
      <c r="M222" s="80">
        <f t="shared" si="27"/>
        <v>8850</v>
      </c>
      <c r="N222" s="77">
        <v>969.96</v>
      </c>
      <c r="O222" s="79" t="s">
        <v>66</v>
      </c>
      <c r="P222" s="76">
        <f t="shared" si="20"/>
        <v>969.96</v>
      </c>
    </row>
    <row r="223" spans="2:16">
      <c r="B223" s="89">
        <v>15</v>
      </c>
      <c r="C223" s="90" t="s">
        <v>67</v>
      </c>
      <c r="D223" s="74">
        <f t="shared" si="24"/>
        <v>681.81818181818187</v>
      </c>
      <c r="E223" s="91">
        <v>0.27829999999999999</v>
      </c>
      <c r="F223" s="92">
        <v>5.3380000000000001E-5</v>
      </c>
      <c r="G223" s="88">
        <f t="shared" si="26"/>
        <v>0.27835337999999998</v>
      </c>
      <c r="H223" s="77">
        <v>258.25</v>
      </c>
      <c r="I223" s="79" t="s">
        <v>12</v>
      </c>
      <c r="J223" s="80">
        <f t="shared" si="23"/>
        <v>258250</v>
      </c>
      <c r="K223" s="77">
        <v>9.56</v>
      </c>
      <c r="L223" s="79" t="s">
        <v>12</v>
      </c>
      <c r="M223" s="80">
        <f t="shared" si="27"/>
        <v>9560</v>
      </c>
      <c r="N223" s="77">
        <v>1.06</v>
      </c>
      <c r="O223" s="78" t="s">
        <v>12</v>
      </c>
      <c r="P223" s="76">
        <f t="shared" ref="P222:P228" si="28">N223*1000</f>
        <v>1060</v>
      </c>
    </row>
    <row r="224" spans="2:16">
      <c r="B224" s="89">
        <v>16</v>
      </c>
      <c r="C224" s="90" t="s">
        <v>67</v>
      </c>
      <c r="D224" s="74">
        <f t="shared" si="24"/>
        <v>727.27272727272725</v>
      </c>
      <c r="E224" s="91">
        <v>0.27250000000000002</v>
      </c>
      <c r="F224" s="92">
        <v>5.028E-5</v>
      </c>
      <c r="G224" s="88">
        <f t="shared" si="26"/>
        <v>0.27255028000000003</v>
      </c>
      <c r="H224" s="77">
        <v>284.24</v>
      </c>
      <c r="I224" s="79" t="s">
        <v>12</v>
      </c>
      <c r="J224" s="80">
        <f t="shared" si="23"/>
        <v>284240</v>
      </c>
      <c r="K224" s="77">
        <v>10.24</v>
      </c>
      <c r="L224" s="79" t="s">
        <v>12</v>
      </c>
      <c r="M224" s="80">
        <f t="shared" si="27"/>
        <v>10240</v>
      </c>
      <c r="N224" s="77">
        <v>1.1599999999999999</v>
      </c>
      <c r="O224" s="79" t="s">
        <v>12</v>
      </c>
      <c r="P224" s="76">
        <f t="shared" si="28"/>
        <v>1160</v>
      </c>
    </row>
    <row r="225" spans="1:16">
      <c r="B225" s="89">
        <v>17</v>
      </c>
      <c r="C225" s="90" t="s">
        <v>67</v>
      </c>
      <c r="D225" s="74">
        <f t="shared" si="24"/>
        <v>772.72727272727275</v>
      </c>
      <c r="E225" s="91">
        <v>0.26750000000000002</v>
      </c>
      <c r="F225" s="92">
        <v>4.7530000000000001E-5</v>
      </c>
      <c r="G225" s="88">
        <f t="shared" si="26"/>
        <v>0.26754753000000003</v>
      </c>
      <c r="H225" s="77">
        <v>310.75</v>
      </c>
      <c r="I225" s="79" t="s">
        <v>12</v>
      </c>
      <c r="J225" s="80">
        <f t="shared" si="23"/>
        <v>310750</v>
      </c>
      <c r="K225" s="77">
        <v>10.91</v>
      </c>
      <c r="L225" s="79" t="s">
        <v>12</v>
      </c>
      <c r="M225" s="80">
        <f t="shared" si="27"/>
        <v>10910</v>
      </c>
      <c r="N225" s="77">
        <v>1.25</v>
      </c>
      <c r="O225" s="79" t="s">
        <v>12</v>
      </c>
      <c r="P225" s="76">
        <f t="shared" si="28"/>
        <v>1250</v>
      </c>
    </row>
    <row r="226" spans="1:16">
      <c r="B226" s="89">
        <v>18</v>
      </c>
      <c r="C226" s="90" t="s">
        <v>67</v>
      </c>
      <c r="D226" s="74">
        <f t="shared" si="24"/>
        <v>818.18181818181813</v>
      </c>
      <c r="E226" s="91">
        <v>0.26319999999999999</v>
      </c>
      <c r="F226" s="92">
        <v>4.5080000000000002E-5</v>
      </c>
      <c r="G226" s="88">
        <f t="shared" si="26"/>
        <v>0.26324507999999996</v>
      </c>
      <c r="H226" s="77">
        <v>337.72</v>
      </c>
      <c r="I226" s="79" t="s">
        <v>12</v>
      </c>
      <c r="J226" s="80">
        <f t="shared" si="23"/>
        <v>337720</v>
      </c>
      <c r="K226" s="77">
        <v>11.56</v>
      </c>
      <c r="L226" s="79" t="s">
        <v>12</v>
      </c>
      <c r="M226" s="80">
        <f t="shared" si="27"/>
        <v>11560</v>
      </c>
      <c r="N226" s="77">
        <v>1.35</v>
      </c>
      <c r="O226" s="79" t="s">
        <v>12</v>
      </c>
      <c r="P226" s="76">
        <f t="shared" si="28"/>
        <v>1350</v>
      </c>
    </row>
    <row r="227" spans="1:16">
      <c r="B227" s="89">
        <v>20</v>
      </c>
      <c r="C227" s="90" t="s">
        <v>67</v>
      </c>
      <c r="D227" s="74">
        <f t="shared" si="24"/>
        <v>909.09090909090912</v>
      </c>
      <c r="E227" s="91">
        <v>0.25600000000000001</v>
      </c>
      <c r="F227" s="92">
        <v>4.0880000000000002E-5</v>
      </c>
      <c r="G227" s="88">
        <f t="shared" si="26"/>
        <v>0.25604088000000003</v>
      </c>
      <c r="H227" s="77">
        <v>392.88</v>
      </c>
      <c r="I227" s="79" t="s">
        <v>12</v>
      </c>
      <c r="J227" s="80">
        <f t="shared" si="23"/>
        <v>392880</v>
      </c>
      <c r="K227" s="77">
        <v>13.94</v>
      </c>
      <c r="L227" s="79" t="s">
        <v>12</v>
      </c>
      <c r="M227" s="80">
        <f t="shared" si="27"/>
        <v>13940</v>
      </c>
      <c r="N227" s="77">
        <v>1.54</v>
      </c>
      <c r="O227" s="79" t="s">
        <v>12</v>
      </c>
      <c r="P227" s="76">
        <f t="shared" si="28"/>
        <v>1540</v>
      </c>
    </row>
    <row r="228" spans="1:16">
      <c r="A228" s="4">
        <v>228</v>
      </c>
      <c r="B228" s="89">
        <v>22</v>
      </c>
      <c r="C228" s="90" t="s">
        <v>67</v>
      </c>
      <c r="D228" s="74">
        <f t="shared" si="24"/>
        <v>1000</v>
      </c>
      <c r="E228" s="91">
        <v>0.25059999999999999</v>
      </c>
      <c r="F228" s="92">
        <v>3.7419999999999997E-5</v>
      </c>
      <c r="G228" s="88">
        <f t="shared" si="26"/>
        <v>0.25063742</v>
      </c>
      <c r="H228" s="77">
        <v>449.4</v>
      </c>
      <c r="I228" s="79" t="s">
        <v>12</v>
      </c>
      <c r="J228" s="80">
        <f t="shared" si="23"/>
        <v>449400</v>
      </c>
      <c r="K228" s="77">
        <v>16.079999999999998</v>
      </c>
      <c r="L228" s="79" t="s">
        <v>12</v>
      </c>
      <c r="M228" s="80">
        <f t="shared" si="27"/>
        <v>16079.999999999998</v>
      </c>
      <c r="N228" s="77">
        <v>1.73</v>
      </c>
      <c r="O228" s="79" t="s">
        <v>12</v>
      </c>
      <c r="P228" s="76">
        <f t="shared" si="28"/>
        <v>1730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28"/>
  <sheetViews>
    <sheetView zoomScale="70" zoomScaleNormal="70" workbookViewId="0">
      <selection activeCell="W8" sqref="W8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8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11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22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srim22Na_EJ212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98</v>
      </c>
      <c r="D6" s="21" t="s">
        <v>32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99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0.22</v>
      </c>
      <c r="E12" s="21" t="s">
        <v>109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22000000</v>
      </c>
      <c r="E13" s="21" t="s">
        <v>82</v>
      </c>
      <c r="F13" s="49"/>
      <c r="G13" s="50"/>
      <c r="H13" s="50"/>
      <c r="I13" s="51"/>
      <c r="J13" s="4">
        <v>8</v>
      </c>
      <c r="K13" s="52">
        <v>0.11357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209</v>
      </c>
      <c r="C14" s="102"/>
      <c r="D14" s="21" t="s">
        <v>226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227</v>
      </c>
      <c r="C15" s="103"/>
      <c r="D15" s="101" t="s">
        <v>212</v>
      </c>
      <c r="E15" s="81"/>
      <c r="F15" s="81"/>
      <c r="G15" s="81"/>
      <c r="H15" s="59"/>
      <c r="I15" s="59"/>
      <c r="J15" s="116" t="s">
        <v>105</v>
      </c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116" t="s">
        <v>106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89" t="s">
        <v>59</v>
      </c>
      <c r="F18" s="190"/>
      <c r="G18" s="191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224.999</v>
      </c>
      <c r="C20" s="85" t="s">
        <v>107</v>
      </c>
      <c r="D20" s="119">
        <f>B20/1000000/$C$5</f>
        <v>1.0227227272727273E-5</v>
      </c>
      <c r="E20" s="86">
        <v>8.9169999999999999E-2</v>
      </c>
      <c r="F20" s="87">
        <v>1.177</v>
      </c>
      <c r="G20" s="88">
        <f>E20+F20</f>
        <v>1.26617</v>
      </c>
      <c r="H20" s="84">
        <v>24</v>
      </c>
      <c r="I20" s="85" t="s">
        <v>64</v>
      </c>
      <c r="J20" s="97">
        <f>H20/1000/10</f>
        <v>2.4000000000000002E-3</v>
      </c>
      <c r="K20" s="84">
        <v>11</v>
      </c>
      <c r="L20" s="85" t="s">
        <v>64</v>
      </c>
      <c r="M20" s="97">
        <f t="shared" ref="M20:M83" si="0">K20/1000/10</f>
        <v>1.0999999999999998E-3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16">
      <c r="B21" s="89">
        <v>249.999</v>
      </c>
      <c r="C21" s="90" t="s">
        <v>107</v>
      </c>
      <c r="D21" s="120">
        <f t="shared" ref="D21:D36" si="2">B21/1000000/$C$5</f>
        <v>1.1363590909090909E-5</v>
      </c>
      <c r="E21" s="91">
        <v>9.3990000000000004E-2</v>
      </c>
      <c r="F21" s="92">
        <v>1.224</v>
      </c>
      <c r="G21" s="88">
        <f t="shared" ref="G21:G84" si="3">E21+F21</f>
        <v>1.31799</v>
      </c>
      <c r="H21" s="89">
        <v>25</v>
      </c>
      <c r="I21" s="90" t="s">
        <v>64</v>
      </c>
      <c r="J21" s="74">
        <f t="shared" ref="J21:J84" si="4">H21/1000/10</f>
        <v>2.5000000000000001E-3</v>
      </c>
      <c r="K21" s="89">
        <v>11</v>
      </c>
      <c r="L21" s="90" t="s">
        <v>64</v>
      </c>
      <c r="M21" s="74">
        <f t="shared" si="0"/>
        <v>1.0999999999999998E-3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274.99900000000002</v>
      </c>
      <c r="C22" s="90" t="s">
        <v>107</v>
      </c>
      <c r="D22" s="120">
        <f t="shared" si="2"/>
        <v>1.2499954545454545E-5</v>
      </c>
      <c r="E22" s="91">
        <v>9.8580000000000001E-2</v>
      </c>
      <c r="F22" s="92">
        <v>1.268</v>
      </c>
      <c r="G22" s="88">
        <f t="shared" si="3"/>
        <v>1.3665799999999999</v>
      </c>
      <c r="H22" s="89">
        <v>26</v>
      </c>
      <c r="I22" s="90" t="s">
        <v>64</v>
      </c>
      <c r="J22" s="74">
        <f t="shared" si="4"/>
        <v>2.5999999999999999E-3</v>
      </c>
      <c r="K22" s="89">
        <v>12</v>
      </c>
      <c r="L22" s="90" t="s">
        <v>64</v>
      </c>
      <c r="M22" s="74">
        <f t="shared" si="0"/>
        <v>1.2000000000000001E-3</v>
      </c>
      <c r="N22" s="89">
        <v>9</v>
      </c>
      <c r="O22" s="90" t="s">
        <v>64</v>
      </c>
      <c r="P22" s="74">
        <f t="shared" si="1"/>
        <v>8.9999999999999998E-4</v>
      </c>
    </row>
    <row r="23" spans="1:16">
      <c r="B23" s="89">
        <v>299.99900000000002</v>
      </c>
      <c r="C23" s="90" t="s">
        <v>107</v>
      </c>
      <c r="D23" s="120">
        <f t="shared" si="2"/>
        <v>1.3636318181818183E-5</v>
      </c>
      <c r="E23" s="91">
        <v>0.10299999999999999</v>
      </c>
      <c r="F23" s="92">
        <v>1.3080000000000001</v>
      </c>
      <c r="G23" s="88">
        <f t="shared" si="3"/>
        <v>1.411</v>
      </c>
      <c r="H23" s="89">
        <v>28</v>
      </c>
      <c r="I23" s="90" t="s">
        <v>64</v>
      </c>
      <c r="J23" s="74">
        <f t="shared" si="4"/>
        <v>2.8E-3</v>
      </c>
      <c r="K23" s="89">
        <v>12</v>
      </c>
      <c r="L23" s="90" t="s">
        <v>64</v>
      </c>
      <c r="M23" s="74">
        <f t="shared" si="0"/>
        <v>1.2000000000000001E-3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324.99900000000002</v>
      </c>
      <c r="C24" s="90" t="s">
        <v>107</v>
      </c>
      <c r="D24" s="120">
        <f t="shared" si="2"/>
        <v>1.4772681818181819E-5</v>
      </c>
      <c r="E24" s="91">
        <v>0.1072</v>
      </c>
      <c r="F24" s="92">
        <v>1.345</v>
      </c>
      <c r="G24" s="88">
        <f t="shared" si="3"/>
        <v>1.4521999999999999</v>
      </c>
      <c r="H24" s="89">
        <v>29</v>
      </c>
      <c r="I24" s="90" t="s">
        <v>64</v>
      </c>
      <c r="J24" s="74">
        <f t="shared" si="4"/>
        <v>2.9000000000000002E-3</v>
      </c>
      <c r="K24" s="89">
        <v>13</v>
      </c>
      <c r="L24" s="90" t="s">
        <v>64</v>
      </c>
      <c r="M24" s="74">
        <f t="shared" si="0"/>
        <v>1.2999999999999999E-3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349.99900000000002</v>
      </c>
      <c r="C25" s="90" t="s">
        <v>107</v>
      </c>
      <c r="D25" s="120">
        <f t="shared" si="2"/>
        <v>1.5909045454545455E-5</v>
      </c>
      <c r="E25" s="91">
        <v>0.11119999999999999</v>
      </c>
      <c r="F25" s="92">
        <v>1.38</v>
      </c>
      <c r="G25" s="88">
        <f t="shared" si="3"/>
        <v>1.4911999999999999</v>
      </c>
      <c r="H25" s="89">
        <v>30</v>
      </c>
      <c r="I25" s="90" t="s">
        <v>64</v>
      </c>
      <c r="J25" s="74">
        <f t="shared" si="4"/>
        <v>3.0000000000000001E-3</v>
      </c>
      <c r="K25" s="89">
        <v>13</v>
      </c>
      <c r="L25" s="90" t="s">
        <v>64</v>
      </c>
      <c r="M25" s="74">
        <f t="shared" si="0"/>
        <v>1.2999999999999999E-3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374.99900000000002</v>
      </c>
      <c r="C26" s="90" t="s">
        <v>107</v>
      </c>
      <c r="D26" s="120">
        <f t="shared" si="2"/>
        <v>1.7045409090909094E-5</v>
      </c>
      <c r="E26" s="91">
        <v>0.11509999999999999</v>
      </c>
      <c r="F26" s="92">
        <v>1.4119999999999999</v>
      </c>
      <c r="G26" s="88">
        <f t="shared" si="3"/>
        <v>1.5270999999999999</v>
      </c>
      <c r="H26" s="89">
        <v>31</v>
      </c>
      <c r="I26" s="90" t="s">
        <v>64</v>
      </c>
      <c r="J26" s="74">
        <f t="shared" si="4"/>
        <v>3.0999999999999999E-3</v>
      </c>
      <c r="K26" s="89">
        <v>13</v>
      </c>
      <c r="L26" s="90" t="s">
        <v>64</v>
      </c>
      <c r="M26" s="74">
        <f t="shared" si="0"/>
        <v>1.2999999999999999E-3</v>
      </c>
      <c r="N26" s="89">
        <v>10</v>
      </c>
      <c r="O26" s="90" t="s">
        <v>64</v>
      </c>
      <c r="P26" s="74">
        <f t="shared" si="1"/>
        <v>1E-3</v>
      </c>
    </row>
    <row r="27" spans="1:16">
      <c r="B27" s="89">
        <v>399.99900000000002</v>
      </c>
      <c r="C27" s="90" t="s">
        <v>107</v>
      </c>
      <c r="D27" s="120">
        <f t="shared" si="2"/>
        <v>1.8181772727272727E-5</v>
      </c>
      <c r="E27" s="91">
        <v>0.11890000000000001</v>
      </c>
      <c r="F27" s="92">
        <v>1.4430000000000001</v>
      </c>
      <c r="G27" s="88">
        <f t="shared" si="3"/>
        <v>1.5619000000000001</v>
      </c>
      <c r="H27" s="89">
        <v>33</v>
      </c>
      <c r="I27" s="90" t="s">
        <v>64</v>
      </c>
      <c r="J27" s="74">
        <f t="shared" si="4"/>
        <v>3.3E-3</v>
      </c>
      <c r="K27" s="89">
        <v>14</v>
      </c>
      <c r="L27" s="90" t="s">
        <v>64</v>
      </c>
      <c r="M27" s="74">
        <f t="shared" si="0"/>
        <v>1.4E-3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449.99900000000002</v>
      </c>
      <c r="C28" s="90" t="s">
        <v>107</v>
      </c>
      <c r="D28" s="120">
        <f t="shared" si="2"/>
        <v>2.0454500000000002E-5</v>
      </c>
      <c r="E28" s="91">
        <v>0.12609999999999999</v>
      </c>
      <c r="F28" s="92">
        <v>1.4990000000000001</v>
      </c>
      <c r="G28" s="88">
        <f t="shared" si="3"/>
        <v>1.6251000000000002</v>
      </c>
      <c r="H28" s="89">
        <v>35</v>
      </c>
      <c r="I28" s="90" t="s">
        <v>64</v>
      </c>
      <c r="J28" s="74">
        <f t="shared" si="4"/>
        <v>3.5000000000000005E-3</v>
      </c>
      <c r="K28" s="89">
        <v>15</v>
      </c>
      <c r="L28" s="90" t="s">
        <v>64</v>
      </c>
      <c r="M28" s="74">
        <f t="shared" si="0"/>
        <v>1.5E-3</v>
      </c>
      <c r="N28" s="89">
        <v>11</v>
      </c>
      <c r="O28" s="90" t="s">
        <v>64</v>
      </c>
      <c r="P28" s="74">
        <f t="shared" si="1"/>
        <v>1.0999999999999998E-3</v>
      </c>
    </row>
    <row r="29" spans="1:16">
      <c r="B29" s="89">
        <v>499.99900000000002</v>
      </c>
      <c r="C29" s="90" t="s">
        <v>107</v>
      </c>
      <c r="D29" s="120">
        <f t="shared" si="2"/>
        <v>2.2727227272727274E-5</v>
      </c>
      <c r="E29" s="91">
        <v>0.13289999999999999</v>
      </c>
      <c r="F29" s="92">
        <v>1.5489999999999999</v>
      </c>
      <c r="G29" s="88">
        <f t="shared" si="3"/>
        <v>1.6819</v>
      </c>
      <c r="H29" s="89">
        <v>37</v>
      </c>
      <c r="I29" s="90" t="s">
        <v>64</v>
      </c>
      <c r="J29" s="74">
        <f t="shared" si="4"/>
        <v>3.6999999999999997E-3</v>
      </c>
      <c r="K29" s="89">
        <v>16</v>
      </c>
      <c r="L29" s="90" t="s">
        <v>64</v>
      </c>
      <c r="M29" s="74">
        <f t="shared" si="0"/>
        <v>1.6000000000000001E-3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16">
      <c r="B30" s="89">
        <v>549.99900000000002</v>
      </c>
      <c r="C30" s="90" t="s">
        <v>107</v>
      </c>
      <c r="D30" s="118">
        <f t="shared" si="2"/>
        <v>2.4999954545454546E-5</v>
      </c>
      <c r="E30" s="91">
        <v>0.1394</v>
      </c>
      <c r="F30" s="92">
        <v>1.595</v>
      </c>
      <c r="G30" s="88">
        <f t="shared" si="3"/>
        <v>1.7343999999999999</v>
      </c>
      <c r="H30" s="89">
        <v>39</v>
      </c>
      <c r="I30" s="90" t="s">
        <v>64</v>
      </c>
      <c r="J30" s="74">
        <f t="shared" si="4"/>
        <v>3.8999999999999998E-3</v>
      </c>
      <c r="K30" s="89">
        <v>16</v>
      </c>
      <c r="L30" s="90" t="s">
        <v>64</v>
      </c>
      <c r="M30" s="74">
        <f t="shared" si="0"/>
        <v>1.6000000000000001E-3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599.99900000000002</v>
      </c>
      <c r="C31" s="90" t="s">
        <v>107</v>
      </c>
      <c r="D31" s="118">
        <f t="shared" si="2"/>
        <v>2.7272681818181821E-5</v>
      </c>
      <c r="E31" s="91">
        <v>0.14560000000000001</v>
      </c>
      <c r="F31" s="92">
        <v>1.637</v>
      </c>
      <c r="G31" s="88">
        <f t="shared" si="3"/>
        <v>1.7826</v>
      </c>
      <c r="H31" s="89">
        <v>41</v>
      </c>
      <c r="I31" s="90" t="s">
        <v>64</v>
      </c>
      <c r="J31" s="74">
        <f t="shared" si="4"/>
        <v>4.1000000000000003E-3</v>
      </c>
      <c r="K31" s="89">
        <v>17</v>
      </c>
      <c r="L31" s="90" t="s">
        <v>64</v>
      </c>
      <c r="M31" s="74">
        <f t="shared" si="0"/>
        <v>1.7000000000000001E-3</v>
      </c>
      <c r="N31" s="89">
        <v>13</v>
      </c>
      <c r="O31" s="90" t="s">
        <v>64</v>
      </c>
      <c r="P31" s="74">
        <f t="shared" si="1"/>
        <v>1.2999999999999999E-3</v>
      </c>
    </row>
    <row r="32" spans="1:16">
      <c r="B32" s="89">
        <v>649.99900000000002</v>
      </c>
      <c r="C32" s="90" t="s">
        <v>107</v>
      </c>
      <c r="D32" s="118">
        <f t="shared" si="2"/>
        <v>2.9545409090909093E-5</v>
      </c>
      <c r="E32" s="91">
        <v>0.15160000000000001</v>
      </c>
      <c r="F32" s="92">
        <v>1.675</v>
      </c>
      <c r="G32" s="88">
        <f t="shared" si="3"/>
        <v>1.8266</v>
      </c>
      <c r="H32" s="89">
        <v>44</v>
      </c>
      <c r="I32" s="90" t="s">
        <v>64</v>
      </c>
      <c r="J32" s="74">
        <f t="shared" si="4"/>
        <v>4.3999999999999994E-3</v>
      </c>
      <c r="K32" s="89">
        <v>18</v>
      </c>
      <c r="L32" s="90" t="s">
        <v>64</v>
      </c>
      <c r="M32" s="74">
        <f t="shared" si="0"/>
        <v>1.8E-3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699.99900000000002</v>
      </c>
      <c r="C33" s="90" t="s">
        <v>107</v>
      </c>
      <c r="D33" s="118">
        <f t="shared" si="2"/>
        <v>3.1818136363636365E-5</v>
      </c>
      <c r="E33" s="91">
        <v>0.1573</v>
      </c>
      <c r="F33" s="92">
        <v>1.71</v>
      </c>
      <c r="G33" s="88">
        <f t="shared" si="3"/>
        <v>1.8673</v>
      </c>
      <c r="H33" s="89">
        <v>46</v>
      </c>
      <c r="I33" s="90" t="s">
        <v>64</v>
      </c>
      <c r="J33" s="74">
        <f t="shared" si="4"/>
        <v>4.5999999999999999E-3</v>
      </c>
      <c r="K33" s="89">
        <v>19</v>
      </c>
      <c r="L33" s="90" t="s">
        <v>64</v>
      </c>
      <c r="M33" s="74">
        <f t="shared" si="0"/>
        <v>1.9E-3</v>
      </c>
      <c r="N33" s="89">
        <v>14</v>
      </c>
      <c r="O33" s="90" t="s">
        <v>64</v>
      </c>
      <c r="P33" s="74">
        <f t="shared" si="1"/>
        <v>1.4E-3</v>
      </c>
    </row>
    <row r="34" spans="2:16">
      <c r="B34" s="89">
        <v>799.99900000000002</v>
      </c>
      <c r="C34" s="90" t="s">
        <v>107</v>
      </c>
      <c r="D34" s="118">
        <f t="shared" si="2"/>
        <v>3.6363590909090909E-5</v>
      </c>
      <c r="E34" s="91">
        <v>0.1681</v>
      </c>
      <c r="F34" s="92">
        <v>1.7729999999999999</v>
      </c>
      <c r="G34" s="88">
        <f t="shared" si="3"/>
        <v>1.9410999999999998</v>
      </c>
      <c r="H34" s="89">
        <v>49</v>
      </c>
      <c r="I34" s="90" t="s">
        <v>64</v>
      </c>
      <c r="J34" s="74">
        <f t="shared" si="4"/>
        <v>4.8999999999999998E-3</v>
      </c>
      <c r="K34" s="89">
        <v>20</v>
      </c>
      <c r="L34" s="90" t="s">
        <v>64</v>
      </c>
      <c r="M34" s="74">
        <f t="shared" si="0"/>
        <v>2E-3</v>
      </c>
      <c r="N34" s="89">
        <v>15</v>
      </c>
      <c r="O34" s="90" t="s">
        <v>64</v>
      </c>
      <c r="P34" s="74">
        <f t="shared" si="1"/>
        <v>1.5E-3</v>
      </c>
    </row>
    <row r="35" spans="2:16">
      <c r="B35" s="89">
        <v>899.99900000000002</v>
      </c>
      <c r="C35" s="90" t="s">
        <v>107</v>
      </c>
      <c r="D35" s="118">
        <f t="shared" si="2"/>
        <v>4.0909045454545459E-5</v>
      </c>
      <c r="E35" s="91">
        <v>0.17829999999999999</v>
      </c>
      <c r="F35" s="92">
        <v>1.827</v>
      </c>
      <c r="G35" s="88">
        <f t="shared" si="3"/>
        <v>2.0053000000000001</v>
      </c>
      <c r="H35" s="89">
        <v>53</v>
      </c>
      <c r="I35" s="90" t="s">
        <v>64</v>
      </c>
      <c r="J35" s="74">
        <f t="shared" si="4"/>
        <v>5.3E-3</v>
      </c>
      <c r="K35" s="89">
        <v>21</v>
      </c>
      <c r="L35" s="90" t="s">
        <v>64</v>
      </c>
      <c r="M35" s="74">
        <f t="shared" si="0"/>
        <v>2.1000000000000003E-3</v>
      </c>
      <c r="N35" s="89">
        <v>16</v>
      </c>
      <c r="O35" s="90" t="s">
        <v>64</v>
      </c>
      <c r="P35" s="74">
        <f t="shared" si="1"/>
        <v>1.6000000000000001E-3</v>
      </c>
    </row>
    <row r="36" spans="2:16">
      <c r="B36" s="89">
        <v>999.99900000000002</v>
      </c>
      <c r="C36" s="90" t="s">
        <v>107</v>
      </c>
      <c r="D36" s="118">
        <f t="shared" si="2"/>
        <v>4.5454500000000003E-5</v>
      </c>
      <c r="E36" s="91">
        <v>0.188</v>
      </c>
      <c r="F36" s="92">
        <v>1.875</v>
      </c>
      <c r="G36" s="88">
        <f t="shared" si="3"/>
        <v>2.0630000000000002</v>
      </c>
      <c r="H36" s="89">
        <v>57</v>
      </c>
      <c r="I36" s="90" t="s">
        <v>64</v>
      </c>
      <c r="J36" s="74">
        <f t="shared" si="4"/>
        <v>5.7000000000000002E-3</v>
      </c>
      <c r="K36" s="89">
        <v>22</v>
      </c>
      <c r="L36" s="90" t="s">
        <v>64</v>
      </c>
      <c r="M36" s="74">
        <f t="shared" si="0"/>
        <v>2.1999999999999997E-3</v>
      </c>
      <c r="N36" s="89">
        <v>17</v>
      </c>
      <c r="O36" s="90" t="s">
        <v>64</v>
      </c>
      <c r="P36" s="74">
        <f t="shared" si="1"/>
        <v>1.7000000000000001E-3</v>
      </c>
    </row>
    <row r="37" spans="2:16">
      <c r="B37" s="89">
        <v>1.1000000000000001</v>
      </c>
      <c r="C37" s="93" t="s">
        <v>63</v>
      </c>
      <c r="D37" s="118">
        <f t="shared" ref="D37:D100" si="5">B37/1000/$C$5</f>
        <v>5.0000000000000002E-5</v>
      </c>
      <c r="E37" s="91">
        <v>0.19719999999999999</v>
      </c>
      <c r="F37" s="92">
        <v>1.9179999999999999</v>
      </c>
      <c r="G37" s="88">
        <f t="shared" si="3"/>
        <v>2.1151999999999997</v>
      </c>
      <c r="H37" s="89">
        <v>61</v>
      </c>
      <c r="I37" s="90" t="s">
        <v>64</v>
      </c>
      <c r="J37" s="74">
        <f t="shared" si="4"/>
        <v>6.0999999999999995E-3</v>
      </c>
      <c r="K37" s="89">
        <v>24</v>
      </c>
      <c r="L37" s="90" t="s">
        <v>64</v>
      </c>
      <c r="M37" s="74">
        <f t="shared" si="0"/>
        <v>2.4000000000000002E-3</v>
      </c>
      <c r="N37" s="89">
        <v>18</v>
      </c>
      <c r="O37" s="90" t="s">
        <v>64</v>
      </c>
      <c r="P37" s="74">
        <f t="shared" si="1"/>
        <v>1.8E-3</v>
      </c>
    </row>
    <row r="38" spans="2:16">
      <c r="B38" s="89">
        <v>1.2</v>
      </c>
      <c r="C38" s="90" t="s">
        <v>63</v>
      </c>
      <c r="D38" s="118">
        <f t="shared" si="5"/>
        <v>5.4545454545454539E-5</v>
      </c>
      <c r="E38" s="91">
        <v>0.2059</v>
      </c>
      <c r="F38" s="92">
        <v>1.956</v>
      </c>
      <c r="G38" s="88">
        <f t="shared" si="3"/>
        <v>2.1619000000000002</v>
      </c>
      <c r="H38" s="89">
        <v>64</v>
      </c>
      <c r="I38" s="90" t="s">
        <v>64</v>
      </c>
      <c r="J38" s="74">
        <f t="shared" si="4"/>
        <v>6.4000000000000003E-3</v>
      </c>
      <c r="K38" s="89">
        <v>25</v>
      </c>
      <c r="L38" s="90" t="s">
        <v>64</v>
      </c>
      <c r="M38" s="74">
        <f t="shared" si="0"/>
        <v>2.5000000000000001E-3</v>
      </c>
      <c r="N38" s="89">
        <v>19</v>
      </c>
      <c r="O38" s="90" t="s">
        <v>64</v>
      </c>
      <c r="P38" s="74">
        <f t="shared" si="1"/>
        <v>1.9E-3</v>
      </c>
    </row>
    <row r="39" spans="2:16">
      <c r="B39" s="89">
        <v>1.3</v>
      </c>
      <c r="C39" s="90" t="s">
        <v>63</v>
      </c>
      <c r="D39" s="118">
        <f t="shared" si="5"/>
        <v>5.909090909090909E-5</v>
      </c>
      <c r="E39" s="91">
        <v>0.21429999999999999</v>
      </c>
      <c r="F39" s="92">
        <v>1.99</v>
      </c>
      <c r="G39" s="88">
        <f t="shared" si="3"/>
        <v>2.2042999999999999</v>
      </c>
      <c r="H39" s="89">
        <v>68</v>
      </c>
      <c r="I39" s="90" t="s">
        <v>64</v>
      </c>
      <c r="J39" s="74">
        <f t="shared" si="4"/>
        <v>6.8000000000000005E-3</v>
      </c>
      <c r="K39" s="89">
        <v>26</v>
      </c>
      <c r="L39" s="90" t="s">
        <v>64</v>
      </c>
      <c r="M39" s="74">
        <f t="shared" si="0"/>
        <v>2.5999999999999999E-3</v>
      </c>
      <c r="N39" s="89">
        <v>20</v>
      </c>
      <c r="O39" s="90" t="s">
        <v>64</v>
      </c>
      <c r="P39" s="74">
        <f t="shared" si="1"/>
        <v>2E-3</v>
      </c>
    </row>
    <row r="40" spans="2:16">
      <c r="B40" s="89">
        <v>1.4</v>
      </c>
      <c r="C40" s="90" t="s">
        <v>63</v>
      </c>
      <c r="D40" s="118">
        <f t="shared" si="5"/>
        <v>6.3636363636363641E-5</v>
      </c>
      <c r="E40" s="91">
        <v>0.22239999999999999</v>
      </c>
      <c r="F40" s="92">
        <v>2.0209999999999999</v>
      </c>
      <c r="G40" s="88">
        <f t="shared" si="3"/>
        <v>2.2433999999999998</v>
      </c>
      <c r="H40" s="89">
        <v>71</v>
      </c>
      <c r="I40" s="90" t="s">
        <v>64</v>
      </c>
      <c r="J40" s="74">
        <f t="shared" si="4"/>
        <v>7.0999999999999995E-3</v>
      </c>
      <c r="K40" s="89">
        <v>27</v>
      </c>
      <c r="L40" s="90" t="s">
        <v>64</v>
      </c>
      <c r="M40" s="74">
        <f t="shared" si="0"/>
        <v>2.7000000000000001E-3</v>
      </c>
      <c r="N40" s="89">
        <v>21</v>
      </c>
      <c r="O40" s="90" t="s">
        <v>64</v>
      </c>
      <c r="P40" s="74">
        <f t="shared" si="1"/>
        <v>2.1000000000000003E-3</v>
      </c>
    </row>
    <row r="41" spans="2:16">
      <c r="B41" s="89">
        <v>1.5</v>
      </c>
      <c r="C41" s="90" t="s">
        <v>63</v>
      </c>
      <c r="D41" s="118">
        <f t="shared" si="5"/>
        <v>6.8181818181818184E-5</v>
      </c>
      <c r="E41" s="91">
        <v>0.23019999999999999</v>
      </c>
      <c r="F41" s="92">
        <v>2.0489999999999999</v>
      </c>
      <c r="G41" s="88">
        <f t="shared" si="3"/>
        <v>2.2791999999999999</v>
      </c>
      <c r="H41" s="89">
        <v>75</v>
      </c>
      <c r="I41" s="90" t="s">
        <v>64</v>
      </c>
      <c r="J41" s="74">
        <f t="shared" si="4"/>
        <v>7.4999999999999997E-3</v>
      </c>
      <c r="K41" s="89">
        <v>28</v>
      </c>
      <c r="L41" s="90" t="s">
        <v>64</v>
      </c>
      <c r="M41" s="74">
        <f t="shared" si="0"/>
        <v>2.8E-3</v>
      </c>
      <c r="N41" s="89">
        <v>21</v>
      </c>
      <c r="O41" s="90" t="s">
        <v>64</v>
      </c>
      <c r="P41" s="74">
        <f t="shared" si="1"/>
        <v>2.1000000000000003E-3</v>
      </c>
    </row>
    <row r="42" spans="2:16">
      <c r="B42" s="89">
        <v>1.6</v>
      </c>
      <c r="C42" s="90" t="s">
        <v>63</v>
      </c>
      <c r="D42" s="118">
        <f t="shared" si="5"/>
        <v>7.2727272727272728E-5</v>
      </c>
      <c r="E42" s="91">
        <v>0.23780000000000001</v>
      </c>
      <c r="F42" s="92">
        <v>2.0750000000000002</v>
      </c>
      <c r="G42" s="88">
        <f t="shared" si="3"/>
        <v>2.3128000000000002</v>
      </c>
      <c r="H42" s="89">
        <v>78</v>
      </c>
      <c r="I42" s="90" t="s">
        <v>64</v>
      </c>
      <c r="J42" s="74">
        <f t="shared" si="4"/>
        <v>7.7999999999999996E-3</v>
      </c>
      <c r="K42" s="89">
        <v>29</v>
      </c>
      <c r="L42" s="90" t="s">
        <v>64</v>
      </c>
      <c r="M42" s="74">
        <f t="shared" si="0"/>
        <v>2.9000000000000002E-3</v>
      </c>
      <c r="N42" s="89">
        <v>22</v>
      </c>
      <c r="O42" s="90" t="s">
        <v>64</v>
      </c>
      <c r="P42" s="74">
        <f t="shared" si="1"/>
        <v>2.1999999999999997E-3</v>
      </c>
    </row>
    <row r="43" spans="2:16">
      <c r="B43" s="89">
        <v>1.7</v>
      </c>
      <c r="C43" s="90" t="s">
        <v>63</v>
      </c>
      <c r="D43" s="118">
        <f t="shared" si="5"/>
        <v>7.7272727272727272E-5</v>
      </c>
      <c r="E43" s="91">
        <v>0.24510000000000001</v>
      </c>
      <c r="F43" s="92">
        <v>2.0979999999999999</v>
      </c>
      <c r="G43" s="88">
        <f t="shared" si="3"/>
        <v>2.3430999999999997</v>
      </c>
      <c r="H43" s="89">
        <v>81</v>
      </c>
      <c r="I43" s="90" t="s">
        <v>64</v>
      </c>
      <c r="J43" s="74">
        <f t="shared" si="4"/>
        <v>8.0999999999999996E-3</v>
      </c>
      <c r="K43" s="89">
        <v>30</v>
      </c>
      <c r="L43" s="90" t="s">
        <v>64</v>
      </c>
      <c r="M43" s="74">
        <f t="shared" si="0"/>
        <v>3.0000000000000001E-3</v>
      </c>
      <c r="N43" s="89">
        <v>23</v>
      </c>
      <c r="O43" s="90" t="s">
        <v>64</v>
      </c>
      <c r="P43" s="74">
        <f t="shared" si="1"/>
        <v>2.3E-3</v>
      </c>
    </row>
    <row r="44" spans="2:16">
      <c r="B44" s="89">
        <v>1.8</v>
      </c>
      <c r="C44" s="90" t="s">
        <v>63</v>
      </c>
      <c r="D44" s="118">
        <f t="shared" si="5"/>
        <v>8.1818181818181816E-5</v>
      </c>
      <c r="E44" s="91">
        <v>0.25219999999999998</v>
      </c>
      <c r="F44" s="92">
        <v>2.12</v>
      </c>
      <c r="G44" s="88">
        <f t="shared" si="3"/>
        <v>2.3722000000000003</v>
      </c>
      <c r="H44" s="89">
        <v>85</v>
      </c>
      <c r="I44" s="90" t="s">
        <v>64</v>
      </c>
      <c r="J44" s="74">
        <f t="shared" si="4"/>
        <v>8.5000000000000006E-3</v>
      </c>
      <c r="K44" s="89">
        <v>31</v>
      </c>
      <c r="L44" s="90" t="s">
        <v>64</v>
      </c>
      <c r="M44" s="74">
        <f t="shared" si="0"/>
        <v>3.0999999999999999E-3</v>
      </c>
      <c r="N44" s="89">
        <v>24</v>
      </c>
      <c r="O44" s="90" t="s">
        <v>64</v>
      </c>
      <c r="P44" s="74">
        <f t="shared" si="1"/>
        <v>2.4000000000000002E-3</v>
      </c>
    </row>
    <row r="45" spans="2:16">
      <c r="B45" s="89">
        <v>2</v>
      </c>
      <c r="C45" s="90" t="s">
        <v>63</v>
      </c>
      <c r="D45" s="118">
        <f t="shared" si="5"/>
        <v>9.0909090909090917E-5</v>
      </c>
      <c r="E45" s="91">
        <v>0.26579999999999998</v>
      </c>
      <c r="F45" s="92">
        <v>2.1579999999999999</v>
      </c>
      <c r="G45" s="88">
        <f t="shared" si="3"/>
        <v>2.4238</v>
      </c>
      <c r="H45" s="89">
        <v>91</v>
      </c>
      <c r="I45" s="90" t="s">
        <v>64</v>
      </c>
      <c r="J45" s="74">
        <f t="shared" si="4"/>
        <v>9.1000000000000004E-3</v>
      </c>
      <c r="K45" s="89">
        <v>33</v>
      </c>
      <c r="L45" s="90" t="s">
        <v>64</v>
      </c>
      <c r="M45" s="74">
        <f t="shared" si="0"/>
        <v>3.3E-3</v>
      </c>
      <c r="N45" s="89">
        <v>25</v>
      </c>
      <c r="O45" s="90" t="s">
        <v>64</v>
      </c>
      <c r="P45" s="74">
        <f t="shared" si="1"/>
        <v>2.5000000000000001E-3</v>
      </c>
    </row>
    <row r="46" spans="2:16">
      <c r="B46" s="89">
        <v>2.25</v>
      </c>
      <c r="C46" s="90" t="s">
        <v>63</v>
      </c>
      <c r="D46" s="118">
        <f t="shared" si="5"/>
        <v>1.0227272727272727E-4</v>
      </c>
      <c r="E46" s="91">
        <v>0.28199999999999997</v>
      </c>
      <c r="F46" s="92">
        <v>2.198</v>
      </c>
      <c r="G46" s="88">
        <f t="shared" si="3"/>
        <v>2.48</v>
      </c>
      <c r="H46" s="89">
        <v>99</v>
      </c>
      <c r="I46" s="90" t="s">
        <v>64</v>
      </c>
      <c r="J46" s="74">
        <f t="shared" si="4"/>
        <v>9.9000000000000008E-3</v>
      </c>
      <c r="K46" s="89">
        <v>36</v>
      </c>
      <c r="L46" s="90" t="s">
        <v>64</v>
      </c>
      <c r="M46" s="74">
        <f t="shared" si="0"/>
        <v>3.5999999999999999E-3</v>
      </c>
      <c r="N46" s="89">
        <v>27</v>
      </c>
      <c r="O46" s="90" t="s">
        <v>64</v>
      </c>
      <c r="P46" s="74">
        <f t="shared" si="1"/>
        <v>2.7000000000000001E-3</v>
      </c>
    </row>
    <row r="47" spans="2:16">
      <c r="B47" s="89">
        <v>2.5</v>
      </c>
      <c r="C47" s="90" t="s">
        <v>63</v>
      </c>
      <c r="D47" s="118">
        <f t="shared" si="5"/>
        <v>1.1363636363636364E-4</v>
      </c>
      <c r="E47" s="91">
        <v>0.29720000000000002</v>
      </c>
      <c r="F47" s="92">
        <v>2.2309999999999999</v>
      </c>
      <c r="G47" s="88">
        <f t="shared" si="3"/>
        <v>2.5282</v>
      </c>
      <c r="H47" s="89">
        <v>107</v>
      </c>
      <c r="I47" s="90" t="s">
        <v>64</v>
      </c>
      <c r="J47" s="74">
        <f t="shared" si="4"/>
        <v>1.0699999999999999E-2</v>
      </c>
      <c r="K47" s="89">
        <v>38</v>
      </c>
      <c r="L47" s="90" t="s">
        <v>64</v>
      </c>
      <c r="M47" s="74">
        <f t="shared" si="0"/>
        <v>3.8E-3</v>
      </c>
      <c r="N47" s="89">
        <v>29</v>
      </c>
      <c r="O47" s="90" t="s">
        <v>64</v>
      </c>
      <c r="P47" s="74">
        <f t="shared" si="1"/>
        <v>2.9000000000000002E-3</v>
      </c>
    </row>
    <row r="48" spans="2:16">
      <c r="B48" s="89">
        <v>2.75</v>
      </c>
      <c r="C48" s="90" t="s">
        <v>63</v>
      </c>
      <c r="D48" s="118">
        <f t="shared" si="5"/>
        <v>1.25E-4</v>
      </c>
      <c r="E48" s="91">
        <v>0.31169999999999998</v>
      </c>
      <c r="F48" s="92">
        <v>2.2589999999999999</v>
      </c>
      <c r="G48" s="88">
        <f t="shared" si="3"/>
        <v>2.5707</v>
      </c>
      <c r="H48" s="89">
        <v>115</v>
      </c>
      <c r="I48" s="90" t="s">
        <v>64</v>
      </c>
      <c r="J48" s="74">
        <f t="shared" si="4"/>
        <v>1.15E-2</v>
      </c>
      <c r="K48" s="89">
        <v>41</v>
      </c>
      <c r="L48" s="90" t="s">
        <v>64</v>
      </c>
      <c r="M48" s="74">
        <f t="shared" si="0"/>
        <v>4.1000000000000003E-3</v>
      </c>
      <c r="N48" s="89">
        <v>31</v>
      </c>
      <c r="O48" s="90" t="s">
        <v>64</v>
      </c>
      <c r="P48" s="74">
        <f t="shared" si="1"/>
        <v>3.0999999999999999E-3</v>
      </c>
    </row>
    <row r="49" spans="2:16">
      <c r="B49" s="89">
        <v>3</v>
      </c>
      <c r="C49" s="90" t="s">
        <v>63</v>
      </c>
      <c r="D49" s="118">
        <f t="shared" si="5"/>
        <v>1.3636363636363637E-4</v>
      </c>
      <c r="E49" s="91">
        <v>0.3256</v>
      </c>
      <c r="F49" s="92">
        <v>2.282</v>
      </c>
      <c r="G49" s="88">
        <f t="shared" si="3"/>
        <v>2.6076000000000001</v>
      </c>
      <c r="H49" s="89">
        <v>122</v>
      </c>
      <c r="I49" s="90" t="s">
        <v>64</v>
      </c>
      <c r="J49" s="74">
        <f t="shared" si="4"/>
        <v>1.2199999999999999E-2</v>
      </c>
      <c r="K49" s="89">
        <v>43</v>
      </c>
      <c r="L49" s="90" t="s">
        <v>64</v>
      </c>
      <c r="M49" s="74">
        <f t="shared" si="0"/>
        <v>4.3E-3</v>
      </c>
      <c r="N49" s="89">
        <v>33</v>
      </c>
      <c r="O49" s="90" t="s">
        <v>64</v>
      </c>
      <c r="P49" s="74">
        <f t="shared" si="1"/>
        <v>3.3E-3</v>
      </c>
    </row>
    <row r="50" spans="2:16">
      <c r="B50" s="89">
        <v>3.25</v>
      </c>
      <c r="C50" s="90" t="s">
        <v>63</v>
      </c>
      <c r="D50" s="118">
        <f t="shared" si="5"/>
        <v>1.4772727272727271E-4</v>
      </c>
      <c r="E50" s="91">
        <v>0.33889999999999998</v>
      </c>
      <c r="F50" s="92">
        <v>2.3010000000000002</v>
      </c>
      <c r="G50" s="88">
        <f t="shared" si="3"/>
        <v>2.6398999999999999</v>
      </c>
      <c r="H50" s="89">
        <v>130</v>
      </c>
      <c r="I50" s="90" t="s">
        <v>64</v>
      </c>
      <c r="J50" s="74">
        <f t="shared" si="4"/>
        <v>1.3000000000000001E-2</v>
      </c>
      <c r="K50" s="89">
        <v>45</v>
      </c>
      <c r="L50" s="90" t="s">
        <v>64</v>
      </c>
      <c r="M50" s="74">
        <f t="shared" si="0"/>
        <v>4.4999999999999997E-3</v>
      </c>
      <c r="N50" s="89">
        <v>35</v>
      </c>
      <c r="O50" s="90" t="s">
        <v>64</v>
      </c>
      <c r="P50" s="74">
        <f t="shared" si="1"/>
        <v>3.5000000000000005E-3</v>
      </c>
    </row>
    <row r="51" spans="2:16">
      <c r="B51" s="89">
        <v>3.5</v>
      </c>
      <c r="C51" s="90" t="s">
        <v>63</v>
      </c>
      <c r="D51" s="118">
        <f t="shared" si="5"/>
        <v>1.590909090909091E-4</v>
      </c>
      <c r="E51" s="91">
        <v>0.35170000000000001</v>
      </c>
      <c r="F51" s="92">
        <v>2.3170000000000002</v>
      </c>
      <c r="G51" s="88">
        <f t="shared" si="3"/>
        <v>2.6687000000000003</v>
      </c>
      <c r="H51" s="89">
        <v>138</v>
      </c>
      <c r="I51" s="90" t="s">
        <v>64</v>
      </c>
      <c r="J51" s="74">
        <f t="shared" si="4"/>
        <v>1.3800000000000002E-2</v>
      </c>
      <c r="K51" s="89">
        <v>48</v>
      </c>
      <c r="L51" s="90" t="s">
        <v>64</v>
      </c>
      <c r="M51" s="74">
        <f t="shared" si="0"/>
        <v>4.8000000000000004E-3</v>
      </c>
      <c r="N51" s="89">
        <v>36</v>
      </c>
      <c r="O51" s="90" t="s">
        <v>64</v>
      </c>
      <c r="P51" s="74">
        <f t="shared" si="1"/>
        <v>3.5999999999999999E-3</v>
      </c>
    </row>
    <row r="52" spans="2:16">
      <c r="B52" s="89">
        <v>3.75</v>
      </c>
      <c r="C52" s="90" t="s">
        <v>63</v>
      </c>
      <c r="D52" s="118">
        <f t="shared" si="5"/>
        <v>1.7045454545454544E-4</v>
      </c>
      <c r="E52" s="91">
        <v>0.36399999999999999</v>
      </c>
      <c r="F52" s="92">
        <v>2.331</v>
      </c>
      <c r="G52" s="88">
        <f t="shared" si="3"/>
        <v>2.6949999999999998</v>
      </c>
      <c r="H52" s="89">
        <v>145</v>
      </c>
      <c r="I52" s="90" t="s">
        <v>64</v>
      </c>
      <c r="J52" s="74">
        <f t="shared" si="4"/>
        <v>1.4499999999999999E-2</v>
      </c>
      <c r="K52" s="89">
        <v>50</v>
      </c>
      <c r="L52" s="90" t="s">
        <v>64</v>
      </c>
      <c r="M52" s="74">
        <f t="shared" si="0"/>
        <v>5.0000000000000001E-3</v>
      </c>
      <c r="N52" s="89">
        <v>38</v>
      </c>
      <c r="O52" s="90" t="s">
        <v>64</v>
      </c>
      <c r="P52" s="74">
        <f t="shared" si="1"/>
        <v>3.8E-3</v>
      </c>
    </row>
    <row r="53" spans="2:16">
      <c r="B53" s="89">
        <v>4</v>
      </c>
      <c r="C53" s="90" t="s">
        <v>63</v>
      </c>
      <c r="D53" s="118">
        <f t="shared" si="5"/>
        <v>1.8181818181818183E-4</v>
      </c>
      <c r="E53" s="91">
        <v>0.376</v>
      </c>
      <c r="F53" s="92">
        <v>2.3420000000000001</v>
      </c>
      <c r="G53" s="88">
        <f t="shared" si="3"/>
        <v>2.718</v>
      </c>
      <c r="H53" s="89">
        <v>152</v>
      </c>
      <c r="I53" s="90" t="s">
        <v>64</v>
      </c>
      <c r="J53" s="74">
        <f t="shared" si="4"/>
        <v>1.52E-2</v>
      </c>
      <c r="K53" s="89">
        <v>52</v>
      </c>
      <c r="L53" s="90" t="s">
        <v>64</v>
      </c>
      <c r="M53" s="74">
        <f t="shared" si="0"/>
        <v>5.1999999999999998E-3</v>
      </c>
      <c r="N53" s="89">
        <v>40</v>
      </c>
      <c r="O53" s="90" t="s">
        <v>64</v>
      </c>
      <c r="P53" s="74">
        <f t="shared" si="1"/>
        <v>4.0000000000000001E-3</v>
      </c>
    </row>
    <row r="54" spans="2:16">
      <c r="B54" s="89">
        <v>4.5</v>
      </c>
      <c r="C54" s="90" t="s">
        <v>63</v>
      </c>
      <c r="D54" s="118">
        <f t="shared" si="5"/>
        <v>2.0454545454545454E-4</v>
      </c>
      <c r="E54" s="91">
        <v>0.39879999999999999</v>
      </c>
      <c r="F54" s="92">
        <v>2.359</v>
      </c>
      <c r="G54" s="88">
        <f t="shared" si="3"/>
        <v>2.7578</v>
      </c>
      <c r="H54" s="89">
        <v>167</v>
      </c>
      <c r="I54" s="90" t="s">
        <v>64</v>
      </c>
      <c r="J54" s="74">
        <f t="shared" si="4"/>
        <v>1.67E-2</v>
      </c>
      <c r="K54" s="89">
        <v>56</v>
      </c>
      <c r="L54" s="90" t="s">
        <v>64</v>
      </c>
      <c r="M54" s="74">
        <f t="shared" si="0"/>
        <v>5.5999999999999999E-3</v>
      </c>
      <c r="N54" s="89">
        <v>43</v>
      </c>
      <c r="O54" s="90" t="s">
        <v>64</v>
      </c>
      <c r="P54" s="74">
        <f t="shared" si="1"/>
        <v>4.3E-3</v>
      </c>
    </row>
    <row r="55" spans="2:16">
      <c r="B55" s="89">
        <v>5</v>
      </c>
      <c r="C55" s="90" t="s">
        <v>63</v>
      </c>
      <c r="D55" s="118">
        <f t="shared" si="5"/>
        <v>2.2727272727272727E-4</v>
      </c>
      <c r="E55" s="91">
        <v>0.42030000000000001</v>
      </c>
      <c r="F55" s="92">
        <v>2.371</v>
      </c>
      <c r="G55" s="88">
        <f t="shared" si="3"/>
        <v>2.7913000000000001</v>
      </c>
      <c r="H55" s="89">
        <v>182</v>
      </c>
      <c r="I55" s="90" t="s">
        <v>64</v>
      </c>
      <c r="J55" s="74">
        <f t="shared" si="4"/>
        <v>1.8200000000000001E-2</v>
      </c>
      <c r="K55" s="89">
        <v>61</v>
      </c>
      <c r="L55" s="90" t="s">
        <v>64</v>
      </c>
      <c r="M55" s="74">
        <f t="shared" si="0"/>
        <v>6.0999999999999995E-3</v>
      </c>
      <c r="N55" s="89">
        <v>46</v>
      </c>
      <c r="O55" s="90" t="s">
        <v>64</v>
      </c>
      <c r="P55" s="74">
        <f t="shared" si="1"/>
        <v>4.5999999999999999E-3</v>
      </c>
    </row>
    <row r="56" spans="2:16">
      <c r="B56" s="89">
        <v>5.5</v>
      </c>
      <c r="C56" s="90" t="s">
        <v>63</v>
      </c>
      <c r="D56" s="118">
        <f t="shared" si="5"/>
        <v>2.5000000000000001E-4</v>
      </c>
      <c r="E56" s="91">
        <v>0.44090000000000001</v>
      </c>
      <c r="F56" s="92">
        <v>2.3769999999999998</v>
      </c>
      <c r="G56" s="88">
        <f t="shared" si="3"/>
        <v>2.8178999999999998</v>
      </c>
      <c r="H56" s="89">
        <v>196</v>
      </c>
      <c r="I56" s="90" t="s">
        <v>64</v>
      </c>
      <c r="J56" s="74">
        <f t="shared" si="4"/>
        <v>1.9599999999999999E-2</v>
      </c>
      <c r="K56" s="89">
        <v>65</v>
      </c>
      <c r="L56" s="90" t="s">
        <v>64</v>
      </c>
      <c r="M56" s="74">
        <f t="shared" si="0"/>
        <v>6.5000000000000006E-3</v>
      </c>
      <c r="N56" s="89">
        <v>49</v>
      </c>
      <c r="O56" s="90" t="s">
        <v>64</v>
      </c>
      <c r="P56" s="74">
        <f t="shared" si="1"/>
        <v>4.8999999999999998E-3</v>
      </c>
    </row>
    <row r="57" spans="2:16">
      <c r="B57" s="89">
        <v>6</v>
      </c>
      <c r="C57" s="90" t="s">
        <v>63</v>
      </c>
      <c r="D57" s="118">
        <f t="shared" si="5"/>
        <v>2.7272727272727274E-4</v>
      </c>
      <c r="E57" s="91">
        <v>0.46050000000000002</v>
      </c>
      <c r="F57" s="92">
        <v>2.38</v>
      </c>
      <c r="G57" s="88">
        <f t="shared" si="3"/>
        <v>2.8405</v>
      </c>
      <c r="H57" s="89">
        <v>211</v>
      </c>
      <c r="I57" s="90" t="s">
        <v>64</v>
      </c>
      <c r="J57" s="74">
        <f t="shared" si="4"/>
        <v>2.1100000000000001E-2</v>
      </c>
      <c r="K57" s="89">
        <v>69</v>
      </c>
      <c r="L57" s="90" t="s">
        <v>64</v>
      </c>
      <c r="M57" s="74">
        <f t="shared" si="0"/>
        <v>6.9000000000000008E-3</v>
      </c>
      <c r="N57" s="89">
        <v>52</v>
      </c>
      <c r="O57" s="90" t="s">
        <v>64</v>
      </c>
      <c r="P57" s="74">
        <f t="shared" si="1"/>
        <v>5.1999999999999998E-3</v>
      </c>
    </row>
    <row r="58" spans="2:16">
      <c r="B58" s="89">
        <v>6.5</v>
      </c>
      <c r="C58" s="90" t="s">
        <v>63</v>
      </c>
      <c r="D58" s="118">
        <f t="shared" si="5"/>
        <v>2.9545454545454542E-4</v>
      </c>
      <c r="E58" s="91">
        <v>0.4793</v>
      </c>
      <c r="F58" s="92">
        <v>2.38</v>
      </c>
      <c r="G58" s="88">
        <f t="shared" si="3"/>
        <v>2.8592999999999997</v>
      </c>
      <c r="H58" s="89">
        <v>225</v>
      </c>
      <c r="I58" s="90" t="s">
        <v>64</v>
      </c>
      <c r="J58" s="74">
        <f t="shared" si="4"/>
        <v>2.2499999999999999E-2</v>
      </c>
      <c r="K58" s="89">
        <v>73</v>
      </c>
      <c r="L58" s="90" t="s">
        <v>64</v>
      </c>
      <c r="M58" s="74">
        <f t="shared" si="0"/>
        <v>7.2999999999999992E-3</v>
      </c>
      <c r="N58" s="89">
        <v>55</v>
      </c>
      <c r="O58" s="90" t="s">
        <v>64</v>
      </c>
      <c r="P58" s="74">
        <f t="shared" si="1"/>
        <v>5.4999999999999997E-3</v>
      </c>
    </row>
    <row r="59" spans="2:16">
      <c r="B59" s="89">
        <v>7</v>
      </c>
      <c r="C59" s="90" t="s">
        <v>63</v>
      </c>
      <c r="D59" s="118">
        <f t="shared" si="5"/>
        <v>3.181818181818182E-4</v>
      </c>
      <c r="E59" s="91">
        <v>0.49740000000000001</v>
      </c>
      <c r="F59" s="92">
        <v>2.3780000000000001</v>
      </c>
      <c r="G59" s="88">
        <f t="shared" si="3"/>
        <v>2.8754</v>
      </c>
      <c r="H59" s="89">
        <v>239</v>
      </c>
      <c r="I59" s="90" t="s">
        <v>64</v>
      </c>
      <c r="J59" s="74">
        <f t="shared" si="4"/>
        <v>2.3899999999999998E-2</v>
      </c>
      <c r="K59" s="89">
        <v>77</v>
      </c>
      <c r="L59" s="90" t="s">
        <v>64</v>
      </c>
      <c r="M59" s="74">
        <f t="shared" si="0"/>
        <v>7.7000000000000002E-3</v>
      </c>
      <c r="N59" s="89">
        <v>58</v>
      </c>
      <c r="O59" s="90" t="s">
        <v>64</v>
      </c>
      <c r="P59" s="74">
        <f t="shared" si="1"/>
        <v>5.8000000000000005E-3</v>
      </c>
    </row>
    <row r="60" spans="2:16">
      <c r="B60" s="89">
        <v>8</v>
      </c>
      <c r="C60" s="90" t="s">
        <v>63</v>
      </c>
      <c r="D60" s="118">
        <f t="shared" si="5"/>
        <v>3.6363636363636367E-4</v>
      </c>
      <c r="E60" s="91">
        <v>0.53169999999999995</v>
      </c>
      <c r="F60" s="92">
        <v>2.3690000000000002</v>
      </c>
      <c r="G60" s="88">
        <f t="shared" si="3"/>
        <v>2.9007000000000001</v>
      </c>
      <c r="H60" s="89">
        <v>268</v>
      </c>
      <c r="I60" s="90" t="s">
        <v>64</v>
      </c>
      <c r="J60" s="74">
        <f t="shared" si="4"/>
        <v>2.6800000000000001E-2</v>
      </c>
      <c r="K60" s="89">
        <v>85</v>
      </c>
      <c r="L60" s="90" t="s">
        <v>64</v>
      </c>
      <c r="M60" s="74">
        <f t="shared" si="0"/>
        <v>8.5000000000000006E-3</v>
      </c>
      <c r="N60" s="89">
        <v>64</v>
      </c>
      <c r="O60" s="90" t="s">
        <v>64</v>
      </c>
      <c r="P60" s="74">
        <f t="shared" si="1"/>
        <v>6.4000000000000003E-3</v>
      </c>
    </row>
    <row r="61" spans="2:16">
      <c r="B61" s="89">
        <v>9</v>
      </c>
      <c r="C61" s="90" t="s">
        <v>63</v>
      </c>
      <c r="D61" s="118">
        <f t="shared" si="5"/>
        <v>4.0909090909090908E-4</v>
      </c>
      <c r="E61" s="91">
        <v>0.56399999999999995</v>
      </c>
      <c r="F61" s="92">
        <v>2.355</v>
      </c>
      <c r="G61" s="88">
        <f t="shared" si="3"/>
        <v>2.919</v>
      </c>
      <c r="H61" s="89">
        <v>296</v>
      </c>
      <c r="I61" s="90" t="s">
        <v>64</v>
      </c>
      <c r="J61" s="74">
        <f t="shared" si="4"/>
        <v>2.9599999999999998E-2</v>
      </c>
      <c r="K61" s="89">
        <v>93</v>
      </c>
      <c r="L61" s="90" t="s">
        <v>64</v>
      </c>
      <c r="M61" s="74">
        <f t="shared" si="0"/>
        <v>9.2999999999999992E-3</v>
      </c>
      <c r="N61" s="89">
        <v>70</v>
      </c>
      <c r="O61" s="90" t="s">
        <v>64</v>
      </c>
      <c r="P61" s="74">
        <f t="shared" si="1"/>
        <v>7.000000000000001E-3</v>
      </c>
    </row>
    <row r="62" spans="2:16">
      <c r="B62" s="89">
        <v>10</v>
      </c>
      <c r="C62" s="90" t="s">
        <v>63</v>
      </c>
      <c r="D62" s="118">
        <f t="shared" si="5"/>
        <v>4.5454545454545455E-4</v>
      </c>
      <c r="E62" s="91">
        <v>0.59450000000000003</v>
      </c>
      <c r="F62" s="92">
        <v>2.3370000000000002</v>
      </c>
      <c r="G62" s="88">
        <f t="shared" si="3"/>
        <v>2.9315000000000002</v>
      </c>
      <c r="H62" s="89">
        <v>325</v>
      </c>
      <c r="I62" s="90" t="s">
        <v>64</v>
      </c>
      <c r="J62" s="74">
        <f t="shared" si="4"/>
        <v>3.2500000000000001E-2</v>
      </c>
      <c r="K62" s="89">
        <v>100</v>
      </c>
      <c r="L62" s="90" t="s">
        <v>64</v>
      </c>
      <c r="M62" s="74">
        <f t="shared" si="0"/>
        <v>0.01</v>
      </c>
      <c r="N62" s="89">
        <v>75</v>
      </c>
      <c r="O62" s="90" t="s">
        <v>64</v>
      </c>
      <c r="P62" s="74">
        <f t="shared" si="1"/>
        <v>7.4999999999999997E-3</v>
      </c>
    </row>
    <row r="63" spans="2:16">
      <c r="B63" s="89">
        <v>11</v>
      </c>
      <c r="C63" s="90" t="s">
        <v>63</v>
      </c>
      <c r="D63" s="118">
        <f t="shared" si="5"/>
        <v>5.0000000000000001E-4</v>
      </c>
      <c r="E63" s="91">
        <v>0.62350000000000005</v>
      </c>
      <c r="F63" s="92">
        <v>2.3170000000000002</v>
      </c>
      <c r="G63" s="88">
        <f t="shared" si="3"/>
        <v>2.9405000000000001</v>
      </c>
      <c r="H63" s="89">
        <v>353</v>
      </c>
      <c r="I63" s="90" t="s">
        <v>64</v>
      </c>
      <c r="J63" s="74">
        <f t="shared" si="4"/>
        <v>3.5299999999999998E-2</v>
      </c>
      <c r="K63" s="89">
        <v>108</v>
      </c>
      <c r="L63" s="90" t="s">
        <v>64</v>
      </c>
      <c r="M63" s="74">
        <f t="shared" si="0"/>
        <v>1.0800000000000001E-2</v>
      </c>
      <c r="N63" s="89">
        <v>81</v>
      </c>
      <c r="O63" s="90" t="s">
        <v>64</v>
      </c>
      <c r="P63" s="74">
        <f t="shared" si="1"/>
        <v>8.0999999999999996E-3</v>
      </c>
    </row>
    <row r="64" spans="2:16">
      <c r="B64" s="89">
        <v>12</v>
      </c>
      <c r="C64" s="90" t="s">
        <v>63</v>
      </c>
      <c r="D64" s="118">
        <f t="shared" si="5"/>
        <v>5.4545454545454548E-4</v>
      </c>
      <c r="E64" s="91">
        <v>0.6512</v>
      </c>
      <c r="F64" s="92">
        <v>2.2949999999999999</v>
      </c>
      <c r="G64" s="88">
        <f t="shared" si="3"/>
        <v>2.9462000000000002</v>
      </c>
      <c r="H64" s="89">
        <v>382</v>
      </c>
      <c r="I64" s="90" t="s">
        <v>64</v>
      </c>
      <c r="J64" s="74">
        <f t="shared" si="4"/>
        <v>3.8199999999999998E-2</v>
      </c>
      <c r="K64" s="89">
        <v>115</v>
      </c>
      <c r="L64" s="90" t="s">
        <v>64</v>
      </c>
      <c r="M64" s="74">
        <f t="shared" si="0"/>
        <v>1.15E-2</v>
      </c>
      <c r="N64" s="89">
        <v>86</v>
      </c>
      <c r="O64" s="90" t="s">
        <v>64</v>
      </c>
      <c r="P64" s="74">
        <f t="shared" si="1"/>
        <v>8.6E-3</v>
      </c>
    </row>
    <row r="65" spans="2:16">
      <c r="B65" s="89">
        <v>13</v>
      </c>
      <c r="C65" s="90" t="s">
        <v>63</v>
      </c>
      <c r="D65" s="118">
        <f t="shared" si="5"/>
        <v>5.9090909090909083E-4</v>
      </c>
      <c r="E65" s="91">
        <v>0.67779999999999996</v>
      </c>
      <c r="F65" s="92">
        <v>2.2719999999999998</v>
      </c>
      <c r="G65" s="88">
        <f t="shared" si="3"/>
        <v>2.9497999999999998</v>
      </c>
      <c r="H65" s="89">
        <v>410</v>
      </c>
      <c r="I65" s="90" t="s">
        <v>64</v>
      </c>
      <c r="J65" s="74">
        <f t="shared" si="4"/>
        <v>4.0999999999999995E-2</v>
      </c>
      <c r="K65" s="89">
        <v>122</v>
      </c>
      <c r="L65" s="90" t="s">
        <v>64</v>
      </c>
      <c r="M65" s="74">
        <f t="shared" si="0"/>
        <v>1.2199999999999999E-2</v>
      </c>
      <c r="N65" s="89">
        <v>92</v>
      </c>
      <c r="O65" s="90" t="s">
        <v>64</v>
      </c>
      <c r="P65" s="74">
        <f t="shared" si="1"/>
        <v>9.1999999999999998E-3</v>
      </c>
    </row>
    <row r="66" spans="2:16">
      <c r="B66" s="89">
        <v>14</v>
      </c>
      <c r="C66" s="90" t="s">
        <v>63</v>
      </c>
      <c r="D66" s="118">
        <f t="shared" si="5"/>
        <v>6.3636363636363641E-4</v>
      </c>
      <c r="E66" s="91">
        <v>0.70340000000000003</v>
      </c>
      <c r="F66" s="92">
        <v>2.2490000000000001</v>
      </c>
      <c r="G66" s="88">
        <f t="shared" si="3"/>
        <v>2.9523999999999999</v>
      </c>
      <c r="H66" s="89">
        <v>439</v>
      </c>
      <c r="I66" s="90" t="s">
        <v>64</v>
      </c>
      <c r="J66" s="74">
        <f t="shared" si="4"/>
        <v>4.3900000000000002E-2</v>
      </c>
      <c r="K66" s="89">
        <v>130</v>
      </c>
      <c r="L66" s="90" t="s">
        <v>64</v>
      </c>
      <c r="M66" s="74">
        <f t="shared" si="0"/>
        <v>1.3000000000000001E-2</v>
      </c>
      <c r="N66" s="89">
        <v>97</v>
      </c>
      <c r="O66" s="90" t="s">
        <v>64</v>
      </c>
      <c r="P66" s="74">
        <f t="shared" si="1"/>
        <v>9.7000000000000003E-3</v>
      </c>
    </row>
    <row r="67" spans="2:16">
      <c r="B67" s="89">
        <v>15</v>
      </c>
      <c r="C67" s="90" t="s">
        <v>63</v>
      </c>
      <c r="D67" s="118">
        <f t="shared" si="5"/>
        <v>6.8181818181818176E-4</v>
      </c>
      <c r="E67" s="91">
        <v>0.72809999999999997</v>
      </c>
      <c r="F67" s="92">
        <v>2.2250000000000001</v>
      </c>
      <c r="G67" s="88">
        <f t="shared" si="3"/>
        <v>2.9531000000000001</v>
      </c>
      <c r="H67" s="89">
        <v>467</v>
      </c>
      <c r="I67" s="90" t="s">
        <v>64</v>
      </c>
      <c r="J67" s="74">
        <f t="shared" si="4"/>
        <v>4.6700000000000005E-2</v>
      </c>
      <c r="K67" s="89">
        <v>137</v>
      </c>
      <c r="L67" s="90" t="s">
        <v>64</v>
      </c>
      <c r="M67" s="74">
        <f t="shared" si="0"/>
        <v>1.37E-2</v>
      </c>
      <c r="N67" s="89">
        <v>103</v>
      </c>
      <c r="O67" s="90" t="s">
        <v>64</v>
      </c>
      <c r="P67" s="74">
        <f t="shared" si="1"/>
        <v>1.03E-2</v>
      </c>
    </row>
    <row r="68" spans="2:16">
      <c r="B68" s="89">
        <v>16</v>
      </c>
      <c r="C68" s="90" t="s">
        <v>63</v>
      </c>
      <c r="D68" s="118">
        <f t="shared" si="5"/>
        <v>7.2727272727272734E-4</v>
      </c>
      <c r="E68" s="91">
        <v>0.752</v>
      </c>
      <c r="F68" s="92">
        <v>2.2010000000000001</v>
      </c>
      <c r="G68" s="88">
        <f t="shared" si="3"/>
        <v>2.9530000000000003</v>
      </c>
      <c r="H68" s="89">
        <v>496</v>
      </c>
      <c r="I68" s="90" t="s">
        <v>64</v>
      </c>
      <c r="J68" s="74">
        <f t="shared" si="4"/>
        <v>4.9599999999999998E-2</v>
      </c>
      <c r="K68" s="89">
        <v>144</v>
      </c>
      <c r="L68" s="90" t="s">
        <v>64</v>
      </c>
      <c r="M68" s="74">
        <f t="shared" si="0"/>
        <v>1.44E-2</v>
      </c>
      <c r="N68" s="89">
        <v>108</v>
      </c>
      <c r="O68" s="90" t="s">
        <v>64</v>
      </c>
      <c r="P68" s="74">
        <f t="shared" si="1"/>
        <v>1.0800000000000001E-2</v>
      </c>
    </row>
    <row r="69" spans="2:16">
      <c r="B69" s="89">
        <v>17</v>
      </c>
      <c r="C69" s="90" t="s">
        <v>63</v>
      </c>
      <c r="D69" s="118">
        <f t="shared" si="5"/>
        <v>7.727272727272728E-4</v>
      </c>
      <c r="E69" s="91">
        <v>0.77510000000000001</v>
      </c>
      <c r="F69" s="92">
        <v>2.1779999999999999</v>
      </c>
      <c r="G69" s="88">
        <f t="shared" si="3"/>
        <v>2.9531000000000001</v>
      </c>
      <c r="H69" s="89">
        <v>525</v>
      </c>
      <c r="I69" s="90" t="s">
        <v>64</v>
      </c>
      <c r="J69" s="74">
        <f t="shared" si="4"/>
        <v>5.2500000000000005E-2</v>
      </c>
      <c r="K69" s="89">
        <v>151</v>
      </c>
      <c r="L69" s="90" t="s">
        <v>64</v>
      </c>
      <c r="M69" s="74">
        <f t="shared" si="0"/>
        <v>1.5099999999999999E-2</v>
      </c>
      <c r="N69" s="89">
        <v>113</v>
      </c>
      <c r="O69" s="90" t="s">
        <v>64</v>
      </c>
      <c r="P69" s="74">
        <f t="shared" si="1"/>
        <v>1.1300000000000001E-2</v>
      </c>
    </row>
    <row r="70" spans="2:16">
      <c r="B70" s="89">
        <v>18</v>
      </c>
      <c r="C70" s="90" t="s">
        <v>63</v>
      </c>
      <c r="D70" s="118">
        <f t="shared" si="5"/>
        <v>8.1818181818181816E-4</v>
      </c>
      <c r="E70" s="91">
        <v>0.79759999999999998</v>
      </c>
      <c r="F70" s="92">
        <v>2.1539999999999999</v>
      </c>
      <c r="G70" s="88">
        <f t="shared" si="3"/>
        <v>2.9516</v>
      </c>
      <c r="H70" s="89">
        <v>554</v>
      </c>
      <c r="I70" s="90" t="s">
        <v>64</v>
      </c>
      <c r="J70" s="74">
        <f t="shared" si="4"/>
        <v>5.5400000000000005E-2</v>
      </c>
      <c r="K70" s="89">
        <v>158</v>
      </c>
      <c r="L70" s="90" t="s">
        <v>64</v>
      </c>
      <c r="M70" s="74">
        <f t="shared" si="0"/>
        <v>1.5800000000000002E-2</v>
      </c>
      <c r="N70" s="89">
        <v>118</v>
      </c>
      <c r="O70" s="90" t="s">
        <v>64</v>
      </c>
      <c r="P70" s="74">
        <f t="shared" si="1"/>
        <v>1.18E-2</v>
      </c>
    </row>
    <row r="71" spans="2:16">
      <c r="B71" s="89">
        <v>20</v>
      </c>
      <c r="C71" s="90" t="s">
        <v>63</v>
      </c>
      <c r="D71" s="118">
        <f t="shared" si="5"/>
        <v>9.0909090909090909E-4</v>
      </c>
      <c r="E71" s="91">
        <v>0.8407</v>
      </c>
      <c r="F71" s="92">
        <v>2.1070000000000002</v>
      </c>
      <c r="G71" s="88">
        <f t="shared" si="3"/>
        <v>2.9477000000000002</v>
      </c>
      <c r="H71" s="89">
        <v>612</v>
      </c>
      <c r="I71" s="90" t="s">
        <v>64</v>
      </c>
      <c r="J71" s="74">
        <f t="shared" si="4"/>
        <v>6.1199999999999997E-2</v>
      </c>
      <c r="K71" s="89">
        <v>172</v>
      </c>
      <c r="L71" s="90" t="s">
        <v>64</v>
      </c>
      <c r="M71" s="74">
        <f t="shared" si="0"/>
        <v>1.72E-2</v>
      </c>
      <c r="N71" s="89">
        <v>129</v>
      </c>
      <c r="O71" s="90" t="s">
        <v>64</v>
      </c>
      <c r="P71" s="74">
        <f t="shared" si="1"/>
        <v>1.29E-2</v>
      </c>
    </row>
    <row r="72" spans="2:16">
      <c r="B72" s="89">
        <v>22.5</v>
      </c>
      <c r="C72" s="90" t="s">
        <v>63</v>
      </c>
      <c r="D72" s="118">
        <f t="shared" si="5"/>
        <v>1.0227272727272726E-3</v>
      </c>
      <c r="E72" s="91">
        <v>0.89170000000000005</v>
      </c>
      <c r="F72" s="92">
        <v>2.0510000000000002</v>
      </c>
      <c r="G72" s="88">
        <f t="shared" si="3"/>
        <v>2.9427000000000003</v>
      </c>
      <c r="H72" s="89">
        <v>685</v>
      </c>
      <c r="I72" s="90" t="s">
        <v>64</v>
      </c>
      <c r="J72" s="74">
        <f t="shared" si="4"/>
        <v>6.8500000000000005E-2</v>
      </c>
      <c r="K72" s="89">
        <v>189</v>
      </c>
      <c r="L72" s="90" t="s">
        <v>64</v>
      </c>
      <c r="M72" s="74">
        <f t="shared" si="0"/>
        <v>1.89E-2</v>
      </c>
      <c r="N72" s="89">
        <v>142</v>
      </c>
      <c r="O72" s="90" t="s">
        <v>64</v>
      </c>
      <c r="P72" s="74">
        <f t="shared" si="1"/>
        <v>1.4199999999999999E-2</v>
      </c>
    </row>
    <row r="73" spans="2:16">
      <c r="B73" s="89">
        <v>25</v>
      </c>
      <c r="C73" s="90" t="s">
        <v>63</v>
      </c>
      <c r="D73" s="118">
        <f t="shared" si="5"/>
        <v>1.1363636363636365E-3</v>
      </c>
      <c r="E73" s="91">
        <v>0.94</v>
      </c>
      <c r="F73" s="92">
        <v>1.9970000000000001</v>
      </c>
      <c r="G73" s="88">
        <f t="shared" si="3"/>
        <v>2.9370000000000003</v>
      </c>
      <c r="H73" s="89">
        <v>758</v>
      </c>
      <c r="I73" s="90" t="s">
        <v>64</v>
      </c>
      <c r="J73" s="74">
        <f t="shared" si="4"/>
        <v>7.5800000000000006E-2</v>
      </c>
      <c r="K73" s="89">
        <v>205</v>
      </c>
      <c r="L73" s="90" t="s">
        <v>64</v>
      </c>
      <c r="M73" s="74">
        <f t="shared" si="0"/>
        <v>2.0499999999999997E-2</v>
      </c>
      <c r="N73" s="89">
        <v>154</v>
      </c>
      <c r="O73" s="90" t="s">
        <v>64</v>
      </c>
      <c r="P73" s="74">
        <f t="shared" si="1"/>
        <v>1.54E-2</v>
      </c>
    </row>
    <row r="74" spans="2:16">
      <c r="B74" s="89">
        <v>27.5</v>
      </c>
      <c r="C74" s="90" t="s">
        <v>63</v>
      </c>
      <c r="D74" s="118">
        <f t="shared" si="5"/>
        <v>1.25E-3</v>
      </c>
      <c r="E74" s="91">
        <v>0.98580000000000001</v>
      </c>
      <c r="F74" s="92">
        <v>1.946</v>
      </c>
      <c r="G74" s="88">
        <f t="shared" si="3"/>
        <v>2.9318</v>
      </c>
      <c r="H74" s="89">
        <v>832</v>
      </c>
      <c r="I74" s="90" t="s">
        <v>64</v>
      </c>
      <c r="J74" s="74">
        <f t="shared" si="4"/>
        <v>8.3199999999999996E-2</v>
      </c>
      <c r="K74" s="89">
        <v>221</v>
      </c>
      <c r="L74" s="90" t="s">
        <v>64</v>
      </c>
      <c r="M74" s="74">
        <f t="shared" si="0"/>
        <v>2.2100000000000002E-2</v>
      </c>
      <c r="N74" s="89">
        <v>167</v>
      </c>
      <c r="O74" s="90" t="s">
        <v>64</v>
      </c>
      <c r="P74" s="74">
        <f t="shared" si="1"/>
        <v>1.67E-2</v>
      </c>
    </row>
    <row r="75" spans="2:16">
      <c r="B75" s="89">
        <v>30</v>
      </c>
      <c r="C75" s="90" t="s">
        <v>63</v>
      </c>
      <c r="D75" s="118">
        <f t="shared" si="5"/>
        <v>1.3636363636363635E-3</v>
      </c>
      <c r="E75" s="91">
        <v>1.03</v>
      </c>
      <c r="F75" s="92">
        <v>1.897</v>
      </c>
      <c r="G75" s="88">
        <f t="shared" si="3"/>
        <v>2.927</v>
      </c>
      <c r="H75" s="89">
        <v>907</v>
      </c>
      <c r="I75" s="90" t="s">
        <v>64</v>
      </c>
      <c r="J75" s="74">
        <f t="shared" si="4"/>
        <v>9.0700000000000003E-2</v>
      </c>
      <c r="K75" s="89">
        <v>237</v>
      </c>
      <c r="L75" s="90" t="s">
        <v>64</v>
      </c>
      <c r="M75" s="74">
        <f t="shared" si="0"/>
        <v>2.3699999999999999E-2</v>
      </c>
      <c r="N75" s="89">
        <v>180</v>
      </c>
      <c r="O75" s="90" t="s">
        <v>64</v>
      </c>
      <c r="P75" s="74">
        <f t="shared" si="1"/>
        <v>1.7999999999999999E-2</v>
      </c>
    </row>
    <row r="76" spans="2:16">
      <c r="B76" s="89">
        <v>32.5</v>
      </c>
      <c r="C76" s="90" t="s">
        <v>63</v>
      </c>
      <c r="D76" s="118">
        <f t="shared" si="5"/>
        <v>1.4772727272727272E-3</v>
      </c>
      <c r="E76" s="91">
        <v>1.0720000000000001</v>
      </c>
      <c r="F76" s="92">
        <v>1.851</v>
      </c>
      <c r="G76" s="88">
        <f t="shared" si="3"/>
        <v>2.923</v>
      </c>
      <c r="H76" s="89">
        <v>981</v>
      </c>
      <c r="I76" s="90" t="s">
        <v>64</v>
      </c>
      <c r="J76" s="74">
        <f t="shared" si="4"/>
        <v>9.8099999999999993E-2</v>
      </c>
      <c r="K76" s="89">
        <v>253</v>
      </c>
      <c r="L76" s="90" t="s">
        <v>64</v>
      </c>
      <c r="M76" s="74">
        <f t="shared" si="0"/>
        <v>2.53E-2</v>
      </c>
      <c r="N76" s="89">
        <v>192</v>
      </c>
      <c r="O76" s="90" t="s">
        <v>64</v>
      </c>
      <c r="P76" s="74">
        <f t="shared" si="1"/>
        <v>1.9200000000000002E-2</v>
      </c>
    </row>
    <row r="77" spans="2:16">
      <c r="B77" s="89">
        <v>35</v>
      </c>
      <c r="C77" s="90" t="s">
        <v>63</v>
      </c>
      <c r="D77" s="118">
        <f t="shared" si="5"/>
        <v>1.590909090909091E-3</v>
      </c>
      <c r="E77" s="91">
        <v>1.1120000000000001</v>
      </c>
      <c r="F77" s="92">
        <v>1.8069999999999999</v>
      </c>
      <c r="G77" s="88">
        <f t="shared" si="3"/>
        <v>2.919</v>
      </c>
      <c r="H77" s="89">
        <v>1056</v>
      </c>
      <c r="I77" s="90" t="s">
        <v>64</v>
      </c>
      <c r="J77" s="74">
        <f t="shared" si="4"/>
        <v>0.1056</v>
      </c>
      <c r="K77" s="89">
        <v>268</v>
      </c>
      <c r="L77" s="90" t="s">
        <v>64</v>
      </c>
      <c r="M77" s="74">
        <f t="shared" si="0"/>
        <v>2.6800000000000001E-2</v>
      </c>
      <c r="N77" s="89">
        <v>205</v>
      </c>
      <c r="O77" s="90" t="s">
        <v>64</v>
      </c>
      <c r="P77" s="74">
        <f t="shared" si="1"/>
        <v>2.0499999999999997E-2</v>
      </c>
    </row>
    <row r="78" spans="2:16">
      <c r="B78" s="89">
        <v>37.5</v>
      </c>
      <c r="C78" s="90" t="s">
        <v>63</v>
      </c>
      <c r="D78" s="118">
        <f t="shared" si="5"/>
        <v>1.7045454545454545E-3</v>
      </c>
      <c r="E78" s="91">
        <v>1.151</v>
      </c>
      <c r="F78" s="92">
        <v>1.766</v>
      </c>
      <c r="G78" s="88">
        <f t="shared" si="3"/>
        <v>2.9169999999999998</v>
      </c>
      <c r="H78" s="89">
        <v>1131</v>
      </c>
      <c r="I78" s="90" t="s">
        <v>64</v>
      </c>
      <c r="J78" s="74">
        <f t="shared" si="4"/>
        <v>0.11310000000000001</v>
      </c>
      <c r="K78" s="89">
        <v>283</v>
      </c>
      <c r="L78" s="90" t="s">
        <v>64</v>
      </c>
      <c r="M78" s="74">
        <f t="shared" si="0"/>
        <v>2.8299999999999999E-2</v>
      </c>
      <c r="N78" s="89">
        <v>217</v>
      </c>
      <c r="O78" s="90" t="s">
        <v>64</v>
      </c>
      <c r="P78" s="74">
        <f t="shared" si="1"/>
        <v>2.1700000000000001E-2</v>
      </c>
    </row>
    <row r="79" spans="2:16">
      <c r="B79" s="89">
        <v>40</v>
      </c>
      <c r="C79" s="90" t="s">
        <v>63</v>
      </c>
      <c r="D79" s="118">
        <f t="shared" si="5"/>
        <v>1.8181818181818182E-3</v>
      </c>
      <c r="E79" s="91">
        <v>1.1890000000000001</v>
      </c>
      <c r="F79" s="92">
        <v>1.726</v>
      </c>
      <c r="G79" s="88">
        <f t="shared" si="3"/>
        <v>2.915</v>
      </c>
      <c r="H79" s="89">
        <v>1207</v>
      </c>
      <c r="I79" s="90" t="s">
        <v>64</v>
      </c>
      <c r="J79" s="74">
        <f t="shared" si="4"/>
        <v>0.1207</v>
      </c>
      <c r="K79" s="89">
        <v>298</v>
      </c>
      <c r="L79" s="90" t="s">
        <v>64</v>
      </c>
      <c r="M79" s="74">
        <f t="shared" si="0"/>
        <v>2.98E-2</v>
      </c>
      <c r="N79" s="89">
        <v>230</v>
      </c>
      <c r="O79" s="90" t="s">
        <v>64</v>
      </c>
      <c r="P79" s="74">
        <f t="shared" si="1"/>
        <v>2.3E-2</v>
      </c>
    </row>
    <row r="80" spans="2:16">
      <c r="B80" s="89">
        <v>45</v>
      </c>
      <c r="C80" s="90" t="s">
        <v>63</v>
      </c>
      <c r="D80" s="118">
        <f t="shared" si="5"/>
        <v>2.0454545454545452E-3</v>
      </c>
      <c r="E80" s="91">
        <v>1.262</v>
      </c>
      <c r="F80" s="92">
        <v>1.653</v>
      </c>
      <c r="G80" s="88">
        <f t="shared" si="3"/>
        <v>2.915</v>
      </c>
      <c r="H80" s="89">
        <v>1358</v>
      </c>
      <c r="I80" s="90" t="s">
        <v>64</v>
      </c>
      <c r="J80" s="74">
        <f t="shared" si="4"/>
        <v>0.1358</v>
      </c>
      <c r="K80" s="89">
        <v>327</v>
      </c>
      <c r="L80" s="90" t="s">
        <v>64</v>
      </c>
      <c r="M80" s="74">
        <f t="shared" si="0"/>
        <v>3.27E-2</v>
      </c>
      <c r="N80" s="89">
        <v>254</v>
      </c>
      <c r="O80" s="90" t="s">
        <v>64</v>
      </c>
      <c r="P80" s="74">
        <f t="shared" si="1"/>
        <v>2.5399999999999999E-2</v>
      </c>
    </row>
    <row r="81" spans="2:16">
      <c r="B81" s="89">
        <v>50</v>
      </c>
      <c r="C81" s="90" t="s">
        <v>63</v>
      </c>
      <c r="D81" s="118">
        <f t="shared" si="5"/>
        <v>2.2727272727272731E-3</v>
      </c>
      <c r="E81" s="91">
        <v>1.3260000000000001</v>
      </c>
      <c r="F81" s="92">
        <v>1.587</v>
      </c>
      <c r="G81" s="88">
        <f t="shared" si="3"/>
        <v>2.9130000000000003</v>
      </c>
      <c r="H81" s="89">
        <v>1510</v>
      </c>
      <c r="I81" s="90" t="s">
        <v>64</v>
      </c>
      <c r="J81" s="74">
        <f t="shared" si="4"/>
        <v>0.151</v>
      </c>
      <c r="K81" s="89">
        <v>355</v>
      </c>
      <c r="L81" s="90" t="s">
        <v>64</v>
      </c>
      <c r="M81" s="74">
        <f t="shared" si="0"/>
        <v>3.5499999999999997E-2</v>
      </c>
      <c r="N81" s="89">
        <v>278</v>
      </c>
      <c r="O81" s="90" t="s">
        <v>64</v>
      </c>
      <c r="P81" s="74">
        <f t="shared" si="1"/>
        <v>2.7800000000000002E-2</v>
      </c>
    </row>
    <row r="82" spans="2:16">
      <c r="B82" s="89">
        <v>55</v>
      </c>
      <c r="C82" s="90" t="s">
        <v>63</v>
      </c>
      <c r="D82" s="118">
        <f t="shared" si="5"/>
        <v>2.5000000000000001E-3</v>
      </c>
      <c r="E82" s="91">
        <v>1.3779999999999999</v>
      </c>
      <c r="F82" s="92">
        <v>1.5269999999999999</v>
      </c>
      <c r="G82" s="88">
        <f t="shared" si="3"/>
        <v>2.9049999999999998</v>
      </c>
      <c r="H82" s="89">
        <v>1663</v>
      </c>
      <c r="I82" s="90" t="s">
        <v>64</v>
      </c>
      <c r="J82" s="74">
        <f t="shared" si="4"/>
        <v>0.1663</v>
      </c>
      <c r="K82" s="89">
        <v>383</v>
      </c>
      <c r="L82" s="90" t="s">
        <v>64</v>
      </c>
      <c r="M82" s="74">
        <f t="shared" si="0"/>
        <v>3.8300000000000001E-2</v>
      </c>
      <c r="N82" s="89">
        <v>303</v>
      </c>
      <c r="O82" s="90" t="s">
        <v>64</v>
      </c>
      <c r="P82" s="74">
        <f t="shared" si="1"/>
        <v>3.0300000000000001E-2</v>
      </c>
    </row>
    <row r="83" spans="2:16">
      <c r="B83" s="89">
        <v>60</v>
      </c>
      <c r="C83" s="90" t="s">
        <v>63</v>
      </c>
      <c r="D83" s="118">
        <f t="shared" si="5"/>
        <v>2.7272727272727271E-3</v>
      </c>
      <c r="E83" s="91">
        <v>1.4239999999999999</v>
      </c>
      <c r="F83" s="92">
        <v>1.4710000000000001</v>
      </c>
      <c r="G83" s="88">
        <f t="shared" si="3"/>
        <v>2.895</v>
      </c>
      <c r="H83" s="89">
        <v>1818</v>
      </c>
      <c r="I83" s="90" t="s">
        <v>64</v>
      </c>
      <c r="J83" s="74">
        <f t="shared" si="4"/>
        <v>0.18180000000000002</v>
      </c>
      <c r="K83" s="89">
        <v>409</v>
      </c>
      <c r="L83" s="90" t="s">
        <v>64</v>
      </c>
      <c r="M83" s="74">
        <f t="shared" si="0"/>
        <v>4.0899999999999999E-2</v>
      </c>
      <c r="N83" s="89">
        <v>326</v>
      </c>
      <c r="O83" s="90" t="s">
        <v>64</v>
      </c>
      <c r="P83" s="74">
        <f t="shared" si="1"/>
        <v>3.2600000000000004E-2</v>
      </c>
    </row>
    <row r="84" spans="2:16">
      <c r="B84" s="89">
        <v>65</v>
      </c>
      <c r="C84" s="90" t="s">
        <v>63</v>
      </c>
      <c r="D84" s="118">
        <f t="shared" si="5"/>
        <v>2.9545454545454545E-3</v>
      </c>
      <c r="E84" s="91">
        <v>1.466</v>
      </c>
      <c r="F84" s="92">
        <v>1.421</v>
      </c>
      <c r="G84" s="88">
        <f t="shared" si="3"/>
        <v>2.887</v>
      </c>
      <c r="H84" s="89">
        <v>1973</v>
      </c>
      <c r="I84" s="90" t="s">
        <v>64</v>
      </c>
      <c r="J84" s="74">
        <f t="shared" si="4"/>
        <v>0.1973</v>
      </c>
      <c r="K84" s="89">
        <v>435</v>
      </c>
      <c r="L84" s="90" t="s">
        <v>64</v>
      </c>
      <c r="M84" s="74">
        <f t="shared" ref="M84:M147" si="6">K84/1000/10</f>
        <v>4.3499999999999997E-2</v>
      </c>
      <c r="N84" s="89">
        <v>350</v>
      </c>
      <c r="O84" s="90" t="s">
        <v>64</v>
      </c>
      <c r="P84" s="74">
        <f t="shared" ref="P84:P147" si="7">N84/1000/10</f>
        <v>3.4999999999999996E-2</v>
      </c>
    </row>
    <row r="85" spans="2:16">
      <c r="B85" s="89">
        <v>70</v>
      </c>
      <c r="C85" s="90" t="s">
        <v>63</v>
      </c>
      <c r="D85" s="118">
        <f t="shared" si="5"/>
        <v>3.1818181818181819E-3</v>
      </c>
      <c r="E85" s="91">
        <v>1.504</v>
      </c>
      <c r="F85" s="92">
        <v>1.3740000000000001</v>
      </c>
      <c r="G85" s="88">
        <f t="shared" ref="G85:G148" si="8">E85+F85</f>
        <v>2.8780000000000001</v>
      </c>
      <c r="H85" s="89">
        <v>2128</v>
      </c>
      <c r="I85" s="90" t="s">
        <v>64</v>
      </c>
      <c r="J85" s="74">
        <f t="shared" ref="J85:J104" si="9">H85/1000/10</f>
        <v>0.21280000000000002</v>
      </c>
      <c r="K85" s="89">
        <v>460</v>
      </c>
      <c r="L85" s="90" t="s">
        <v>64</v>
      </c>
      <c r="M85" s="74">
        <f t="shared" si="6"/>
        <v>4.5999999999999999E-2</v>
      </c>
      <c r="N85" s="89">
        <v>373</v>
      </c>
      <c r="O85" s="90" t="s">
        <v>64</v>
      </c>
      <c r="P85" s="74">
        <f t="shared" si="7"/>
        <v>3.73E-2</v>
      </c>
    </row>
    <row r="86" spans="2:16">
      <c r="B86" s="89">
        <v>80</v>
      </c>
      <c r="C86" s="90" t="s">
        <v>63</v>
      </c>
      <c r="D86" s="118">
        <f t="shared" si="5"/>
        <v>3.6363636363636364E-3</v>
      </c>
      <c r="E86" s="91">
        <v>1.5780000000000001</v>
      </c>
      <c r="F86" s="92">
        <v>1.29</v>
      </c>
      <c r="G86" s="88">
        <f t="shared" si="8"/>
        <v>2.8680000000000003</v>
      </c>
      <c r="H86" s="89">
        <v>2443</v>
      </c>
      <c r="I86" s="90" t="s">
        <v>64</v>
      </c>
      <c r="J86" s="74">
        <f t="shared" si="9"/>
        <v>0.24430000000000002</v>
      </c>
      <c r="K86" s="89">
        <v>510</v>
      </c>
      <c r="L86" s="90" t="s">
        <v>64</v>
      </c>
      <c r="M86" s="74">
        <f t="shared" si="6"/>
        <v>5.1000000000000004E-2</v>
      </c>
      <c r="N86" s="89">
        <v>420</v>
      </c>
      <c r="O86" s="90" t="s">
        <v>64</v>
      </c>
      <c r="P86" s="74">
        <f t="shared" si="7"/>
        <v>4.1999999999999996E-2</v>
      </c>
    </row>
    <row r="87" spans="2:16">
      <c r="B87" s="89">
        <v>90</v>
      </c>
      <c r="C87" s="90" t="s">
        <v>63</v>
      </c>
      <c r="D87" s="118">
        <f t="shared" si="5"/>
        <v>4.0909090909090904E-3</v>
      </c>
      <c r="E87" s="91">
        <v>1.649</v>
      </c>
      <c r="F87" s="92">
        <v>1.218</v>
      </c>
      <c r="G87" s="88">
        <f t="shared" si="8"/>
        <v>2.867</v>
      </c>
      <c r="H87" s="89">
        <v>2759</v>
      </c>
      <c r="I87" s="90" t="s">
        <v>64</v>
      </c>
      <c r="J87" s="74">
        <f t="shared" si="9"/>
        <v>0.27589999999999998</v>
      </c>
      <c r="K87" s="89">
        <v>558</v>
      </c>
      <c r="L87" s="90" t="s">
        <v>64</v>
      </c>
      <c r="M87" s="74">
        <f t="shared" si="6"/>
        <v>5.5800000000000002E-2</v>
      </c>
      <c r="N87" s="89">
        <v>466</v>
      </c>
      <c r="O87" s="90" t="s">
        <v>64</v>
      </c>
      <c r="P87" s="74">
        <f t="shared" si="7"/>
        <v>4.6600000000000003E-2</v>
      </c>
    </row>
    <row r="88" spans="2:16">
      <c r="B88" s="89">
        <v>100</v>
      </c>
      <c r="C88" s="90" t="s">
        <v>63</v>
      </c>
      <c r="D88" s="118">
        <f t="shared" si="5"/>
        <v>4.5454545454545461E-3</v>
      </c>
      <c r="E88" s="91">
        <v>1.7190000000000001</v>
      </c>
      <c r="F88" s="92">
        <v>1.155</v>
      </c>
      <c r="G88" s="88">
        <f t="shared" si="8"/>
        <v>2.8740000000000001</v>
      </c>
      <c r="H88" s="89">
        <v>3075</v>
      </c>
      <c r="I88" s="90" t="s">
        <v>64</v>
      </c>
      <c r="J88" s="74">
        <f t="shared" si="9"/>
        <v>0.3075</v>
      </c>
      <c r="K88" s="89">
        <v>603</v>
      </c>
      <c r="L88" s="90" t="s">
        <v>64</v>
      </c>
      <c r="M88" s="74">
        <f t="shared" si="6"/>
        <v>6.0299999999999999E-2</v>
      </c>
      <c r="N88" s="89">
        <v>511</v>
      </c>
      <c r="O88" s="90" t="s">
        <v>64</v>
      </c>
      <c r="P88" s="74">
        <f t="shared" si="7"/>
        <v>5.11E-2</v>
      </c>
    </row>
    <row r="89" spans="2:16">
      <c r="B89" s="89">
        <v>110</v>
      </c>
      <c r="C89" s="90" t="s">
        <v>63</v>
      </c>
      <c r="D89" s="118">
        <f t="shared" si="5"/>
        <v>5.0000000000000001E-3</v>
      </c>
      <c r="E89" s="91">
        <v>1.7889999999999999</v>
      </c>
      <c r="F89" s="92">
        <v>1.0980000000000001</v>
      </c>
      <c r="G89" s="88">
        <f t="shared" si="8"/>
        <v>2.887</v>
      </c>
      <c r="H89" s="89">
        <v>3392</v>
      </c>
      <c r="I89" s="90" t="s">
        <v>64</v>
      </c>
      <c r="J89" s="74">
        <f t="shared" si="9"/>
        <v>0.3392</v>
      </c>
      <c r="K89" s="89">
        <v>646</v>
      </c>
      <c r="L89" s="90" t="s">
        <v>64</v>
      </c>
      <c r="M89" s="74">
        <f t="shared" si="6"/>
        <v>6.4600000000000005E-2</v>
      </c>
      <c r="N89" s="89">
        <v>555</v>
      </c>
      <c r="O89" s="90" t="s">
        <v>64</v>
      </c>
      <c r="P89" s="74">
        <f t="shared" si="7"/>
        <v>5.5500000000000008E-2</v>
      </c>
    </row>
    <row r="90" spans="2:16">
      <c r="B90" s="89">
        <v>120</v>
      </c>
      <c r="C90" s="90" t="s">
        <v>63</v>
      </c>
      <c r="D90" s="118">
        <f t="shared" si="5"/>
        <v>5.4545454545454541E-3</v>
      </c>
      <c r="E90" s="91">
        <v>1.8580000000000001</v>
      </c>
      <c r="F90" s="92">
        <v>1.048</v>
      </c>
      <c r="G90" s="88">
        <f t="shared" si="8"/>
        <v>2.9060000000000001</v>
      </c>
      <c r="H90" s="89">
        <v>3708</v>
      </c>
      <c r="I90" s="90" t="s">
        <v>64</v>
      </c>
      <c r="J90" s="74">
        <f t="shared" si="9"/>
        <v>0.37080000000000002</v>
      </c>
      <c r="K90" s="89">
        <v>687</v>
      </c>
      <c r="L90" s="90" t="s">
        <v>64</v>
      </c>
      <c r="M90" s="74">
        <f t="shared" si="6"/>
        <v>6.8700000000000011E-2</v>
      </c>
      <c r="N90" s="89">
        <v>598</v>
      </c>
      <c r="O90" s="90" t="s">
        <v>64</v>
      </c>
      <c r="P90" s="74">
        <f t="shared" si="7"/>
        <v>5.9799999999999999E-2</v>
      </c>
    </row>
    <row r="91" spans="2:16">
      <c r="B91" s="89">
        <v>130</v>
      </c>
      <c r="C91" s="90" t="s">
        <v>63</v>
      </c>
      <c r="D91" s="118">
        <f t="shared" si="5"/>
        <v>5.909090909090909E-3</v>
      </c>
      <c r="E91" s="91">
        <v>1.9279999999999999</v>
      </c>
      <c r="F91" s="92">
        <v>1.0029999999999999</v>
      </c>
      <c r="G91" s="88">
        <f t="shared" si="8"/>
        <v>2.931</v>
      </c>
      <c r="H91" s="89">
        <v>4023</v>
      </c>
      <c r="I91" s="90" t="s">
        <v>64</v>
      </c>
      <c r="J91" s="74">
        <f t="shared" si="9"/>
        <v>0.40229999999999999</v>
      </c>
      <c r="K91" s="89">
        <v>727</v>
      </c>
      <c r="L91" s="90" t="s">
        <v>64</v>
      </c>
      <c r="M91" s="74">
        <f t="shared" si="6"/>
        <v>7.2700000000000001E-2</v>
      </c>
      <c r="N91" s="89">
        <v>641</v>
      </c>
      <c r="O91" s="90" t="s">
        <v>64</v>
      </c>
      <c r="P91" s="74">
        <f t="shared" si="7"/>
        <v>6.4100000000000004E-2</v>
      </c>
    </row>
    <row r="92" spans="2:16">
      <c r="B92" s="89">
        <v>140</v>
      </c>
      <c r="C92" s="90" t="s">
        <v>63</v>
      </c>
      <c r="D92" s="118">
        <f t="shared" si="5"/>
        <v>6.3636363636363638E-3</v>
      </c>
      <c r="E92" s="91">
        <v>1.9970000000000001</v>
      </c>
      <c r="F92" s="92">
        <v>0.9627</v>
      </c>
      <c r="G92" s="88">
        <f t="shared" si="8"/>
        <v>2.9597000000000002</v>
      </c>
      <c r="H92" s="89">
        <v>4335</v>
      </c>
      <c r="I92" s="90" t="s">
        <v>64</v>
      </c>
      <c r="J92" s="74">
        <f t="shared" si="9"/>
        <v>0.4335</v>
      </c>
      <c r="K92" s="89">
        <v>764</v>
      </c>
      <c r="L92" s="90" t="s">
        <v>64</v>
      </c>
      <c r="M92" s="74">
        <f t="shared" si="6"/>
        <v>7.6399999999999996E-2</v>
      </c>
      <c r="N92" s="89">
        <v>682</v>
      </c>
      <c r="O92" s="90" t="s">
        <v>64</v>
      </c>
      <c r="P92" s="74">
        <f t="shared" si="7"/>
        <v>6.8200000000000011E-2</v>
      </c>
    </row>
    <row r="93" spans="2:16">
      <c r="B93" s="89">
        <v>150</v>
      </c>
      <c r="C93" s="90" t="s">
        <v>63</v>
      </c>
      <c r="D93" s="118">
        <f t="shared" si="5"/>
        <v>6.8181818181818179E-3</v>
      </c>
      <c r="E93" s="91">
        <v>2.0649999999999999</v>
      </c>
      <c r="F93" s="92">
        <v>0.92569999999999997</v>
      </c>
      <c r="G93" s="88">
        <f t="shared" si="8"/>
        <v>2.9906999999999999</v>
      </c>
      <c r="H93" s="89">
        <v>4645</v>
      </c>
      <c r="I93" s="90" t="s">
        <v>64</v>
      </c>
      <c r="J93" s="74">
        <f t="shared" si="9"/>
        <v>0.46449999999999997</v>
      </c>
      <c r="K93" s="89">
        <v>800</v>
      </c>
      <c r="L93" s="90" t="s">
        <v>64</v>
      </c>
      <c r="M93" s="74">
        <f t="shared" si="6"/>
        <v>0.08</v>
      </c>
      <c r="N93" s="89">
        <v>723</v>
      </c>
      <c r="O93" s="90" t="s">
        <v>64</v>
      </c>
      <c r="P93" s="74">
        <f t="shared" si="7"/>
        <v>7.2300000000000003E-2</v>
      </c>
    </row>
    <row r="94" spans="2:16">
      <c r="B94" s="89">
        <v>160</v>
      </c>
      <c r="C94" s="90" t="s">
        <v>63</v>
      </c>
      <c r="D94" s="118">
        <f t="shared" si="5"/>
        <v>7.2727272727272727E-3</v>
      </c>
      <c r="E94" s="91">
        <v>2.133</v>
      </c>
      <c r="F94" s="92">
        <v>0.89190000000000003</v>
      </c>
      <c r="G94" s="88">
        <f t="shared" si="8"/>
        <v>3.0249000000000001</v>
      </c>
      <c r="H94" s="89">
        <v>4952</v>
      </c>
      <c r="I94" s="90" t="s">
        <v>64</v>
      </c>
      <c r="J94" s="74">
        <f t="shared" si="9"/>
        <v>0.49519999999999997</v>
      </c>
      <c r="K94" s="89">
        <v>834</v>
      </c>
      <c r="L94" s="90" t="s">
        <v>64</v>
      </c>
      <c r="M94" s="74">
        <f t="shared" si="6"/>
        <v>8.3400000000000002E-2</v>
      </c>
      <c r="N94" s="89">
        <v>762</v>
      </c>
      <c r="O94" s="90" t="s">
        <v>64</v>
      </c>
      <c r="P94" s="74">
        <f t="shared" si="7"/>
        <v>7.6200000000000004E-2</v>
      </c>
    </row>
    <row r="95" spans="2:16">
      <c r="B95" s="89">
        <v>170</v>
      </c>
      <c r="C95" s="90" t="s">
        <v>63</v>
      </c>
      <c r="D95" s="118">
        <f t="shared" si="5"/>
        <v>7.7272727272727276E-3</v>
      </c>
      <c r="E95" s="91">
        <v>2.2000000000000002</v>
      </c>
      <c r="F95" s="92">
        <v>0.86080000000000001</v>
      </c>
      <c r="G95" s="88">
        <f t="shared" si="8"/>
        <v>3.0608000000000004</v>
      </c>
      <c r="H95" s="89">
        <v>5256</v>
      </c>
      <c r="I95" s="90" t="s">
        <v>64</v>
      </c>
      <c r="J95" s="74">
        <f t="shared" si="9"/>
        <v>0.52560000000000007</v>
      </c>
      <c r="K95" s="89">
        <v>867</v>
      </c>
      <c r="L95" s="90" t="s">
        <v>64</v>
      </c>
      <c r="M95" s="74">
        <f t="shared" si="6"/>
        <v>8.6699999999999999E-2</v>
      </c>
      <c r="N95" s="89">
        <v>801</v>
      </c>
      <c r="O95" s="90" t="s">
        <v>64</v>
      </c>
      <c r="P95" s="74">
        <f t="shared" si="7"/>
        <v>8.0100000000000005E-2</v>
      </c>
    </row>
    <row r="96" spans="2:16">
      <c r="B96" s="89">
        <v>180</v>
      </c>
      <c r="C96" s="90" t="s">
        <v>63</v>
      </c>
      <c r="D96" s="118">
        <f t="shared" si="5"/>
        <v>8.1818181818181807E-3</v>
      </c>
      <c r="E96" s="91">
        <v>2.2650000000000001</v>
      </c>
      <c r="F96" s="92">
        <v>0.83209999999999995</v>
      </c>
      <c r="G96" s="88">
        <f t="shared" si="8"/>
        <v>3.0971000000000002</v>
      </c>
      <c r="H96" s="89">
        <v>5557</v>
      </c>
      <c r="I96" s="90" t="s">
        <v>64</v>
      </c>
      <c r="J96" s="74">
        <f t="shared" si="9"/>
        <v>0.55570000000000008</v>
      </c>
      <c r="K96" s="89">
        <v>898</v>
      </c>
      <c r="L96" s="90" t="s">
        <v>64</v>
      </c>
      <c r="M96" s="74">
        <f t="shared" si="6"/>
        <v>8.9800000000000005E-2</v>
      </c>
      <c r="N96" s="89">
        <v>838</v>
      </c>
      <c r="O96" s="90" t="s">
        <v>64</v>
      </c>
      <c r="P96" s="74">
        <f t="shared" si="7"/>
        <v>8.3799999999999999E-2</v>
      </c>
    </row>
    <row r="97" spans="2:16">
      <c r="B97" s="89">
        <v>200</v>
      </c>
      <c r="C97" s="90" t="s">
        <v>63</v>
      </c>
      <c r="D97" s="118">
        <f t="shared" si="5"/>
        <v>9.0909090909090922E-3</v>
      </c>
      <c r="E97" s="91">
        <v>2.3919999999999999</v>
      </c>
      <c r="F97" s="92">
        <v>0.78100000000000003</v>
      </c>
      <c r="G97" s="88">
        <f t="shared" si="8"/>
        <v>3.173</v>
      </c>
      <c r="H97" s="89">
        <v>6150</v>
      </c>
      <c r="I97" s="90" t="s">
        <v>64</v>
      </c>
      <c r="J97" s="74">
        <f t="shared" si="9"/>
        <v>0.61499999999999999</v>
      </c>
      <c r="K97" s="89">
        <v>957</v>
      </c>
      <c r="L97" s="90" t="s">
        <v>64</v>
      </c>
      <c r="M97" s="74">
        <f t="shared" si="6"/>
        <v>9.5699999999999993E-2</v>
      </c>
      <c r="N97" s="89">
        <v>911</v>
      </c>
      <c r="O97" s="90" t="s">
        <v>64</v>
      </c>
      <c r="P97" s="74">
        <f t="shared" si="7"/>
        <v>9.11E-2</v>
      </c>
    </row>
    <row r="98" spans="2:16">
      <c r="B98" s="89">
        <v>225</v>
      </c>
      <c r="C98" s="90" t="s">
        <v>63</v>
      </c>
      <c r="D98" s="118">
        <f t="shared" si="5"/>
        <v>1.0227272727272727E-2</v>
      </c>
      <c r="E98" s="91">
        <v>2.5430000000000001</v>
      </c>
      <c r="F98" s="92">
        <v>0.72640000000000005</v>
      </c>
      <c r="G98" s="88">
        <f t="shared" si="8"/>
        <v>3.2694000000000001</v>
      </c>
      <c r="H98" s="89">
        <v>6875</v>
      </c>
      <c r="I98" s="90" t="s">
        <v>64</v>
      </c>
      <c r="J98" s="74">
        <f t="shared" si="9"/>
        <v>0.6875</v>
      </c>
      <c r="K98" s="89">
        <v>1026</v>
      </c>
      <c r="L98" s="90" t="s">
        <v>64</v>
      </c>
      <c r="M98" s="74">
        <f t="shared" si="6"/>
        <v>0.1026</v>
      </c>
      <c r="N98" s="89">
        <v>996</v>
      </c>
      <c r="O98" s="90" t="s">
        <v>64</v>
      </c>
      <c r="P98" s="74">
        <f t="shared" si="7"/>
        <v>9.9599999999999994E-2</v>
      </c>
    </row>
    <row r="99" spans="2:16">
      <c r="B99" s="89">
        <v>250</v>
      </c>
      <c r="C99" s="90" t="s">
        <v>63</v>
      </c>
      <c r="D99" s="118">
        <f t="shared" si="5"/>
        <v>1.1363636363636364E-2</v>
      </c>
      <c r="E99" s="91">
        <v>2.6850000000000001</v>
      </c>
      <c r="F99" s="92">
        <v>0.67989999999999995</v>
      </c>
      <c r="G99" s="88">
        <f t="shared" si="8"/>
        <v>3.3649</v>
      </c>
      <c r="H99" s="89">
        <v>7580</v>
      </c>
      <c r="I99" s="90" t="s">
        <v>64</v>
      </c>
      <c r="J99" s="74">
        <f t="shared" si="9"/>
        <v>0.75800000000000001</v>
      </c>
      <c r="K99" s="89">
        <v>1088</v>
      </c>
      <c r="L99" s="90" t="s">
        <v>64</v>
      </c>
      <c r="M99" s="74">
        <f t="shared" si="6"/>
        <v>0.10880000000000001</v>
      </c>
      <c r="N99" s="89">
        <v>1076</v>
      </c>
      <c r="O99" s="90" t="s">
        <v>64</v>
      </c>
      <c r="P99" s="74">
        <f t="shared" si="7"/>
        <v>0.1076</v>
      </c>
    </row>
    <row r="100" spans="2:16">
      <c r="B100" s="89">
        <v>275</v>
      </c>
      <c r="C100" s="90" t="s">
        <v>63</v>
      </c>
      <c r="D100" s="118">
        <f t="shared" si="5"/>
        <v>1.2500000000000001E-2</v>
      </c>
      <c r="E100" s="91">
        <v>2.819</v>
      </c>
      <c r="F100" s="92">
        <v>0.63980000000000004</v>
      </c>
      <c r="G100" s="88">
        <f t="shared" si="8"/>
        <v>3.4588000000000001</v>
      </c>
      <c r="H100" s="89">
        <v>8268</v>
      </c>
      <c r="I100" s="90" t="s">
        <v>64</v>
      </c>
      <c r="J100" s="74">
        <f t="shared" si="9"/>
        <v>0.82680000000000009</v>
      </c>
      <c r="K100" s="89">
        <v>1145</v>
      </c>
      <c r="L100" s="90" t="s">
        <v>64</v>
      </c>
      <c r="M100" s="74">
        <f t="shared" si="6"/>
        <v>0.1145</v>
      </c>
      <c r="N100" s="89">
        <v>1151</v>
      </c>
      <c r="O100" s="90" t="s">
        <v>64</v>
      </c>
      <c r="P100" s="74">
        <f t="shared" si="7"/>
        <v>0.11510000000000001</v>
      </c>
    </row>
    <row r="101" spans="2:16">
      <c r="B101" s="89">
        <v>300</v>
      </c>
      <c r="C101" s="90" t="s">
        <v>63</v>
      </c>
      <c r="D101" s="118">
        <f t="shared" ref="D101:D113" si="10">B101/1000/$C$5</f>
        <v>1.3636363636363636E-2</v>
      </c>
      <c r="E101" s="91">
        <v>2.9470000000000001</v>
      </c>
      <c r="F101" s="92">
        <v>0.60470000000000002</v>
      </c>
      <c r="G101" s="88">
        <f t="shared" si="8"/>
        <v>3.5517000000000003</v>
      </c>
      <c r="H101" s="89">
        <v>8939</v>
      </c>
      <c r="I101" s="90" t="s">
        <v>64</v>
      </c>
      <c r="J101" s="74">
        <f t="shared" si="9"/>
        <v>0.89390000000000003</v>
      </c>
      <c r="K101" s="89">
        <v>1196</v>
      </c>
      <c r="L101" s="90" t="s">
        <v>64</v>
      </c>
      <c r="M101" s="74">
        <f t="shared" si="6"/>
        <v>0.1196</v>
      </c>
      <c r="N101" s="89">
        <v>1222</v>
      </c>
      <c r="O101" s="90" t="s">
        <v>64</v>
      </c>
      <c r="P101" s="74">
        <f t="shared" si="7"/>
        <v>0.1222</v>
      </c>
    </row>
    <row r="102" spans="2:16">
      <c r="B102" s="89">
        <v>325</v>
      </c>
      <c r="C102" s="90" t="s">
        <v>63</v>
      </c>
      <c r="D102" s="118">
        <f t="shared" si="10"/>
        <v>1.4772727272727272E-2</v>
      </c>
      <c r="E102" s="91">
        <v>3.069</v>
      </c>
      <c r="F102" s="92">
        <v>0.57379999999999998</v>
      </c>
      <c r="G102" s="88">
        <f t="shared" si="8"/>
        <v>3.6427999999999998</v>
      </c>
      <c r="H102" s="89">
        <v>9594</v>
      </c>
      <c r="I102" s="90" t="s">
        <v>64</v>
      </c>
      <c r="J102" s="74">
        <f t="shared" si="9"/>
        <v>0.95939999999999992</v>
      </c>
      <c r="K102" s="89">
        <v>1244</v>
      </c>
      <c r="L102" s="90" t="s">
        <v>64</v>
      </c>
      <c r="M102" s="74">
        <f t="shared" si="6"/>
        <v>0.1244</v>
      </c>
      <c r="N102" s="89">
        <v>1288</v>
      </c>
      <c r="O102" s="90" t="s">
        <v>64</v>
      </c>
      <c r="P102" s="74">
        <f t="shared" si="7"/>
        <v>0.1288</v>
      </c>
    </row>
    <row r="103" spans="2:16">
      <c r="B103" s="89">
        <v>350</v>
      </c>
      <c r="C103" s="90" t="s">
        <v>63</v>
      </c>
      <c r="D103" s="118">
        <f t="shared" si="10"/>
        <v>1.5909090909090907E-2</v>
      </c>
      <c r="E103" s="91">
        <v>3.1880000000000002</v>
      </c>
      <c r="F103" s="92">
        <v>0.54630000000000001</v>
      </c>
      <c r="G103" s="88">
        <f t="shared" si="8"/>
        <v>3.7343000000000002</v>
      </c>
      <c r="H103" s="89">
        <v>1.02</v>
      </c>
      <c r="I103" s="93" t="s">
        <v>66</v>
      </c>
      <c r="J103" s="76">
        <f t="shared" ref="J103:J107" si="11">H103</f>
        <v>1.02</v>
      </c>
      <c r="K103" s="89">
        <v>1288</v>
      </c>
      <c r="L103" s="90" t="s">
        <v>64</v>
      </c>
      <c r="M103" s="74">
        <f t="shared" si="6"/>
        <v>0.1288</v>
      </c>
      <c r="N103" s="89">
        <v>1351</v>
      </c>
      <c r="O103" s="90" t="s">
        <v>64</v>
      </c>
      <c r="P103" s="74">
        <f t="shared" si="7"/>
        <v>0.1351</v>
      </c>
    </row>
    <row r="104" spans="2:16">
      <c r="B104" s="89">
        <v>375</v>
      </c>
      <c r="C104" s="90" t="s">
        <v>63</v>
      </c>
      <c r="D104" s="118">
        <f t="shared" si="10"/>
        <v>1.7045454545454544E-2</v>
      </c>
      <c r="E104" s="91">
        <v>3.3029999999999999</v>
      </c>
      <c r="F104" s="92">
        <v>0.52159999999999995</v>
      </c>
      <c r="G104" s="88">
        <f t="shared" si="8"/>
        <v>3.8245999999999998</v>
      </c>
      <c r="H104" s="89">
        <v>1.0900000000000001</v>
      </c>
      <c r="I104" s="90" t="s">
        <v>66</v>
      </c>
      <c r="J104" s="76">
        <f t="shared" si="11"/>
        <v>1.0900000000000001</v>
      </c>
      <c r="K104" s="89">
        <v>1328</v>
      </c>
      <c r="L104" s="90" t="s">
        <v>64</v>
      </c>
      <c r="M104" s="74">
        <f t="shared" si="6"/>
        <v>0.1328</v>
      </c>
      <c r="N104" s="89">
        <v>1411</v>
      </c>
      <c r="O104" s="90" t="s">
        <v>64</v>
      </c>
      <c r="P104" s="74">
        <f t="shared" si="7"/>
        <v>0.1411</v>
      </c>
    </row>
    <row r="105" spans="2:16">
      <c r="B105" s="89">
        <v>400</v>
      </c>
      <c r="C105" s="90" t="s">
        <v>63</v>
      </c>
      <c r="D105" s="118">
        <f t="shared" si="10"/>
        <v>1.8181818181818184E-2</v>
      </c>
      <c r="E105" s="91">
        <v>3.4169999999999998</v>
      </c>
      <c r="F105" s="92">
        <v>0.49930000000000002</v>
      </c>
      <c r="G105" s="88">
        <f t="shared" si="8"/>
        <v>3.9162999999999997</v>
      </c>
      <c r="H105" s="89">
        <v>1.1499999999999999</v>
      </c>
      <c r="I105" s="90" t="s">
        <v>66</v>
      </c>
      <c r="J105" s="76">
        <f t="shared" si="11"/>
        <v>1.1499999999999999</v>
      </c>
      <c r="K105" s="89">
        <v>1366</v>
      </c>
      <c r="L105" s="90" t="s">
        <v>64</v>
      </c>
      <c r="M105" s="74">
        <f t="shared" si="6"/>
        <v>0.1366</v>
      </c>
      <c r="N105" s="89">
        <v>1468</v>
      </c>
      <c r="O105" s="90" t="s">
        <v>64</v>
      </c>
      <c r="P105" s="74">
        <f t="shared" si="7"/>
        <v>0.14679999999999999</v>
      </c>
    </row>
    <row r="106" spans="2:16">
      <c r="B106" s="89">
        <v>450</v>
      </c>
      <c r="C106" s="90" t="s">
        <v>63</v>
      </c>
      <c r="D106" s="118">
        <f t="shared" si="10"/>
        <v>2.0454545454545454E-2</v>
      </c>
      <c r="E106" s="91">
        <v>3.6389999999999998</v>
      </c>
      <c r="F106" s="92">
        <v>0.46060000000000001</v>
      </c>
      <c r="G106" s="88">
        <f t="shared" si="8"/>
        <v>4.0995999999999997</v>
      </c>
      <c r="H106" s="89">
        <v>1.27</v>
      </c>
      <c r="I106" s="90" t="s">
        <v>66</v>
      </c>
      <c r="J106" s="76">
        <f t="shared" si="11"/>
        <v>1.27</v>
      </c>
      <c r="K106" s="89">
        <v>1438</v>
      </c>
      <c r="L106" s="90" t="s">
        <v>64</v>
      </c>
      <c r="M106" s="74">
        <f t="shared" si="6"/>
        <v>0.14379999999999998</v>
      </c>
      <c r="N106" s="89">
        <v>1573</v>
      </c>
      <c r="O106" s="90" t="s">
        <v>64</v>
      </c>
      <c r="P106" s="74">
        <f t="shared" si="7"/>
        <v>0.1573</v>
      </c>
    </row>
    <row r="107" spans="2:16">
      <c r="B107" s="89">
        <v>500</v>
      </c>
      <c r="C107" s="90" t="s">
        <v>63</v>
      </c>
      <c r="D107" s="74">
        <f t="shared" si="10"/>
        <v>2.2727272727272728E-2</v>
      </c>
      <c r="E107" s="91">
        <v>3.8559999999999999</v>
      </c>
      <c r="F107" s="92">
        <v>0.42820000000000003</v>
      </c>
      <c r="G107" s="88">
        <f t="shared" si="8"/>
        <v>4.2842000000000002</v>
      </c>
      <c r="H107" s="89">
        <v>1.38</v>
      </c>
      <c r="I107" s="90" t="s">
        <v>66</v>
      </c>
      <c r="J107" s="76">
        <f t="shared" si="11"/>
        <v>1.38</v>
      </c>
      <c r="K107" s="89">
        <v>1502</v>
      </c>
      <c r="L107" s="90" t="s">
        <v>64</v>
      </c>
      <c r="M107" s="74">
        <f t="shared" si="6"/>
        <v>0.1502</v>
      </c>
      <c r="N107" s="89">
        <v>1668</v>
      </c>
      <c r="O107" s="90" t="s">
        <v>64</v>
      </c>
      <c r="P107" s="74">
        <f t="shared" si="7"/>
        <v>0.1668</v>
      </c>
    </row>
    <row r="108" spans="2:16">
      <c r="B108" s="89">
        <v>550</v>
      </c>
      <c r="C108" s="90" t="s">
        <v>63</v>
      </c>
      <c r="D108" s="74">
        <f t="shared" si="10"/>
        <v>2.5000000000000001E-2</v>
      </c>
      <c r="E108" s="91">
        <v>4.069</v>
      </c>
      <c r="F108" s="92">
        <v>0.40050000000000002</v>
      </c>
      <c r="G108" s="88">
        <f t="shared" si="8"/>
        <v>4.4695</v>
      </c>
      <c r="H108" s="89">
        <v>1.49</v>
      </c>
      <c r="I108" s="90" t="s">
        <v>66</v>
      </c>
      <c r="J108" s="76">
        <f t="shared" ref="J108:J171" si="12">H108</f>
        <v>1.49</v>
      </c>
      <c r="K108" s="89">
        <v>1558</v>
      </c>
      <c r="L108" s="90" t="s">
        <v>64</v>
      </c>
      <c r="M108" s="74">
        <f t="shared" si="6"/>
        <v>0.15579999999999999</v>
      </c>
      <c r="N108" s="89">
        <v>1754</v>
      </c>
      <c r="O108" s="90" t="s">
        <v>64</v>
      </c>
      <c r="P108" s="74">
        <f t="shared" si="7"/>
        <v>0.1754</v>
      </c>
    </row>
    <row r="109" spans="2:16">
      <c r="B109" s="89">
        <v>600</v>
      </c>
      <c r="C109" s="90" t="s">
        <v>63</v>
      </c>
      <c r="D109" s="74">
        <f t="shared" si="10"/>
        <v>2.7272727272727271E-2</v>
      </c>
      <c r="E109" s="91">
        <v>4.2770000000000001</v>
      </c>
      <c r="F109" s="92">
        <v>0.3765</v>
      </c>
      <c r="G109" s="88">
        <f t="shared" si="8"/>
        <v>4.6535000000000002</v>
      </c>
      <c r="H109" s="89">
        <v>1.59</v>
      </c>
      <c r="I109" s="90" t="s">
        <v>66</v>
      </c>
      <c r="J109" s="76">
        <f t="shared" si="12"/>
        <v>1.59</v>
      </c>
      <c r="K109" s="89">
        <v>1608</v>
      </c>
      <c r="L109" s="90" t="s">
        <v>64</v>
      </c>
      <c r="M109" s="74">
        <f t="shared" si="6"/>
        <v>0.1608</v>
      </c>
      <c r="N109" s="89">
        <v>1834</v>
      </c>
      <c r="O109" s="90" t="s">
        <v>64</v>
      </c>
      <c r="P109" s="74">
        <f t="shared" si="7"/>
        <v>0.18340000000000001</v>
      </c>
    </row>
    <row r="110" spans="2:16">
      <c r="B110" s="89">
        <v>650</v>
      </c>
      <c r="C110" s="90" t="s">
        <v>63</v>
      </c>
      <c r="D110" s="74">
        <f t="shared" si="10"/>
        <v>2.9545454545454545E-2</v>
      </c>
      <c r="E110" s="91">
        <v>4.4820000000000002</v>
      </c>
      <c r="F110" s="92">
        <v>0.35560000000000003</v>
      </c>
      <c r="G110" s="88">
        <f t="shared" si="8"/>
        <v>4.8376000000000001</v>
      </c>
      <c r="H110" s="89">
        <v>1.69</v>
      </c>
      <c r="I110" s="90" t="s">
        <v>66</v>
      </c>
      <c r="J110" s="76">
        <f t="shared" si="12"/>
        <v>1.69</v>
      </c>
      <c r="K110" s="89">
        <v>1652</v>
      </c>
      <c r="L110" s="90" t="s">
        <v>64</v>
      </c>
      <c r="M110" s="74">
        <f t="shared" si="6"/>
        <v>0.16519999999999999</v>
      </c>
      <c r="N110" s="89">
        <v>1907</v>
      </c>
      <c r="O110" s="90" t="s">
        <v>64</v>
      </c>
      <c r="P110" s="74">
        <f t="shared" si="7"/>
        <v>0.19070000000000001</v>
      </c>
    </row>
    <row r="111" spans="2:16">
      <c r="B111" s="89">
        <v>700</v>
      </c>
      <c r="C111" s="90" t="s">
        <v>63</v>
      </c>
      <c r="D111" s="74">
        <f t="shared" si="10"/>
        <v>3.1818181818181815E-2</v>
      </c>
      <c r="E111" s="91">
        <v>4.6820000000000004</v>
      </c>
      <c r="F111" s="92">
        <v>0.33710000000000001</v>
      </c>
      <c r="G111" s="88">
        <f t="shared" si="8"/>
        <v>5.0191000000000008</v>
      </c>
      <c r="H111" s="89">
        <v>1.79</v>
      </c>
      <c r="I111" s="90" t="s">
        <v>66</v>
      </c>
      <c r="J111" s="76">
        <f t="shared" si="12"/>
        <v>1.79</v>
      </c>
      <c r="K111" s="89">
        <v>1692</v>
      </c>
      <c r="L111" s="90" t="s">
        <v>64</v>
      </c>
      <c r="M111" s="74">
        <f t="shared" si="6"/>
        <v>0.16919999999999999</v>
      </c>
      <c r="N111" s="89">
        <v>1974</v>
      </c>
      <c r="O111" s="90" t="s">
        <v>64</v>
      </c>
      <c r="P111" s="74">
        <f t="shared" si="7"/>
        <v>0.19739999999999999</v>
      </c>
    </row>
    <row r="112" spans="2:16">
      <c r="B112" s="89">
        <v>800</v>
      </c>
      <c r="C112" s="90" t="s">
        <v>63</v>
      </c>
      <c r="D112" s="74">
        <f t="shared" si="10"/>
        <v>3.6363636363636369E-2</v>
      </c>
      <c r="E112" s="91">
        <v>5.0730000000000004</v>
      </c>
      <c r="F112" s="92">
        <v>0.30590000000000001</v>
      </c>
      <c r="G112" s="88">
        <f t="shared" si="8"/>
        <v>5.3789000000000007</v>
      </c>
      <c r="H112" s="89">
        <v>1.98</v>
      </c>
      <c r="I112" s="90" t="s">
        <v>66</v>
      </c>
      <c r="J112" s="76">
        <f t="shared" si="12"/>
        <v>1.98</v>
      </c>
      <c r="K112" s="89">
        <v>1771</v>
      </c>
      <c r="L112" s="90" t="s">
        <v>64</v>
      </c>
      <c r="M112" s="74">
        <f t="shared" si="6"/>
        <v>0.17709999999999998</v>
      </c>
      <c r="N112" s="89">
        <v>2094</v>
      </c>
      <c r="O112" s="90" t="s">
        <v>64</v>
      </c>
      <c r="P112" s="74">
        <f t="shared" si="7"/>
        <v>0.20939999999999998</v>
      </c>
    </row>
    <row r="113" spans="1:16">
      <c r="B113" s="89">
        <v>900</v>
      </c>
      <c r="C113" s="90" t="s">
        <v>63</v>
      </c>
      <c r="D113" s="74">
        <f t="shared" si="10"/>
        <v>4.0909090909090909E-2</v>
      </c>
      <c r="E113" s="91">
        <v>5.4509999999999996</v>
      </c>
      <c r="F113" s="92">
        <v>0.28050000000000003</v>
      </c>
      <c r="G113" s="88">
        <f t="shared" si="8"/>
        <v>5.7314999999999996</v>
      </c>
      <c r="H113" s="89">
        <v>2.15</v>
      </c>
      <c r="I113" s="90" t="s">
        <v>66</v>
      </c>
      <c r="J113" s="76">
        <f t="shared" si="12"/>
        <v>2.15</v>
      </c>
      <c r="K113" s="89">
        <v>1836</v>
      </c>
      <c r="L113" s="90" t="s">
        <v>64</v>
      </c>
      <c r="M113" s="74">
        <f t="shared" si="6"/>
        <v>0.18360000000000001</v>
      </c>
      <c r="N113" s="89">
        <v>2198</v>
      </c>
      <c r="O113" s="90" t="s">
        <v>64</v>
      </c>
      <c r="P113" s="74">
        <f t="shared" si="7"/>
        <v>0.2198</v>
      </c>
    </row>
    <row r="114" spans="1:16">
      <c r="B114" s="89">
        <v>1</v>
      </c>
      <c r="C114" s="93" t="s">
        <v>65</v>
      </c>
      <c r="D114" s="74">
        <f t="shared" ref="D114:D177" si="13">B114/$C$5</f>
        <v>4.5454545454545456E-2</v>
      </c>
      <c r="E114" s="91">
        <v>5.819</v>
      </c>
      <c r="F114" s="92">
        <v>0.25940000000000002</v>
      </c>
      <c r="G114" s="88">
        <f t="shared" si="8"/>
        <v>6.0784000000000002</v>
      </c>
      <c r="H114" s="89">
        <v>2.31</v>
      </c>
      <c r="I114" s="90" t="s">
        <v>66</v>
      </c>
      <c r="J114" s="76">
        <f t="shared" si="12"/>
        <v>2.31</v>
      </c>
      <c r="K114" s="89">
        <v>1892</v>
      </c>
      <c r="L114" s="90" t="s">
        <v>64</v>
      </c>
      <c r="M114" s="74">
        <f t="shared" si="6"/>
        <v>0.18919999999999998</v>
      </c>
      <c r="N114" s="89">
        <v>2289</v>
      </c>
      <c r="O114" s="90" t="s">
        <v>64</v>
      </c>
      <c r="P114" s="74">
        <f t="shared" si="7"/>
        <v>0.22890000000000002</v>
      </c>
    </row>
    <row r="115" spans="1:16">
      <c r="B115" s="89">
        <v>1.1000000000000001</v>
      </c>
      <c r="C115" s="90" t="s">
        <v>65</v>
      </c>
      <c r="D115" s="74">
        <f t="shared" si="13"/>
        <v>0.05</v>
      </c>
      <c r="E115" s="91">
        <v>6.1779999999999999</v>
      </c>
      <c r="F115" s="92">
        <v>0.24149999999999999</v>
      </c>
      <c r="G115" s="88">
        <f t="shared" si="8"/>
        <v>6.4195000000000002</v>
      </c>
      <c r="H115" s="89">
        <v>2.4700000000000002</v>
      </c>
      <c r="I115" s="90" t="s">
        <v>66</v>
      </c>
      <c r="J115" s="76">
        <f t="shared" si="12"/>
        <v>2.4700000000000002</v>
      </c>
      <c r="K115" s="89">
        <v>1939</v>
      </c>
      <c r="L115" s="90" t="s">
        <v>64</v>
      </c>
      <c r="M115" s="74">
        <f t="shared" si="6"/>
        <v>0.19390000000000002</v>
      </c>
      <c r="N115" s="89">
        <v>2370</v>
      </c>
      <c r="O115" s="90" t="s">
        <v>64</v>
      </c>
      <c r="P115" s="74">
        <f t="shared" si="7"/>
        <v>0.23700000000000002</v>
      </c>
    </row>
    <row r="116" spans="1:16">
      <c r="B116" s="89">
        <v>1.2</v>
      </c>
      <c r="C116" s="90" t="s">
        <v>65</v>
      </c>
      <c r="D116" s="74">
        <f t="shared" si="13"/>
        <v>5.4545454545454543E-2</v>
      </c>
      <c r="E116" s="91">
        <v>6.53</v>
      </c>
      <c r="F116" s="92">
        <v>0.22620000000000001</v>
      </c>
      <c r="G116" s="88">
        <f t="shared" si="8"/>
        <v>6.7562000000000006</v>
      </c>
      <c r="H116" s="89">
        <v>2.61</v>
      </c>
      <c r="I116" s="90" t="s">
        <v>66</v>
      </c>
      <c r="J116" s="76">
        <f t="shared" si="12"/>
        <v>2.61</v>
      </c>
      <c r="K116" s="89">
        <v>1981</v>
      </c>
      <c r="L116" s="90" t="s">
        <v>64</v>
      </c>
      <c r="M116" s="74">
        <f t="shared" si="6"/>
        <v>0.1981</v>
      </c>
      <c r="N116" s="89">
        <v>2442</v>
      </c>
      <c r="O116" s="90" t="s">
        <v>64</v>
      </c>
      <c r="P116" s="74">
        <f t="shared" si="7"/>
        <v>0.24420000000000003</v>
      </c>
    </row>
    <row r="117" spans="1:16">
      <c r="B117" s="89">
        <v>1.3</v>
      </c>
      <c r="C117" s="90" t="s">
        <v>65</v>
      </c>
      <c r="D117" s="74">
        <f t="shared" si="13"/>
        <v>5.909090909090909E-2</v>
      </c>
      <c r="E117" s="91">
        <v>6.8739999999999997</v>
      </c>
      <c r="F117" s="92">
        <v>0.21279999999999999</v>
      </c>
      <c r="G117" s="88">
        <f t="shared" si="8"/>
        <v>7.0867999999999993</v>
      </c>
      <c r="H117" s="89">
        <v>2.75</v>
      </c>
      <c r="I117" s="90" t="s">
        <v>66</v>
      </c>
      <c r="J117" s="76">
        <f t="shared" si="12"/>
        <v>2.75</v>
      </c>
      <c r="K117" s="89">
        <v>2017</v>
      </c>
      <c r="L117" s="90" t="s">
        <v>64</v>
      </c>
      <c r="M117" s="74">
        <f t="shared" si="6"/>
        <v>0.20169999999999999</v>
      </c>
      <c r="N117" s="89">
        <v>2506</v>
      </c>
      <c r="O117" s="90" t="s">
        <v>64</v>
      </c>
      <c r="P117" s="74">
        <f t="shared" si="7"/>
        <v>0.25059999999999999</v>
      </c>
    </row>
    <row r="118" spans="1:16">
      <c r="B118" s="89">
        <v>1.4</v>
      </c>
      <c r="C118" s="90" t="s">
        <v>65</v>
      </c>
      <c r="D118" s="74">
        <f t="shared" si="13"/>
        <v>6.363636363636363E-2</v>
      </c>
      <c r="E118" s="91">
        <v>7.2119999999999997</v>
      </c>
      <c r="F118" s="92">
        <v>0.2011</v>
      </c>
      <c r="G118" s="88">
        <f t="shared" si="8"/>
        <v>7.4131</v>
      </c>
      <c r="H118" s="89">
        <v>2.89</v>
      </c>
      <c r="I118" s="90" t="s">
        <v>66</v>
      </c>
      <c r="J118" s="76">
        <f t="shared" si="12"/>
        <v>2.89</v>
      </c>
      <c r="K118" s="89">
        <v>2049</v>
      </c>
      <c r="L118" s="90" t="s">
        <v>64</v>
      </c>
      <c r="M118" s="74">
        <f t="shared" si="6"/>
        <v>0.2049</v>
      </c>
      <c r="N118" s="89">
        <v>2565</v>
      </c>
      <c r="O118" s="90" t="s">
        <v>64</v>
      </c>
      <c r="P118" s="74">
        <f t="shared" si="7"/>
        <v>0.25650000000000001</v>
      </c>
    </row>
    <row r="119" spans="1:16">
      <c r="B119" s="89">
        <v>1.5</v>
      </c>
      <c r="C119" s="90" t="s">
        <v>65</v>
      </c>
      <c r="D119" s="74">
        <f t="shared" si="13"/>
        <v>6.8181818181818177E-2</v>
      </c>
      <c r="E119" s="91">
        <v>7.5439999999999996</v>
      </c>
      <c r="F119" s="92">
        <v>0.1908</v>
      </c>
      <c r="G119" s="88">
        <f t="shared" si="8"/>
        <v>7.7347999999999999</v>
      </c>
      <c r="H119" s="89">
        <v>3.02</v>
      </c>
      <c r="I119" s="90" t="s">
        <v>66</v>
      </c>
      <c r="J119" s="76">
        <f t="shared" si="12"/>
        <v>3.02</v>
      </c>
      <c r="K119" s="89">
        <v>2078</v>
      </c>
      <c r="L119" s="90" t="s">
        <v>64</v>
      </c>
      <c r="M119" s="74">
        <f t="shared" si="6"/>
        <v>0.20779999999999998</v>
      </c>
      <c r="N119" s="89">
        <v>2618</v>
      </c>
      <c r="O119" s="90" t="s">
        <v>64</v>
      </c>
      <c r="P119" s="74">
        <f t="shared" si="7"/>
        <v>0.26179999999999998</v>
      </c>
    </row>
    <row r="120" spans="1:16">
      <c r="B120" s="89">
        <v>1.6</v>
      </c>
      <c r="C120" s="90" t="s">
        <v>65</v>
      </c>
      <c r="D120" s="74">
        <f t="shared" si="13"/>
        <v>7.2727272727272738E-2</v>
      </c>
      <c r="E120" s="91">
        <v>7.8710000000000004</v>
      </c>
      <c r="F120" s="92">
        <v>0.18149999999999999</v>
      </c>
      <c r="G120" s="88">
        <f t="shared" si="8"/>
        <v>8.0525000000000002</v>
      </c>
      <c r="H120" s="89">
        <v>3.14</v>
      </c>
      <c r="I120" s="90" t="s">
        <v>66</v>
      </c>
      <c r="J120" s="76">
        <f t="shared" si="12"/>
        <v>3.14</v>
      </c>
      <c r="K120" s="89">
        <v>2104</v>
      </c>
      <c r="L120" s="90" t="s">
        <v>64</v>
      </c>
      <c r="M120" s="74">
        <f t="shared" si="6"/>
        <v>0.2104</v>
      </c>
      <c r="N120" s="89">
        <v>2666</v>
      </c>
      <c r="O120" s="90" t="s">
        <v>64</v>
      </c>
      <c r="P120" s="74">
        <f t="shared" si="7"/>
        <v>0.2666</v>
      </c>
    </row>
    <row r="121" spans="1:16">
      <c r="B121" s="89">
        <v>1.7</v>
      </c>
      <c r="C121" s="90" t="s">
        <v>65</v>
      </c>
      <c r="D121" s="74">
        <f t="shared" si="13"/>
        <v>7.7272727272727271E-2</v>
      </c>
      <c r="E121" s="91">
        <v>8.1920000000000002</v>
      </c>
      <c r="F121" s="92">
        <v>0.17319999999999999</v>
      </c>
      <c r="G121" s="88">
        <f t="shared" si="8"/>
        <v>8.3651999999999997</v>
      </c>
      <c r="H121" s="89">
        <v>3.26</v>
      </c>
      <c r="I121" s="90" t="s">
        <v>66</v>
      </c>
      <c r="J121" s="76">
        <f t="shared" si="12"/>
        <v>3.26</v>
      </c>
      <c r="K121" s="89">
        <v>2127</v>
      </c>
      <c r="L121" s="90" t="s">
        <v>64</v>
      </c>
      <c r="M121" s="74">
        <f t="shared" si="6"/>
        <v>0.21269999999999997</v>
      </c>
      <c r="N121" s="89">
        <v>2711</v>
      </c>
      <c r="O121" s="90" t="s">
        <v>64</v>
      </c>
      <c r="P121" s="74">
        <f t="shared" si="7"/>
        <v>0.27110000000000001</v>
      </c>
    </row>
    <row r="122" spans="1:16">
      <c r="B122" s="89">
        <v>1.8</v>
      </c>
      <c r="C122" s="90" t="s">
        <v>65</v>
      </c>
      <c r="D122" s="74">
        <f t="shared" si="13"/>
        <v>8.1818181818181818E-2</v>
      </c>
      <c r="E122" s="91">
        <v>8.5069999999999997</v>
      </c>
      <c r="F122" s="92">
        <v>0.16569999999999999</v>
      </c>
      <c r="G122" s="88">
        <f t="shared" si="8"/>
        <v>8.672699999999999</v>
      </c>
      <c r="H122" s="89">
        <v>3.37</v>
      </c>
      <c r="I122" s="90" t="s">
        <v>66</v>
      </c>
      <c r="J122" s="76">
        <f t="shared" si="12"/>
        <v>3.37</v>
      </c>
      <c r="K122" s="89">
        <v>2149</v>
      </c>
      <c r="L122" s="90" t="s">
        <v>64</v>
      </c>
      <c r="M122" s="74">
        <f t="shared" si="6"/>
        <v>0.21490000000000001</v>
      </c>
      <c r="N122" s="89">
        <v>2752</v>
      </c>
      <c r="O122" s="90" t="s">
        <v>64</v>
      </c>
      <c r="P122" s="74">
        <f t="shared" si="7"/>
        <v>0.2752</v>
      </c>
    </row>
    <row r="123" spans="1:16">
      <c r="B123" s="89">
        <v>2</v>
      </c>
      <c r="C123" s="90" t="s">
        <v>65</v>
      </c>
      <c r="D123" s="74">
        <f t="shared" si="13"/>
        <v>9.0909090909090912E-2</v>
      </c>
      <c r="E123" s="91">
        <v>9.1219999999999999</v>
      </c>
      <c r="F123" s="92">
        <v>0.15260000000000001</v>
      </c>
      <c r="G123" s="88">
        <f t="shared" si="8"/>
        <v>9.2745999999999995</v>
      </c>
      <c r="H123" s="89">
        <v>3.59</v>
      </c>
      <c r="I123" s="90" t="s">
        <v>66</v>
      </c>
      <c r="J123" s="76">
        <f t="shared" si="12"/>
        <v>3.59</v>
      </c>
      <c r="K123" s="89">
        <v>2196</v>
      </c>
      <c r="L123" s="90" t="s">
        <v>64</v>
      </c>
      <c r="M123" s="74">
        <f t="shared" si="6"/>
        <v>0.21960000000000002</v>
      </c>
      <c r="N123" s="89">
        <v>2825</v>
      </c>
      <c r="O123" s="90" t="s">
        <v>64</v>
      </c>
      <c r="P123" s="74">
        <f t="shared" si="7"/>
        <v>0.28250000000000003</v>
      </c>
    </row>
    <row r="124" spans="1:16">
      <c r="B124" s="89">
        <v>2.25</v>
      </c>
      <c r="C124" s="90" t="s">
        <v>65</v>
      </c>
      <c r="D124" s="74">
        <f t="shared" si="13"/>
        <v>0.10227272727272728</v>
      </c>
      <c r="E124" s="91">
        <v>9.8569999999999993</v>
      </c>
      <c r="F124" s="92">
        <v>0.1391</v>
      </c>
      <c r="G124" s="88">
        <f t="shared" si="8"/>
        <v>9.9960999999999984</v>
      </c>
      <c r="H124" s="89">
        <v>3.84</v>
      </c>
      <c r="I124" s="90" t="s">
        <v>66</v>
      </c>
      <c r="J124" s="76">
        <f t="shared" si="12"/>
        <v>3.84</v>
      </c>
      <c r="K124" s="89">
        <v>2252</v>
      </c>
      <c r="L124" s="90" t="s">
        <v>64</v>
      </c>
      <c r="M124" s="74">
        <f t="shared" si="6"/>
        <v>0.22519999999999998</v>
      </c>
      <c r="N124" s="89">
        <v>2902</v>
      </c>
      <c r="O124" s="90" t="s">
        <v>64</v>
      </c>
      <c r="P124" s="74">
        <f t="shared" si="7"/>
        <v>0.29020000000000001</v>
      </c>
    </row>
    <row r="125" spans="1:16">
      <c r="B125" s="77">
        <v>2.5</v>
      </c>
      <c r="C125" s="79" t="s">
        <v>65</v>
      </c>
      <c r="D125" s="74">
        <f t="shared" si="13"/>
        <v>0.11363636363636363</v>
      </c>
      <c r="E125" s="91">
        <v>10.56</v>
      </c>
      <c r="F125" s="92">
        <v>0.128</v>
      </c>
      <c r="G125" s="88">
        <f t="shared" si="8"/>
        <v>10.688000000000001</v>
      </c>
      <c r="H125" s="89">
        <v>4.07</v>
      </c>
      <c r="I125" s="90" t="s">
        <v>66</v>
      </c>
      <c r="J125" s="76">
        <f t="shared" si="12"/>
        <v>4.07</v>
      </c>
      <c r="K125" s="89">
        <v>2298</v>
      </c>
      <c r="L125" s="90" t="s">
        <v>64</v>
      </c>
      <c r="M125" s="74">
        <f t="shared" si="6"/>
        <v>0.2298</v>
      </c>
      <c r="N125" s="89">
        <v>2969</v>
      </c>
      <c r="O125" s="90" t="s">
        <v>64</v>
      </c>
      <c r="P125" s="74">
        <f t="shared" si="7"/>
        <v>0.2969</v>
      </c>
    </row>
    <row r="126" spans="1:16">
      <c r="B126" s="77">
        <v>2.75</v>
      </c>
      <c r="C126" s="79" t="s">
        <v>65</v>
      </c>
      <c r="D126" s="74">
        <f t="shared" si="13"/>
        <v>0.125</v>
      </c>
      <c r="E126" s="91">
        <v>11.22</v>
      </c>
      <c r="F126" s="92">
        <v>0.1187</v>
      </c>
      <c r="G126" s="88">
        <f t="shared" si="8"/>
        <v>11.338700000000001</v>
      </c>
      <c r="H126" s="77">
        <v>4.3</v>
      </c>
      <c r="I126" s="79" t="s">
        <v>66</v>
      </c>
      <c r="J126" s="76">
        <f t="shared" si="12"/>
        <v>4.3</v>
      </c>
      <c r="K126" s="77">
        <v>2337</v>
      </c>
      <c r="L126" s="79" t="s">
        <v>64</v>
      </c>
      <c r="M126" s="74">
        <f t="shared" si="6"/>
        <v>0.23370000000000002</v>
      </c>
      <c r="N126" s="77">
        <v>3026</v>
      </c>
      <c r="O126" s="79" t="s">
        <v>64</v>
      </c>
      <c r="P126" s="74">
        <f t="shared" si="7"/>
        <v>0.30259999999999998</v>
      </c>
    </row>
    <row r="127" spans="1:16">
      <c r="B127" s="77">
        <v>3</v>
      </c>
      <c r="C127" s="79" t="s">
        <v>65</v>
      </c>
      <c r="D127" s="74">
        <f t="shared" si="13"/>
        <v>0.13636363636363635</v>
      </c>
      <c r="E127" s="91">
        <v>11.83</v>
      </c>
      <c r="F127" s="92">
        <v>0.11070000000000001</v>
      </c>
      <c r="G127" s="88">
        <f t="shared" si="8"/>
        <v>11.9407</v>
      </c>
      <c r="H127" s="77">
        <v>4.5</v>
      </c>
      <c r="I127" s="79" t="s">
        <v>66</v>
      </c>
      <c r="J127" s="76">
        <f t="shared" si="12"/>
        <v>4.5</v>
      </c>
      <c r="K127" s="77">
        <v>2372</v>
      </c>
      <c r="L127" s="79" t="s">
        <v>64</v>
      </c>
      <c r="M127" s="74">
        <f t="shared" si="6"/>
        <v>0.23719999999999999</v>
      </c>
      <c r="N127" s="77">
        <v>3076</v>
      </c>
      <c r="O127" s="79" t="s">
        <v>64</v>
      </c>
      <c r="P127" s="74">
        <f t="shared" si="7"/>
        <v>0.30759999999999998</v>
      </c>
    </row>
    <row r="128" spans="1:16">
      <c r="A128" s="94"/>
      <c r="B128" s="89">
        <v>3.25</v>
      </c>
      <c r="C128" s="90" t="s">
        <v>65</v>
      </c>
      <c r="D128" s="74">
        <f t="shared" si="13"/>
        <v>0.14772727272727273</v>
      </c>
      <c r="E128" s="91">
        <v>12.41</v>
      </c>
      <c r="F128" s="92">
        <v>0.1038</v>
      </c>
      <c r="G128" s="88">
        <f t="shared" si="8"/>
        <v>12.5138</v>
      </c>
      <c r="H128" s="89">
        <v>4.7</v>
      </c>
      <c r="I128" s="90" t="s">
        <v>66</v>
      </c>
      <c r="J128" s="76">
        <f t="shared" si="12"/>
        <v>4.7</v>
      </c>
      <c r="K128" s="77">
        <v>2402</v>
      </c>
      <c r="L128" s="79" t="s">
        <v>64</v>
      </c>
      <c r="M128" s="74">
        <f t="shared" si="6"/>
        <v>0.24020000000000002</v>
      </c>
      <c r="N128" s="77">
        <v>3120</v>
      </c>
      <c r="O128" s="79" t="s">
        <v>64</v>
      </c>
      <c r="P128" s="74">
        <f t="shared" si="7"/>
        <v>0.312</v>
      </c>
    </row>
    <row r="129" spans="1:16">
      <c r="A129" s="94"/>
      <c r="B129" s="89">
        <v>3.5</v>
      </c>
      <c r="C129" s="90" t="s">
        <v>65</v>
      </c>
      <c r="D129" s="74">
        <f t="shared" si="13"/>
        <v>0.15909090909090909</v>
      </c>
      <c r="E129" s="91">
        <v>12.96</v>
      </c>
      <c r="F129" s="92">
        <v>9.7799999999999998E-2</v>
      </c>
      <c r="G129" s="88">
        <f t="shared" si="8"/>
        <v>13.0578</v>
      </c>
      <c r="H129" s="89">
        <v>4.8899999999999997</v>
      </c>
      <c r="I129" s="90" t="s">
        <v>66</v>
      </c>
      <c r="J129" s="76">
        <f t="shared" si="12"/>
        <v>4.8899999999999997</v>
      </c>
      <c r="K129" s="77">
        <v>2429</v>
      </c>
      <c r="L129" s="79" t="s">
        <v>64</v>
      </c>
      <c r="M129" s="74">
        <f t="shared" si="6"/>
        <v>0.24289999999999998</v>
      </c>
      <c r="N129" s="77">
        <v>3160</v>
      </c>
      <c r="O129" s="79" t="s">
        <v>64</v>
      </c>
      <c r="P129" s="74">
        <f t="shared" si="7"/>
        <v>0.316</v>
      </c>
    </row>
    <row r="130" spans="1:16">
      <c r="A130" s="94"/>
      <c r="B130" s="89">
        <v>3.75</v>
      </c>
      <c r="C130" s="90" t="s">
        <v>65</v>
      </c>
      <c r="D130" s="74">
        <f t="shared" si="13"/>
        <v>0.17045454545454544</v>
      </c>
      <c r="E130" s="91">
        <v>13.46</v>
      </c>
      <c r="F130" s="92">
        <v>9.2499999999999999E-2</v>
      </c>
      <c r="G130" s="88">
        <f t="shared" si="8"/>
        <v>13.5525</v>
      </c>
      <c r="H130" s="89">
        <v>5.08</v>
      </c>
      <c r="I130" s="90" t="s">
        <v>66</v>
      </c>
      <c r="J130" s="76">
        <f t="shared" si="12"/>
        <v>5.08</v>
      </c>
      <c r="K130" s="77">
        <v>2453</v>
      </c>
      <c r="L130" s="79" t="s">
        <v>64</v>
      </c>
      <c r="M130" s="74">
        <f t="shared" si="6"/>
        <v>0.24529999999999999</v>
      </c>
      <c r="N130" s="77">
        <v>3196</v>
      </c>
      <c r="O130" s="79" t="s">
        <v>64</v>
      </c>
      <c r="P130" s="74">
        <f t="shared" si="7"/>
        <v>0.3196</v>
      </c>
    </row>
    <row r="131" spans="1:16">
      <c r="A131" s="94"/>
      <c r="B131" s="89">
        <v>4</v>
      </c>
      <c r="C131" s="90" t="s">
        <v>65</v>
      </c>
      <c r="D131" s="74">
        <f t="shared" si="13"/>
        <v>0.18181818181818182</v>
      </c>
      <c r="E131" s="91">
        <v>13.92</v>
      </c>
      <c r="F131" s="92">
        <v>8.7790000000000007E-2</v>
      </c>
      <c r="G131" s="88">
        <f t="shared" si="8"/>
        <v>14.00779</v>
      </c>
      <c r="H131" s="89">
        <v>5.25</v>
      </c>
      <c r="I131" s="90" t="s">
        <v>66</v>
      </c>
      <c r="J131" s="76">
        <f t="shared" si="12"/>
        <v>5.25</v>
      </c>
      <c r="K131" s="77">
        <v>2475</v>
      </c>
      <c r="L131" s="79" t="s">
        <v>64</v>
      </c>
      <c r="M131" s="74">
        <f t="shared" si="6"/>
        <v>0.2475</v>
      </c>
      <c r="N131" s="77">
        <v>3228</v>
      </c>
      <c r="O131" s="79" t="s">
        <v>64</v>
      </c>
      <c r="P131" s="74">
        <f t="shared" si="7"/>
        <v>0.32280000000000003</v>
      </c>
    </row>
    <row r="132" spans="1:16">
      <c r="A132" s="94"/>
      <c r="B132" s="89">
        <v>4.5</v>
      </c>
      <c r="C132" s="90" t="s">
        <v>65</v>
      </c>
      <c r="D132" s="74">
        <f t="shared" si="13"/>
        <v>0.20454545454545456</v>
      </c>
      <c r="E132" s="91">
        <v>14.75</v>
      </c>
      <c r="F132" s="92">
        <v>7.9769999999999994E-2</v>
      </c>
      <c r="G132" s="88">
        <f t="shared" si="8"/>
        <v>14.82977</v>
      </c>
      <c r="H132" s="89">
        <v>5.59</v>
      </c>
      <c r="I132" s="90" t="s">
        <v>66</v>
      </c>
      <c r="J132" s="76">
        <f t="shared" si="12"/>
        <v>5.59</v>
      </c>
      <c r="K132" s="77">
        <v>2537</v>
      </c>
      <c r="L132" s="79" t="s">
        <v>64</v>
      </c>
      <c r="M132" s="74">
        <f t="shared" si="6"/>
        <v>0.25369999999999998</v>
      </c>
      <c r="N132" s="77">
        <v>3286</v>
      </c>
      <c r="O132" s="79" t="s">
        <v>64</v>
      </c>
      <c r="P132" s="74">
        <f t="shared" si="7"/>
        <v>0.3286</v>
      </c>
    </row>
    <row r="133" spans="1:16">
      <c r="A133" s="94"/>
      <c r="B133" s="89">
        <v>5</v>
      </c>
      <c r="C133" s="90" t="s">
        <v>65</v>
      </c>
      <c r="D133" s="74">
        <f t="shared" si="13"/>
        <v>0.22727272727272727</v>
      </c>
      <c r="E133" s="91">
        <v>15.46</v>
      </c>
      <c r="F133" s="92">
        <v>7.3190000000000005E-2</v>
      </c>
      <c r="G133" s="88">
        <f t="shared" si="8"/>
        <v>15.533190000000001</v>
      </c>
      <c r="H133" s="89">
        <v>5.91</v>
      </c>
      <c r="I133" s="90" t="s">
        <v>66</v>
      </c>
      <c r="J133" s="76">
        <f t="shared" si="12"/>
        <v>5.91</v>
      </c>
      <c r="K133" s="77">
        <v>2590</v>
      </c>
      <c r="L133" s="79" t="s">
        <v>64</v>
      </c>
      <c r="M133" s="74">
        <f t="shared" si="6"/>
        <v>0.25900000000000001</v>
      </c>
      <c r="N133" s="77">
        <v>3335</v>
      </c>
      <c r="O133" s="79" t="s">
        <v>64</v>
      </c>
      <c r="P133" s="74">
        <f t="shared" si="7"/>
        <v>0.33350000000000002</v>
      </c>
    </row>
    <row r="134" spans="1:16">
      <c r="A134" s="94"/>
      <c r="B134" s="89">
        <v>5.5</v>
      </c>
      <c r="C134" s="90" t="s">
        <v>65</v>
      </c>
      <c r="D134" s="74">
        <f t="shared" si="13"/>
        <v>0.25</v>
      </c>
      <c r="E134" s="91">
        <v>16.05</v>
      </c>
      <c r="F134" s="92">
        <v>6.769E-2</v>
      </c>
      <c r="G134" s="88">
        <f t="shared" si="8"/>
        <v>16.11769</v>
      </c>
      <c r="H134" s="89">
        <v>6.22</v>
      </c>
      <c r="I134" s="90" t="s">
        <v>66</v>
      </c>
      <c r="J134" s="76">
        <f t="shared" si="12"/>
        <v>6.22</v>
      </c>
      <c r="K134" s="77">
        <v>2638</v>
      </c>
      <c r="L134" s="79" t="s">
        <v>64</v>
      </c>
      <c r="M134" s="74">
        <f t="shared" si="6"/>
        <v>0.26379999999999998</v>
      </c>
      <c r="N134" s="77">
        <v>3379</v>
      </c>
      <c r="O134" s="79" t="s">
        <v>64</v>
      </c>
      <c r="P134" s="74">
        <f t="shared" si="7"/>
        <v>0.33789999999999998</v>
      </c>
    </row>
    <row r="135" spans="1:16">
      <c r="A135" s="94"/>
      <c r="B135" s="89">
        <v>6</v>
      </c>
      <c r="C135" s="90" t="s">
        <v>65</v>
      </c>
      <c r="D135" s="74">
        <f t="shared" si="13"/>
        <v>0.27272727272727271</v>
      </c>
      <c r="E135" s="91">
        <v>16.559999999999999</v>
      </c>
      <c r="F135" s="92">
        <v>6.3009999999999997E-2</v>
      </c>
      <c r="G135" s="88">
        <f t="shared" si="8"/>
        <v>16.623009999999997</v>
      </c>
      <c r="H135" s="89">
        <v>6.52</v>
      </c>
      <c r="I135" s="90" t="s">
        <v>66</v>
      </c>
      <c r="J135" s="76">
        <f t="shared" si="12"/>
        <v>6.52</v>
      </c>
      <c r="K135" s="77">
        <v>2682</v>
      </c>
      <c r="L135" s="79" t="s">
        <v>64</v>
      </c>
      <c r="M135" s="74">
        <f t="shared" si="6"/>
        <v>0.26819999999999999</v>
      </c>
      <c r="N135" s="77">
        <v>3417</v>
      </c>
      <c r="O135" s="79" t="s">
        <v>64</v>
      </c>
      <c r="P135" s="74">
        <f t="shared" si="7"/>
        <v>0.3417</v>
      </c>
    </row>
    <row r="136" spans="1:16">
      <c r="A136" s="94"/>
      <c r="B136" s="89">
        <v>6.5</v>
      </c>
      <c r="C136" s="90" t="s">
        <v>65</v>
      </c>
      <c r="D136" s="74">
        <f t="shared" si="13"/>
        <v>0.29545454545454547</v>
      </c>
      <c r="E136" s="91">
        <v>16.989999999999998</v>
      </c>
      <c r="F136" s="92">
        <v>5.8979999999999998E-2</v>
      </c>
      <c r="G136" s="88">
        <f t="shared" si="8"/>
        <v>17.048979999999997</v>
      </c>
      <c r="H136" s="89">
        <v>6.81</v>
      </c>
      <c r="I136" s="90" t="s">
        <v>66</v>
      </c>
      <c r="J136" s="76">
        <f t="shared" si="12"/>
        <v>6.81</v>
      </c>
      <c r="K136" s="77">
        <v>2722</v>
      </c>
      <c r="L136" s="79" t="s">
        <v>64</v>
      </c>
      <c r="M136" s="74">
        <f t="shared" si="6"/>
        <v>0.2722</v>
      </c>
      <c r="N136" s="77">
        <v>3453</v>
      </c>
      <c r="O136" s="79" t="s">
        <v>64</v>
      </c>
      <c r="P136" s="74">
        <f t="shared" si="7"/>
        <v>0.3453</v>
      </c>
    </row>
    <row r="137" spans="1:16">
      <c r="A137" s="94"/>
      <c r="B137" s="89">
        <v>7</v>
      </c>
      <c r="C137" s="90" t="s">
        <v>65</v>
      </c>
      <c r="D137" s="74">
        <f t="shared" si="13"/>
        <v>0.31818181818181818</v>
      </c>
      <c r="E137" s="91">
        <v>17.36</v>
      </c>
      <c r="F137" s="92">
        <v>5.5469999999999998E-2</v>
      </c>
      <c r="G137" s="88">
        <f t="shared" si="8"/>
        <v>17.415469999999999</v>
      </c>
      <c r="H137" s="89">
        <v>7.09</v>
      </c>
      <c r="I137" s="90" t="s">
        <v>66</v>
      </c>
      <c r="J137" s="76">
        <f t="shared" si="12"/>
        <v>7.09</v>
      </c>
      <c r="K137" s="77">
        <v>2759</v>
      </c>
      <c r="L137" s="79" t="s">
        <v>64</v>
      </c>
      <c r="M137" s="74">
        <f t="shared" si="6"/>
        <v>0.27589999999999998</v>
      </c>
      <c r="N137" s="77">
        <v>3485</v>
      </c>
      <c r="O137" s="79" t="s">
        <v>64</v>
      </c>
      <c r="P137" s="74">
        <f t="shared" si="7"/>
        <v>0.34849999999999998</v>
      </c>
    </row>
    <row r="138" spans="1:16">
      <c r="A138" s="94"/>
      <c r="B138" s="89">
        <v>8</v>
      </c>
      <c r="C138" s="90" t="s">
        <v>65</v>
      </c>
      <c r="D138" s="74">
        <f t="shared" si="13"/>
        <v>0.36363636363636365</v>
      </c>
      <c r="E138" s="91">
        <v>17.93</v>
      </c>
      <c r="F138" s="92">
        <v>4.9639999999999997E-2</v>
      </c>
      <c r="G138" s="88">
        <f t="shared" si="8"/>
        <v>17.97964</v>
      </c>
      <c r="H138" s="89">
        <v>7.64</v>
      </c>
      <c r="I138" s="90" t="s">
        <v>66</v>
      </c>
      <c r="J138" s="76">
        <f t="shared" si="12"/>
        <v>7.64</v>
      </c>
      <c r="K138" s="77">
        <v>2881</v>
      </c>
      <c r="L138" s="79" t="s">
        <v>64</v>
      </c>
      <c r="M138" s="74">
        <f t="shared" si="6"/>
        <v>0.28809999999999997</v>
      </c>
      <c r="N138" s="77">
        <v>3542</v>
      </c>
      <c r="O138" s="79" t="s">
        <v>64</v>
      </c>
      <c r="P138" s="74">
        <f t="shared" si="7"/>
        <v>0.35419999999999996</v>
      </c>
    </row>
    <row r="139" spans="1:16">
      <c r="A139" s="94"/>
      <c r="B139" s="89">
        <v>9</v>
      </c>
      <c r="C139" s="90" t="s">
        <v>65</v>
      </c>
      <c r="D139" s="74">
        <f t="shared" si="13"/>
        <v>0.40909090909090912</v>
      </c>
      <c r="E139" s="91">
        <v>18.329999999999998</v>
      </c>
      <c r="F139" s="92">
        <v>4.4990000000000002E-2</v>
      </c>
      <c r="G139" s="88">
        <f t="shared" si="8"/>
        <v>18.374989999999997</v>
      </c>
      <c r="H139" s="89">
        <v>8.18</v>
      </c>
      <c r="I139" s="90" t="s">
        <v>66</v>
      </c>
      <c r="J139" s="76">
        <f t="shared" si="12"/>
        <v>8.18</v>
      </c>
      <c r="K139" s="77">
        <v>2991</v>
      </c>
      <c r="L139" s="79" t="s">
        <v>64</v>
      </c>
      <c r="M139" s="74">
        <f t="shared" si="6"/>
        <v>0.29910000000000003</v>
      </c>
      <c r="N139" s="77">
        <v>3592</v>
      </c>
      <c r="O139" s="79" t="s">
        <v>64</v>
      </c>
      <c r="P139" s="74">
        <f t="shared" si="7"/>
        <v>0.35920000000000002</v>
      </c>
    </row>
    <row r="140" spans="1:16">
      <c r="A140" s="94"/>
      <c r="B140" s="89">
        <v>10</v>
      </c>
      <c r="C140" s="95" t="s">
        <v>65</v>
      </c>
      <c r="D140" s="74">
        <f t="shared" si="13"/>
        <v>0.45454545454545453</v>
      </c>
      <c r="E140" s="91">
        <v>18.600000000000001</v>
      </c>
      <c r="F140" s="92">
        <v>4.1189999999999997E-2</v>
      </c>
      <c r="G140" s="88">
        <f t="shared" si="8"/>
        <v>18.641190000000002</v>
      </c>
      <c r="H140" s="89">
        <v>8.7100000000000009</v>
      </c>
      <c r="I140" s="90" t="s">
        <v>66</v>
      </c>
      <c r="J140" s="76">
        <f t="shared" si="12"/>
        <v>8.7100000000000009</v>
      </c>
      <c r="K140" s="77">
        <v>3093</v>
      </c>
      <c r="L140" s="79" t="s">
        <v>64</v>
      </c>
      <c r="M140" s="74">
        <f t="shared" si="6"/>
        <v>0.30930000000000002</v>
      </c>
      <c r="N140" s="77">
        <v>3638</v>
      </c>
      <c r="O140" s="79" t="s">
        <v>64</v>
      </c>
      <c r="P140" s="74">
        <f t="shared" si="7"/>
        <v>0.36380000000000001</v>
      </c>
    </row>
    <row r="141" spans="1:16">
      <c r="B141" s="89">
        <v>11</v>
      </c>
      <c r="C141" s="79" t="s">
        <v>65</v>
      </c>
      <c r="D141" s="74">
        <f t="shared" si="13"/>
        <v>0.5</v>
      </c>
      <c r="E141" s="91">
        <v>18.760000000000002</v>
      </c>
      <c r="F141" s="92">
        <v>3.8019999999999998E-2</v>
      </c>
      <c r="G141" s="88">
        <f t="shared" si="8"/>
        <v>18.798020000000001</v>
      </c>
      <c r="H141" s="77">
        <v>9.23</v>
      </c>
      <c r="I141" s="79" t="s">
        <v>66</v>
      </c>
      <c r="J141" s="76">
        <f t="shared" si="12"/>
        <v>9.23</v>
      </c>
      <c r="K141" s="77">
        <v>3188</v>
      </c>
      <c r="L141" s="79" t="s">
        <v>64</v>
      </c>
      <c r="M141" s="74">
        <f t="shared" si="6"/>
        <v>0.31880000000000003</v>
      </c>
      <c r="N141" s="77">
        <v>3679</v>
      </c>
      <c r="O141" s="79" t="s">
        <v>64</v>
      </c>
      <c r="P141" s="74">
        <f t="shared" si="7"/>
        <v>0.3679</v>
      </c>
    </row>
    <row r="142" spans="1:16">
      <c r="B142" s="89">
        <v>12</v>
      </c>
      <c r="C142" s="79" t="s">
        <v>65</v>
      </c>
      <c r="D142" s="74">
        <f t="shared" si="13"/>
        <v>0.54545454545454541</v>
      </c>
      <c r="E142" s="91">
        <v>18.84</v>
      </c>
      <c r="F142" s="92">
        <v>3.533E-2</v>
      </c>
      <c r="G142" s="88">
        <f t="shared" si="8"/>
        <v>18.875329999999998</v>
      </c>
      <c r="H142" s="77">
        <v>9.75</v>
      </c>
      <c r="I142" s="79" t="s">
        <v>66</v>
      </c>
      <c r="J142" s="76">
        <f t="shared" si="12"/>
        <v>9.75</v>
      </c>
      <c r="K142" s="77">
        <v>3280</v>
      </c>
      <c r="L142" s="79" t="s">
        <v>64</v>
      </c>
      <c r="M142" s="74">
        <f t="shared" si="6"/>
        <v>0.32799999999999996</v>
      </c>
      <c r="N142" s="77">
        <v>3718</v>
      </c>
      <c r="O142" s="79" t="s">
        <v>64</v>
      </c>
      <c r="P142" s="74">
        <f t="shared" si="7"/>
        <v>0.37180000000000002</v>
      </c>
    </row>
    <row r="143" spans="1:16">
      <c r="B143" s="89">
        <v>13</v>
      </c>
      <c r="C143" s="79" t="s">
        <v>65</v>
      </c>
      <c r="D143" s="74">
        <f t="shared" si="13"/>
        <v>0.59090909090909094</v>
      </c>
      <c r="E143" s="91">
        <v>18.84</v>
      </c>
      <c r="F143" s="92">
        <v>3.3020000000000001E-2</v>
      </c>
      <c r="G143" s="88">
        <f t="shared" si="8"/>
        <v>18.87302</v>
      </c>
      <c r="H143" s="77">
        <v>10.27</v>
      </c>
      <c r="I143" s="79" t="s">
        <v>66</v>
      </c>
      <c r="J143" s="76">
        <f t="shared" si="12"/>
        <v>10.27</v>
      </c>
      <c r="K143" s="77">
        <v>3368</v>
      </c>
      <c r="L143" s="79" t="s">
        <v>64</v>
      </c>
      <c r="M143" s="74">
        <f t="shared" si="6"/>
        <v>0.33679999999999999</v>
      </c>
      <c r="N143" s="77">
        <v>3754</v>
      </c>
      <c r="O143" s="79" t="s">
        <v>64</v>
      </c>
      <c r="P143" s="74">
        <f t="shared" si="7"/>
        <v>0.37540000000000001</v>
      </c>
    </row>
    <row r="144" spans="1:16">
      <c r="B144" s="89">
        <v>14</v>
      </c>
      <c r="C144" s="79" t="s">
        <v>65</v>
      </c>
      <c r="D144" s="74">
        <f t="shared" si="13"/>
        <v>0.63636363636363635</v>
      </c>
      <c r="E144" s="91">
        <v>18.79</v>
      </c>
      <c r="F144" s="92">
        <v>3.1009999999999999E-2</v>
      </c>
      <c r="G144" s="88">
        <f t="shared" si="8"/>
        <v>18.821009999999998</v>
      </c>
      <c r="H144" s="77">
        <v>10.79</v>
      </c>
      <c r="I144" s="79" t="s">
        <v>66</v>
      </c>
      <c r="J144" s="76">
        <f t="shared" si="12"/>
        <v>10.79</v>
      </c>
      <c r="K144" s="77">
        <v>3454</v>
      </c>
      <c r="L144" s="79" t="s">
        <v>64</v>
      </c>
      <c r="M144" s="74">
        <f t="shared" si="6"/>
        <v>0.34540000000000004</v>
      </c>
      <c r="N144" s="77">
        <v>3788</v>
      </c>
      <c r="O144" s="79" t="s">
        <v>64</v>
      </c>
      <c r="P144" s="74">
        <f t="shared" si="7"/>
        <v>0.37879999999999997</v>
      </c>
    </row>
    <row r="145" spans="2:16">
      <c r="B145" s="89">
        <v>15</v>
      </c>
      <c r="C145" s="79" t="s">
        <v>65</v>
      </c>
      <c r="D145" s="74">
        <f t="shared" si="13"/>
        <v>0.68181818181818177</v>
      </c>
      <c r="E145" s="91">
        <v>18.7</v>
      </c>
      <c r="F145" s="92">
        <v>2.9250000000000002E-2</v>
      </c>
      <c r="G145" s="88">
        <f t="shared" si="8"/>
        <v>18.72925</v>
      </c>
      <c r="H145" s="77">
        <v>11.31</v>
      </c>
      <c r="I145" s="79" t="s">
        <v>66</v>
      </c>
      <c r="J145" s="76">
        <f t="shared" si="12"/>
        <v>11.31</v>
      </c>
      <c r="K145" s="77">
        <v>3539</v>
      </c>
      <c r="L145" s="79" t="s">
        <v>64</v>
      </c>
      <c r="M145" s="74">
        <f t="shared" si="6"/>
        <v>0.35389999999999999</v>
      </c>
      <c r="N145" s="77">
        <v>3821</v>
      </c>
      <c r="O145" s="79" t="s">
        <v>64</v>
      </c>
      <c r="P145" s="74">
        <f t="shared" si="7"/>
        <v>0.3821</v>
      </c>
    </row>
    <row r="146" spans="2:16">
      <c r="B146" s="89">
        <v>16</v>
      </c>
      <c r="C146" s="79" t="s">
        <v>65</v>
      </c>
      <c r="D146" s="74">
        <f t="shared" si="13"/>
        <v>0.72727272727272729</v>
      </c>
      <c r="E146" s="91">
        <v>18.57</v>
      </c>
      <c r="F146" s="92">
        <v>2.7689999999999999E-2</v>
      </c>
      <c r="G146" s="88">
        <f t="shared" si="8"/>
        <v>18.59769</v>
      </c>
      <c r="H146" s="77">
        <v>11.83</v>
      </c>
      <c r="I146" s="79" t="s">
        <v>66</v>
      </c>
      <c r="J146" s="76">
        <f t="shared" si="12"/>
        <v>11.83</v>
      </c>
      <c r="K146" s="77">
        <v>3622</v>
      </c>
      <c r="L146" s="79" t="s">
        <v>64</v>
      </c>
      <c r="M146" s="74">
        <f t="shared" si="6"/>
        <v>0.36219999999999997</v>
      </c>
      <c r="N146" s="77">
        <v>3853</v>
      </c>
      <c r="O146" s="79" t="s">
        <v>64</v>
      </c>
      <c r="P146" s="74">
        <f t="shared" si="7"/>
        <v>0.38530000000000003</v>
      </c>
    </row>
    <row r="147" spans="2:16">
      <c r="B147" s="89">
        <v>17</v>
      </c>
      <c r="C147" s="79" t="s">
        <v>65</v>
      </c>
      <c r="D147" s="74">
        <f t="shared" si="13"/>
        <v>0.77272727272727271</v>
      </c>
      <c r="E147" s="91">
        <v>18.420000000000002</v>
      </c>
      <c r="F147" s="92">
        <v>2.6290000000000001E-2</v>
      </c>
      <c r="G147" s="88">
        <f t="shared" si="8"/>
        <v>18.446290000000001</v>
      </c>
      <c r="H147" s="77">
        <v>12.36</v>
      </c>
      <c r="I147" s="79" t="s">
        <v>66</v>
      </c>
      <c r="J147" s="76">
        <f t="shared" si="12"/>
        <v>12.36</v>
      </c>
      <c r="K147" s="77">
        <v>3704</v>
      </c>
      <c r="L147" s="79" t="s">
        <v>64</v>
      </c>
      <c r="M147" s="74">
        <f t="shared" si="6"/>
        <v>0.37040000000000001</v>
      </c>
      <c r="N147" s="77">
        <v>3884</v>
      </c>
      <c r="O147" s="79" t="s">
        <v>64</v>
      </c>
      <c r="P147" s="74">
        <f t="shared" si="7"/>
        <v>0.38839999999999997</v>
      </c>
    </row>
    <row r="148" spans="2:16">
      <c r="B148" s="89">
        <v>18</v>
      </c>
      <c r="C148" s="79" t="s">
        <v>65</v>
      </c>
      <c r="D148" s="74">
        <f t="shared" si="13"/>
        <v>0.81818181818181823</v>
      </c>
      <c r="E148" s="91">
        <v>18.25</v>
      </c>
      <c r="F148" s="92">
        <v>2.504E-2</v>
      </c>
      <c r="G148" s="88">
        <f t="shared" si="8"/>
        <v>18.275040000000001</v>
      </c>
      <c r="H148" s="77">
        <v>12.89</v>
      </c>
      <c r="I148" s="79" t="s">
        <v>66</v>
      </c>
      <c r="J148" s="76">
        <f t="shared" si="12"/>
        <v>12.89</v>
      </c>
      <c r="K148" s="77">
        <v>3786</v>
      </c>
      <c r="L148" s="79" t="s">
        <v>64</v>
      </c>
      <c r="M148" s="74">
        <f t="shared" ref="M148:M158" si="14">K148/1000/10</f>
        <v>0.37859999999999999</v>
      </c>
      <c r="N148" s="77">
        <v>3915</v>
      </c>
      <c r="O148" s="79" t="s">
        <v>64</v>
      </c>
      <c r="P148" s="74">
        <f t="shared" ref="P148:P170" si="15">N148/1000/10</f>
        <v>0.39150000000000001</v>
      </c>
    </row>
    <row r="149" spans="2:16">
      <c r="B149" s="89">
        <v>20</v>
      </c>
      <c r="C149" s="79" t="s">
        <v>65</v>
      </c>
      <c r="D149" s="74">
        <f t="shared" si="13"/>
        <v>0.90909090909090906</v>
      </c>
      <c r="E149" s="91">
        <v>17.86</v>
      </c>
      <c r="F149" s="92">
        <v>2.2890000000000001E-2</v>
      </c>
      <c r="G149" s="88">
        <f t="shared" ref="G149:G212" si="16">E149+F149</f>
        <v>17.88289</v>
      </c>
      <c r="H149" s="77">
        <v>13.97</v>
      </c>
      <c r="I149" s="79" t="s">
        <v>66</v>
      </c>
      <c r="J149" s="76">
        <f t="shared" si="12"/>
        <v>13.97</v>
      </c>
      <c r="K149" s="77">
        <v>4094</v>
      </c>
      <c r="L149" s="79" t="s">
        <v>64</v>
      </c>
      <c r="M149" s="74">
        <f t="shared" si="14"/>
        <v>0.40940000000000004</v>
      </c>
      <c r="N149" s="77">
        <v>3974</v>
      </c>
      <c r="O149" s="79" t="s">
        <v>64</v>
      </c>
      <c r="P149" s="74">
        <f t="shared" si="15"/>
        <v>0.39740000000000003</v>
      </c>
    </row>
    <row r="150" spans="2:16">
      <c r="B150" s="89">
        <v>22.5</v>
      </c>
      <c r="C150" s="79" t="s">
        <v>65</v>
      </c>
      <c r="D150" s="74">
        <f t="shared" si="13"/>
        <v>1.0227272727272727</v>
      </c>
      <c r="E150" s="91">
        <v>17.34</v>
      </c>
      <c r="F150" s="92">
        <v>2.069E-2</v>
      </c>
      <c r="G150" s="88">
        <f t="shared" si="16"/>
        <v>17.360689999999998</v>
      </c>
      <c r="H150" s="77">
        <v>15.36</v>
      </c>
      <c r="I150" s="79" t="s">
        <v>66</v>
      </c>
      <c r="J150" s="76">
        <f t="shared" si="12"/>
        <v>15.36</v>
      </c>
      <c r="K150" s="77">
        <v>4552</v>
      </c>
      <c r="L150" s="79" t="s">
        <v>64</v>
      </c>
      <c r="M150" s="74">
        <f t="shared" si="14"/>
        <v>0.45519999999999994</v>
      </c>
      <c r="N150" s="77">
        <v>4045</v>
      </c>
      <c r="O150" s="79" t="s">
        <v>64</v>
      </c>
      <c r="P150" s="74">
        <f t="shared" si="15"/>
        <v>0.40449999999999997</v>
      </c>
    </row>
    <row r="151" spans="2:16">
      <c r="B151" s="89">
        <v>25</v>
      </c>
      <c r="C151" s="79" t="s">
        <v>65</v>
      </c>
      <c r="D151" s="74">
        <f t="shared" si="13"/>
        <v>1.1363636363636365</v>
      </c>
      <c r="E151" s="91">
        <v>16.809999999999999</v>
      </c>
      <c r="F151" s="92">
        <v>1.89E-2</v>
      </c>
      <c r="G151" s="88">
        <f t="shared" si="16"/>
        <v>16.828899999999997</v>
      </c>
      <c r="H151" s="77">
        <v>16.79</v>
      </c>
      <c r="I151" s="79" t="s">
        <v>66</v>
      </c>
      <c r="J151" s="76">
        <f t="shared" si="12"/>
        <v>16.79</v>
      </c>
      <c r="K151" s="77">
        <v>4992</v>
      </c>
      <c r="L151" s="79" t="s">
        <v>64</v>
      </c>
      <c r="M151" s="74">
        <f t="shared" si="14"/>
        <v>0.49919999999999998</v>
      </c>
      <c r="N151" s="77">
        <v>4116</v>
      </c>
      <c r="O151" s="79" t="s">
        <v>64</v>
      </c>
      <c r="P151" s="74">
        <f t="shared" si="15"/>
        <v>0.41159999999999997</v>
      </c>
    </row>
    <row r="152" spans="2:16">
      <c r="B152" s="89">
        <v>27.5</v>
      </c>
      <c r="C152" s="79" t="s">
        <v>65</v>
      </c>
      <c r="D152" s="74">
        <f t="shared" si="13"/>
        <v>1.25</v>
      </c>
      <c r="E152" s="91">
        <v>16.29</v>
      </c>
      <c r="F152" s="92">
        <v>1.7409999999999998E-2</v>
      </c>
      <c r="G152" s="88">
        <f t="shared" si="16"/>
        <v>16.307410000000001</v>
      </c>
      <c r="H152" s="77">
        <v>18.260000000000002</v>
      </c>
      <c r="I152" s="79" t="s">
        <v>66</v>
      </c>
      <c r="J152" s="76">
        <f t="shared" si="12"/>
        <v>18.260000000000002</v>
      </c>
      <c r="K152" s="77">
        <v>5422</v>
      </c>
      <c r="L152" s="79" t="s">
        <v>64</v>
      </c>
      <c r="M152" s="74">
        <f t="shared" si="14"/>
        <v>0.54220000000000002</v>
      </c>
      <c r="N152" s="77">
        <v>4187</v>
      </c>
      <c r="O152" s="79" t="s">
        <v>64</v>
      </c>
      <c r="P152" s="74">
        <f t="shared" si="15"/>
        <v>0.41870000000000002</v>
      </c>
    </row>
    <row r="153" spans="2:16">
      <c r="B153" s="89">
        <v>30</v>
      </c>
      <c r="C153" s="79" t="s">
        <v>65</v>
      </c>
      <c r="D153" s="74">
        <f t="shared" si="13"/>
        <v>1.3636363636363635</v>
      </c>
      <c r="E153" s="91">
        <v>15.79</v>
      </c>
      <c r="F153" s="92">
        <v>1.6150000000000001E-2</v>
      </c>
      <c r="G153" s="88">
        <f t="shared" si="16"/>
        <v>15.806149999999999</v>
      </c>
      <c r="H153" s="77">
        <v>19.78</v>
      </c>
      <c r="I153" s="79" t="s">
        <v>66</v>
      </c>
      <c r="J153" s="76">
        <f t="shared" si="12"/>
        <v>19.78</v>
      </c>
      <c r="K153" s="77">
        <v>5844</v>
      </c>
      <c r="L153" s="79" t="s">
        <v>64</v>
      </c>
      <c r="M153" s="74">
        <f t="shared" si="14"/>
        <v>0.58440000000000003</v>
      </c>
      <c r="N153" s="77">
        <v>4258</v>
      </c>
      <c r="O153" s="79" t="s">
        <v>64</v>
      </c>
      <c r="P153" s="74">
        <f t="shared" si="15"/>
        <v>0.42580000000000001</v>
      </c>
    </row>
    <row r="154" spans="2:16">
      <c r="B154" s="89">
        <v>32.5</v>
      </c>
      <c r="C154" s="79" t="s">
        <v>65</v>
      </c>
      <c r="D154" s="74">
        <f t="shared" si="13"/>
        <v>1.4772727272727273</v>
      </c>
      <c r="E154" s="91">
        <v>15.31</v>
      </c>
      <c r="F154" s="92">
        <v>1.507E-2</v>
      </c>
      <c r="G154" s="88">
        <f t="shared" si="16"/>
        <v>15.32507</v>
      </c>
      <c r="H154" s="77">
        <v>21.35</v>
      </c>
      <c r="I154" s="79" t="s">
        <v>66</v>
      </c>
      <c r="J154" s="76">
        <f t="shared" si="12"/>
        <v>21.35</v>
      </c>
      <c r="K154" s="77">
        <v>6262</v>
      </c>
      <c r="L154" s="79" t="s">
        <v>64</v>
      </c>
      <c r="M154" s="74">
        <f t="shared" si="14"/>
        <v>0.62619999999999998</v>
      </c>
      <c r="N154" s="77">
        <v>4330</v>
      </c>
      <c r="O154" s="79" t="s">
        <v>64</v>
      </c>
      <c r="P154" s="74">
        <f t="shared" si="15"/>
        <v>0.433</v>
      </c>
    </row>
    <row r="155" spans="2:16">
      <c r="B155" s="89">
        <v>35</v>
      </c>
      <c r="C155" s="79" t="s">
        <v>65</v>
      </c>
      <c r="D155" s="74">
        <f t="shared" si="13"/>
        <v>1.5909090909090908</v>
      </c>
      <c r="E155" s="91">
        <v>14.85</v>
      </c>
      <c r="F155" s="92">
        <v>1.413E-2</v>
      </c>
      <c r="G155" s="88">
        <f t="shared" si="16"/>
        <v>14.864129999999999</v>
      </c>
      <c r="H155" s="77">
        <v>22.97</v>
      </c>
      <c r="I155" s="79" t="s">
        <v>66</v>
      </c>
      <c r="J155" s="76">
        <f t="shared" si="12"/>
        <v>22.97</v>
      </c>
      <c r="K155" s="77">
        <v>6678</v>
      </c>
      <c r="L155" s="79" t="s">
        <v>64</v>
      </c>
      <c r="M155" s="74">
        <f t="shared" si="14"/>
        <v>0.66779999999999995</v>
      </c>
      <c r="N155" s="77">
        <v>4403</v>
      </c>
      <c r="O155" s="79" t="s">
        <v>64</v>
      </c>
      <c r="P155" s="74">
        <f t="shared" si="15"/>
        <v>0.44029999999999997</v>
      </c>
    </row>
    <row r="156" spans="2:16">
      <c r="B156" s="89">
        <v>37.5</v>
      </c>
      <c r="C156" s="79" t="s">
        <v>65</v>
      </c>
      <c r="D156" s="74">
        <f t="shared" si="13"/>
        <v>1.7045454545454546</v>
      </c>
      <c r="E156" s="91">
        <v>14.41</v>
      </c>
      <c r="F156" s="92">
        <v>1.3310000000000001E-2</v>
      </c>
      <c r="G156" s="88">
        <f t="shared" si="16"/>
        <v>14.423310000000001</v>
      </c>
      <c r="H156" s="77">
        <v>24.64</v>
      </c>
      <c r="I156" s="79" t="s">
        <v>66</v>
      </c>
      <c r="J156" s="76">
        <f t="shared" si="12"/>
        <v>24.64</v>
      </c>
      <c r="K156" s="77">
        <v>7093</v>
      </c>
      <c r="L156" s="79" t="s">
        <v>64</v>
      </c>
      <c r="M156" s="74">
        <f t="shared" si="14"/>
        <v>0.70930000000000004</v>
      </c>
      <c r="N156" s="77">
        <v>4477</v>
      </c>
      <c r="O156" s="79" t="s">
        <v>64</v>
      </c>
      <c r="P156" s="74">
        <f t="shared" si="15"/>
        <v>0.44770000000000004</v>
      </c>
    </row>
    <row r="157" spans="2:16">
      <c r="B157" s="89">
        <v>40</v>
      </c>
      <c r="C157" s="79" t="s">
        <v>65</v>
      </c>
      <c r="D157" s="74">
        <f t="shared" si="13"/>
        <v>1.8181818181818181</v>
      </c>
      <c r="E157" s="91">
        <v>14</v>
      </c>
      <c r="F157" s="92">
        <v>1.259E-2</v>
      </c>
      <c r="G157" s="88">
        <f t="shared" si="16"/>
        <v>14.012589999999999</v>
      </c>
      <c r="H157" s="77">
        <v>26.36</v>
      </c>
      <c r="I157" s="79" t="s">
        <v>66</v>
      </c>
      <c r="J157" s="76">
        <f t="shared" si="12"/>
        <v>26.36</v>
      </c>
      <c r="K157" s="77">
        <v>7508</v>
      </c>
      <c r="L157" s="79" t="s">
        <v>64</v>
      </c>
      <c r="M157" s="74">
        <f t="shared" si="14"/>
        <v>0.75080000000000002</v>
      </c>
      <c r="N157" s="77">
        <v>4554</v>
      </c>
      <c r="O157" s="79" t="s">
        <v>64</v>
      </c>
      <c r="P157" s="74">
        <f t="shared" si="15"/>
        <v>0.45540000000000003</v>
      </c>
    </row>
    <row r="158" spans="2:16">
      <c r="B158" s="89">
        <v>45</v>
      </c>
      <c r="C158" s="79" t="s">
        <v>65</v>
      </c>
      <c r="D158" s="74">
        <f t="shared" si="13"/>
        <v>2.0454545454545454</v>
      </c>
      <c r="E158" s="91">
        <v>13.31</v>
      </c>
      <c r="F158" s="92">
        <v>1.136E-2</v>
      </c>
      <c r="G158" s="88">
        <f t="shared" si="16"/>
        <v>13.32136</v>
      </c>
      <c r="H158" s="77">
        <v>29.94</v>
      </c>
      <c r="I158" s="79" t="s">
        <v>66</v>
      </c>
      <c r="J158" s="76">
        <f t="shared" si="12"/>
        <v>29.94</v>
      </c>
      <c r="K158" s="77">
        <v>9072</v>
      </c>
      <c r="L158" s="79" t="s">
        <v>64</v>
      </c>
      <c r="M158" s="76">
        <f t="shared" si="14"/>
        <v>0.9071999999999999</v>
      </c>
      <c r="N158" s="77">
        <v>4712</v>
      </c>
      <c r="O158" s="79" t="s">
        <v>64</v>
      </c>
      <c r="P158" s="74">
        <f t="shared" si="15"/>
        <v>0.47119999999999995</v>
      </c>
    </row>
    <row r="159" spans="2:16">
      <c r="B159" s="89">
        <v>50</v>
      </c>
      <c r="C159" s="79" t="s">
        <v>65</v>
      </c>
      <c r="D159" s="74">
        <f t="shared" si="13"/>
        <v>2.2727272727272729</v>
      </c>
      <c r="E159" s="91">
        <v>12.82</v>
      </c>
      <c r="F159" s="92">
        <v>1.0359999999999999E-2</v>
      </c>
      <c r="G159" s="88">
        <f t="shared" si="16"/>
        <v>12.830360000000001</v>
      </c>
      <c r="H159" s="77">
        <v>33.68</v>
      </c>
      <c r="I159" s="79" t="s">
        <v>66</v>
      </c>
      <c r="J159" s="76">
        <f t="shared" si="12"/>
        <v>33.68</v>
      </c>
      <c r="K159" s="77">
        <v>1.05</v>
      </c>
      <c r="L159" s="78" t="s">
        <v>66</v>
      </c>
      <c r="M159" s="76">
        <f t="shared" ref="M159:M160" si="17">K159</f>
        <v>1.05</v>
      </c>
      <c r="N159" s="77">
        <v>4878</v>
      </c>
      <c r="O159" s="79" t="s">
        <v>64</v>
      </c>
      <c r="P159" s="74">
        <f t="shared" si="15"/>
        <v>0.48780000000000001</v>
      </c>
    </row>
    <row r="160" spans="2:16">
      <c r="B160" s="89">
        <v>55</v>
      </c>
      <c r="C160" s="79" t="s">
        <v>65</v>
      </c>
      <c r="D160" s="74">
        <f t="shared" si="13"/>
        <v>2.5</v>
      </c>
      <c r="E160" s="91">
        <v>12.24</v>
      </c>
      <c r="F160" s="92">
        <v>9.5350000000000001E-3</v>
      </c>
      <c r="G160" s="88">
        <f t="shared" si="16"/>
        <v>12.249535</v>
      </c>
      <c r="H160" s="77">
        <v>37.58</v>
      </c>
      <c r="I160" s="79" t="s">
        <v>66</v>
      </c>
      <c r="J160" s="76">
        <f t="shared" si="12"/>
        <v>37.58</v>
      </c>
      <c r="K160" s="77">
        <v>1.19</v>
      </c>
      <c r="L160" s="79" t="s">
        <v>66</v>
      </c>
      <c r="M160" s="76">
        <f t="shared" si="17"/>
        <v>1.19</v>
      </c>
      <c r="N160" s="77">
        <v>5051</v>
      </c>
      <c r="O160" s="79" t="s">
        <v>64</v>
      </c>
      <c r="P160" s="74">
        <f t="shared" si="15"/>
        <v>0.50509999999999999</v>
      </c>
    </row>
    <row r="161" spans="2:16">
      <c r="B161" s="89">
        <v>60</v>
      </c>
      <c r="C161" s="79" t="s">
        <v>65</v>
      </c>
      <c r="D161" s="74">
        <f t="shared" si="13"/>
        <v>2.7272727272727271</v>
      </c>
      <c r="E161" s="91">
        <v>11.69</v>
      </c>
      <c r="F161" s="92">
        <v>8.8360000000000001E-3</v>
      </c>
      <c r="G161" s="88">
        <f t="shared" si="16"/>
        <v>11.698836</v>
      </c>
      <c r="H161" s="77">
        <v>41.66</v>
      </c>
      <c r="I161" s="79" t="s">
        <v>66</v>
      </c>
      <c r="J161" s="76">
        <f t="shared" si="12"/>
        <v>41.66</v>
      </c>
      <c r="K161" s="77">
        <v>1.32</v>
      </c>
      <c r="L161" s="79" t="s">
        <v>66</v>
      </c>
      <c r="M161" s="76">
        <f t="shared" ref="M161:M205" si="18">K161</f>
        <v>1.32</v>
      </c>
      <c r="N161" s="77">
        <v>5233</v>
      </c>
      <c r="O161" s="79" t="s">
        <v>64</v>
      </c>
      <c r="P161" s="74">
        <f t="shared" si="15"/>
        <v>0.52329999999999999</v>
      </c>
    </row>
    <row r="162" spans="2:16">
      <c r="B162" s="89">
        <v>65</v>
      </c>
      <c r="C162" s="79" t="s">
        <v>65</v>
      </c>
      <c r="D162" s="74">
        <f t="shared" si="13"/>
        <v>2.9545454545454546</v>
      </c>
      <c r="E162" s="91">
        <v>11.2</v>
      </c>
      <c r="F162" s="92">
        <v>8.2369999999999995E-3</v>
      </c>
      <c r="G162" s="88">
        <f t="shared" si="16"/>
        <v>11.208236999999999</v>
      </c>
      <c r="H162" s="77">
        <v>45.93</v>
      </c>
      <c r="I162" s="79" t="s">
        <v>66</v>
      </c>
      <c r="J162" s="76">
        <f t="shared" si="12"/>
        <v>45.93</v>
      </c>
      <c r="K162" s="77">
        <v>1.46</v>
      </c>
      <c r="L162" s="79" t="s">
        <v>66</v>
      </c>
      <c r="M162" s="76">
        <f t="shared" si="18"/>
        <v>1.46</v>
      </c>
      <c r="N162" s="77">
        <v>5424</v>
      </c>
      <c r="O162" s="79" t="s">
        <v>64</v>
      </c>
      <c r="P162" s="74">
        <f t="shared" si="15"/>
        <v>0.54239999999999999</v>
      </c>
    </row>
    <row r="163" spans="2:16">
      <c r="B163" s="89">
        <v>70</v>
      </c>
      <c r="C163" s="79" t="s">
        <v>65</v>
      </c>
      <c r="D163" s="74">
        <f t="shared" si="13"/>
        <v>3.1818181818181817</v>
      </c>
      <c r="E163" s="91">
        <v>10.76</v>
      </c>
      <c r="F163" s="92">
        <v>7.7190000000000002E-3</v>
      </c>
      <c r="G163" s="88">
        <f t="shared" si="16"/>
        <v>10.767719</v>
      </c>
      <c r="H163" s="77">
        <v>50.38</v>
      </c>
      <c r="I163" s="79" t="s">
        <v>66</v>
      </c>
      <c r="J163" s="76">
        <f t="shared" si="12"/>
        <v>50.38</v>
      </c>
      <c r="K163" s="77">
        <v>1.59</v>
      </c>
      <c r="L163" s="79" t="s">
        <v>66</v>
      </c>
      <c r="M163" s="76">
        <f t="shared" si="18"/>
        <v>1.59</v>
      </c>
      <c r="N163" s="77">
        <v>5625</v>
      </c>
      <c r="O163" s="79" t="s">
        <v>64</v>
      </c>
      <c r="P163" s="74">
        <f t="shared" si="15"/>
        <v>0.5625</v>
      </c>
    </row>
    <row r="164" spans="2:16">
      <c r="B164" s="89">
        <v>80</v>
      </c>
      <c r="C164" s="79" t="s">
        <v>65</v>
      </c>
      <c r="D164" s="74">
        <f t="shared" si="13"/>
        <v>3.6363636363636362</v>
      </c>
      <c r="E164" s="91">
        <v>9.9849999999999994</v>
      </c>
      <c r="F164" s="92">
        <v>6.8640000000000003E-3</v>
      </c>
      <c r="G164" s="88">
        <f t="shared" si="16"/>
        <v>9.9918639999999996</v>
      </c>
      <c r="H164" s="77">
        <v>59.81</v>
      </c>
      <c r="I164" s="79" t="s">
        <v>66</v>
      </c>
      <c r="J164" s="76">
        <f t="shared" si="12"/>
        <v>59.81</v>
      </c>
      <c r="K164" s="77">
        <v>2.08</v>
      </c>
      <c r="L164" s="79" t="s">
        <v>66</v>
      </c>
      <c r="M164" s="76">
        <f t="shared" si="18"/>
        <v>2.08</v>
      </c>
      <c r="N164" s="77">
        <v>6056</v>
      </c>
      <c r="O164" s="79" t="s">
        <v>64</v>
      </c>
      <c r="P164" s="74">
        <f t="shared" si="15"/>
        <v>0.60560000000000003</v>
      </c>
    </row>
    <row r="165" spans="2:16">
      <c r="B165" s="89">
        <v>90</v>
      </c>
      <c r="C165" s="79" t="s">
        <v>65</v>
      </c>
      <c r="D165" s="74">
        <f t="shared" si="13"/>
        <v>4.0909090909090908</v>
      </c>
      <c r="E165" s="91">
        <v>9.3320000000000007</v>
      </c>
      <c r="F165" s="92">
        <v>6.1869999999999998E-3</v>
      </c>
      <c r="G165" s="88">
        <f t="shared" si="16"/>
        <v>9.3381870000000013</v>
      </c>
      <c r="H165" s="77">
        <v>69.94</v>
      </c>
      <c r="I165" s="79" t="s">
        <v>66</v>
      </c>
      <c r="J165" s="76">
        <f t="shared" si="12"/>
        <v>69.94</v>
      </c>
      <c r="K165" s="77">
        <v>2.5299999999999998</v>
      </c>
      <c r="L165" s="79" t="s">
        <v>66</v>
      </c>
      <c r="M165" s="76">
        <f t="shared" si="18"/>
        <v>2.5299999999999998</v>
      </c>
      <c r="N165" s="77">
        <v>6525</v>
      </c>
      <c r="O165" s="79" t="s">
        <v>64</v>
      </c>
      <c r="P165" s="74">
        <f t="shared" si="15"/>
        <v>0.65250000000000008</v>
      </c>
    </row>
    <row r="166" spans="2:16">
      <c r="B166" s="89">
        <v>100</v>
      </c>
      <c r="C166" s="79" t="s">
        <v>65</v>
      </c>
      <c r="D166" s="74">
        <f t="shared" si="13"/>
        <v>4.5454545454545459</v>
      </c>
      <c r="E166" s="91">
        <v>8.7710000000000008</v>
      </c>
      <c r="F166" s="92">
        <v>5.6369999999999996E-3</v>
      </c>
      <c r="G166" s="88">
        <f t="shared" si="16"/>
        <v>8.7766370000000009</v>
      </c>
      <c r="H166" s="77">
        <v>80.739999999999995</v>
      </c>
      <c r="I166" s="79" t="s">
        <v>66</v>
      </c>
      <c r="J166" s="76">
        <f t="shared" si="12"/>
        <v>80.739999999999995</v>
      </c>
      <c r="K166" s="77">
        <v>2.95</v>
      </c>
      <c r="L166" s="79" t="s">
        <v>66</v>
      </c>
      <c r="M166" s="76">
        <f t="shared" si="18"/>
        <v>2.95</v>
      </c>
      <c r="N166" s="77">
        <v>7032</v>
      </c>
      <c r="O166" s="79" t="s">
        <v>64</v>
      </c>
      <c r="P166" s="74">
        <f t="shared" si="15"/>
        <v>0.70320000000000005</v>
      </c>
    </row>
    <row r="167" spans="2:16">
      <c r="B167" s="89">
        <v>110</v>
      </c>
      <c r="C167" s="79" t="s">
        <v>65</v>
      </c>
      <c r="D167" s="74">
        <f t="shared" si="13"/>
        <v>5</v>
      </c>
      <c r="E167" s="91">
        <v>8.282</v>
      </c>
      <c r="F167" s="92">
        <v>5.182E-3</v>
      </c>
      <c r="G167" s="88">
        <f t="shared" si="16"/>
        <v>8.2871819999999996</v>
      </c>
      <c r="H167" s="77">
        <v>92.2</v>
      </c>
      <c r="I167" s="79" t="s">
        <v>66</v>
      </c>
      <c r="J167" s="76">
        <f t="shared" si="12"/>
        <v>92.2</v>
      </c>
      <c r="K167" s="77">
        <v>3.37</v>
      </c>
      <c r="L167" s="79" t="s">
        <v>66</v>
      </c>
      <c r="M167" s="76">
        <f t="shared" si="18"/>
        <v>3.37</v>
      </c>
      <c r="N167" s="77">
        <v>7577</v>
      </c>
      <c r="O167" s="79" t="s">
        <v>64</v>
      </c>
      <c r="P167" s="74">
        <f t="shared" si="15"/>
        <v>0.75770000000000004</v>
      </c>
    </row>
    <row r="168" spans="2:16">
      <c r="B168" s="89">
        <v>120</v>
      </c>
      <c r="C168" s="79" t="s">
        <v>65</v>
      </c>
      <c r="D168" s="74">
        <f t="shared" si="13"/>
        <v>5.4545454545454541</v>
      </c>
      <c r="E168" s="91">
        <v>7.85</v>
      </c>
      <c r="F168" s="92">
        <v>4.7980000000000002E-3</v>
      </c>
      <c r="G168" s="88">
        <f t="shared" si="16"/>
        <v>7.8547979999999997</v>
      </c>
      <c r="H168" s="77">
        <v>104.32</v>
      </c>
      <c r="I168" s="79" t="s">
        <v>66</v>
      </c>
      <c r="J168" s="76">
        <f t="shared" si="12"/>
        <v>104.32</v>
      </c>
      <c r="K168" s="77">
        <v>3.79</v>
      </c>
      <c r="L168" s="79" t="s">
        <v>66</v>
      </c>
      <c r="M168" s="76">
        <f t="shared" si="18"/>
        <v>3.79</v>
      </c>
      <c r="N168" s="77">
        <v>8158</v>
      </c>
      <c r="O168" s="79" t="s">
        <v>64</v>
      </c>
      <c r="P168" s="74">
        <f t="shared" si="15"/>
        <v>0.81579999999999997</v>
      </c>
    </row>
    <row r="169" spans="2:16">
      <c r="B169" s="89">
        <v>130</v>
      </c>
      <c r="C169" s="79" t="s">
        <v>65</v>
      </c>
      <c r="D169" s="74">
        <f t="shared" si="13"/>
        <v>5.9090909090909092</v>
      </c>
      <c r="E169" s="91">
        <v>7.4669999999999996</v>
      </c>
      <c r="F169" s="92">
        <v>4.4689999999999999E-3</v>
      </c>
      <c r="G169" s="88">
        <f t="shared" si="16"/>
        <v>7.4714689999999999</v>
      </c>
      <c r="H169" s="77">
        <v>117.09</v>
      </c>
      <c r="I169" s="79" t="s">
        <v>66</v>
      </c>
      <c r="J169" s="76">
        <f t="shared" si="12"/>
        <v>117.09</v>
      </c>
      <c r="K169" s="77">
        <v>4.2</v>
      </c>
      <c r="L169" s="79" t="s">
        <v>66</v>
      </c>
      <c r="M169" s="76">
        <f t="shared" si="18"/>
        <v>4.2</v>
      </c>
      <c r="N169" s="77">
        <v>8774</v>
      </c>
      <c r="O169" s="79" t="s">
        <v>64</v>
      </c>
      <c r="P169" s="74">
        <f t="shared" si="15"/>
        <v>0.87739999999999996</v>
      </c>
    </row>
    <row r="170" spans="2:16">
      <c r="B170" s="89">
        <v>140</v>
      </c>
      <c r="C170" s="79" t="s">
        <v>65</v>
      </c>
      <c r="D170" s="74">
        <f t="shared" si="13"/>
        <v>6.3636363636363633</v>
      </c>
      <c r="E170" s="91">
        <v>7.1219999999999999</v>
      </c>
      <c r="F170" s="92">
        <v>4.1850000000000004E-3</v>
      </c>
      <c r="G170" s="88">
        <f t="shared" si="16"/>
        <v>7.1261849999999995</v>
      </c>
      <c r="H170" s="77">
        <v>130.49</v>
      </c>
      <c r="I170" s="79" t="s">
        <v>66</v>
      </c>
      <c r="J170" s="76">
        <f t="shared" si="12"/>
        <v>130.49</v>
      </c>
      <c r="K170" s="77">
        <v>4.6100000000000003</v>
      </c>
      <c r="L170" s="79" t="s">
        <v>66</v>
      </c>
      <c r="M170" s="76">
        <f t="shared" si="18"/>
        <v>4.6100000000000003</v>
      </c>
      <c r="N170" s="77">
        <v>9424</v>
      </c>
      <c r="O170" s="79" t="s">
        <v>64</v>
      </c>
      <c r="P170" s="74">
        <f t="shared" si="15"/>
        <v>0.9423999999999999</v>
      </c>
    </row>
    <row r="171" spans="2:16">
      <c r="B171" s="89">
        <v>150</v>
      </c>
      <c r="C171" s="79" t="s">
        <v>65</v>
      </c>
      <c r="D171" s="74">
        <f t="shared" si="13"/>
        <v>6.8181818181818183</v>
      </c>
      <c r="E171" s="91">
        <v>6.8120000000000003</v>
      </c>
      <c r="F171" s="92">
        <v>3.9360000000000003E-3</v>
      </c>
      <c r="G171" s="88">
        <f t="shared" si="16"/>
        <v>6.8159360000000007</v>
      </c>
      <c r="H171" s="77">
        <v>144.52000000000001</v>
      </c>
      <c r="I171" s="79" t="s">
        <v>66</v>
      </c>
      <c r="J171" s="76">
        <f t="shared" si="12"/>
        <v>144.52000000000001</v>
      </c>
      <c r="K171" s="77">
        <v>5.0199999999999996</v>
      </c>
      <c r="L171" s="79" t="s">
        <v>66</v>
      </c>
      <c r="M171" s="76">
        <f t="shared" si="18"/>
        <v>5.0199999999999996</v>
      </c>
      <c r="N171" s="77">
        <v>1.01</v>
      </c>
      <c r="O171" s="78" t="s">
        <v>66</v>
      </c>
      <c r="P171" s="74">
        <f t="shared" ref="P171:P174" si="19">N171</f>
        <v>1.01</v>
      </c>
    </row>
    <row r="172" spans="2:16">
      <c r="B172" s="89">
        <v>160</v>
      </c>
      <c r="C172" s="79" t="s">
        <v>65</v>
      </c>
      <c r="D172" s="74">
        <f t="shared" si="13"/>
        <v>7.2727272727272725</v>
      </c>
      <c r="E172" s="91">
        <v>6.5289999999999999</v>
      </c>
      <c r="F172" s="92">
        <v>3.7160000000000001E-3</v>
      </c>
      <c r="G172" s="88">
        <f t="shared" si="16"/>
        <v>6.5327159999999997</v>
      </c>
      <c r="H172" s="77">
        <v>159.16999999999999</v>
      </c>
      <c r="I172" s="79" t="s">
        <v>66</v>
      </c>
      <c r="J172" s="76">
        <f t="shared" ref="J172:J184" si="20">H172</f>
        <v>159.16999999999999</v>
      </c>
      <c r="K172" s="77">
        <v>5.43</v>
      </c>
      <c r="L172" s="79" t="s">
        <v>66</v>
      </c>
      <c r="M172" s="76">
        <f t="shared" si="18"/>
        <v>5.43</v>
      </c>
      <c r="N172" s="77">
        <v>1.08</v>
      </c>
      <c r="O172" s="79" t="s">
        <v>66</v>
      </c>
      <c r="P172" s="74">
        <f t="shared" si="19"/>
        <v>1.08</v>
      </c>
    </row>
    <row r="173" spans="2:16">
      <c r="B173" s="89">
        <v>170</v>
      </c>
      <c r="C173" s="79" t="s">
        <v>65</v>
      </c>
      <c r="D173" s="74">
        <f t="shared" si="13"/>
        <v>7.7272727272727275</v>
      </c>
      <c r="E173" s="91">
        <v>6.2709999999999999</v>
      </c>
      <c r="F173" s="92">
        <v>3.5209999999999998E-3</v>
      </c>
      <c r="G173" s="88">
        <f t="shared" si="16"/>
        <v>6.274521</v>
      </c>
      <c r="H173" s="77">
        <v>174.44</v>
      </c>
      <c r="I173" s="79" t="s">
        <v>66</v>
      </c>
      <c r="J173" s="76">
        <f t="shared" si="20"/>
        <v>174.44</v>
      </c>
      <c r="K173" s="77">
        <v>5.85</v>
      </c>
      <c r="L173" s="79" t="s">
        <v>66</v>
      </c>
      <c r="M173" s="76">
        <f t="shared" si="18"/>
        <v>5.85</v>
      </c>
      <c r="N173" s="77">
        <v>1.1599999999999999</v>
      </c>
      <c r="O173" s="79" t="s">
        <v>66</v>
      </c>
      <c r="P173" s="74">
        <f t="shared" si="19"/>
        <v>1.1599999999999999</v>
      </c>
    </row>
    <row r="174" spans="2:16">
      <c r="B174" s="89">
        <v>180</v>
      </c>
      <c r="C174" s="79" t="s">
        <v>65</v>
      </c>
      <c r="D174" s="74">
        <f t="shared" si="13"/>
        <v>8.1818181818181817</v>
      </c>
      <c r="E174" s="91">
        <v>6.0350000000000001</v>
      </c>
      <c r="F174" s="92">
        <v>3.346E-3</v>
      </c>
      <c r="G174" s="88">
        <f t="shared" si="16"/>
        <v>6.0383459999999998</v>
      </c>
      <c r="H174" s="77">
        <v>190.33</v>
      </c>
      <c r="I174" s="79" t="s">
        <v>66</v>
      </c>
      <c r="J174" s="76">
        <f t="shared" si="20"/>
        <v>190.33</v>
      </c>
      <c r="K174" s="77">
        <v>6.27</v>
      </c>
      <c r="L174" s="79" t="s">
        <v>66</v>
      </c>
      <c r="M174" s="76">
        <f t="shared" si="18"/>
        <v>6.27</v>
      </c>
      <c r="N174" s="77">
        <v>1.23</v>
      </c>
      <c r="O174" s="79" t="s">
        <v>66</v>
      </c>
      <c r="P174" s="74">
        <f t="shared" si="19"/>
        <v>1.23</v>
      </c>
    </row>
    <row r="175" spans="2:16">
      <c r="B175" s="89">
        <v>200</v>
      </c>
      <c r="C175" s="79" t="s">
        <v>65</v>
      </c>
      <c r="D175" s="74">
        <f t="shared" si="13"/>
        <v>9.0909090909090917</v>
      </c>
      <c r="E175" s="91">
        <v>5.6159999999999997</v>
      </c>
      <c r="F175" s="92">
        <v>3.0460000000000001E-3</v>
      </c>
      <c r="G175" s="88">
        <f t="shared" si="16"/>
        <v>5.619046</v>
      </c>
      <c r="H175" s="77">
        <v>223.9</v>
      </c>
      <c r="I175" s="79" t="s">
        <v>66</v>
      </c>
      <c r="J175" s="76">
        <f t="shared" si="20"/>
        <v>223.9</v>
      </c>
      <c r="K175" s="77">
        <v>7.87</v>
      </c>
      <c r="L175" s="79" t="s">
        <v>66</v>
      </c>
      <c r="M175" s="76">
        <f t="shared" si="18"/>
        <v>7.87</v>
      </c>
      <c r="N175" s="77">
        <v>1.4</v>
      </c>
      <c r="O175" s="79" t="s">
        <v>66</v>
      </c>
      <c r="P175" s="76">
        <f t="shared" ref="P175:P220" si="21">N175</f>
        <v>1.4</v>
      </c>
    </row>
    <row r="176" spans="2:16">
      <c r="B176" s="89">
        <v>225</v>
      </c>
      <c r="C176" s="79" t="s">
        <v>65</v>
      </c>
      <c r="D176" s="74">
        <f t="shared" si="13"/>
        <v>10.227272727272727</v>
      </c>
      <c r="E176" s="91">
        <v>5.173</v>
      </c>
      <c r="F176" s="92">
        <v>2.7420000000000001E-3</v>
      </c>
      <c r="G176" s="88">
        <f t="shared" si="16"/>
        <v>5.1757419999999996</v>
      </c>
      <c r="H176" s="77">
        <v>269.24</v>
      </c>
      <c r="I176" s="79" t="s">
        <v>66</v>
      </c>
      <c r="J176" s="76">
        <f t="shared" si="20"/>
        <v>269.24</v>
      </c>
      <c r="K176" s="77">
        <v>10.16</v>
      </c>
      <c r="L176" s="79" t="s">
        <v>66</v>
      </c>
      <c r="M176" s="76">
        <f t="shared" si="18"/>
        <v>10.16</v>
      </c>
      <c r="N176" s="77">
        <v>1.62</v>
      </c>
      <c r="O176" s="79" t="s">
        <v>66</v>
      </c>
      <c r="P176" s="76">
        <f t="shared" si="21"/>
        <v>1.62</v>
      </c>
    </row>
    <row r="177" spans="1:16">
      <c r="A177" s="4"/>
      <c r="B177" s="89">
        <v>250</v>
      </c>
      <c r="C177" s="79" t="s">
        <v>65</v>
      </c>
      <c r="D177" s="74">
        <f t="shared" si="13"/>
        <v>11.363636363636363</v>
      </c>
      <c r="E177" s="91">
        <v>4.8010000000000002</v>
      </c>
      <c r="F177" s="92">
        <v>2.4949999999999998E-3</v>
      </c>
      <c r="G177" s="88">
        <f t="shared" si="16"/>
        <v>4.8034949999999998</v>
      </c>
      <c r="H177" s="77">
        <v>318.27</v>
      </c>
      <c r="I177" s="79" t="s">
        <v>66</v>
      </c>
      <c r="J177" s="76">
        <f t="shared" si="20"/>
        <v>318.27</v>
      </c>
      <c r="K177" s="77">
        <v>12.31</v>
      </c>
      <c r="L177" s="79" t="s">
        <v>66</v>
      </c>
      <c r="M177" s="76">
        <f t="shared" si="18"/>
        <v>12.31</v>
      </c>
      <c r="N177" s="77">
        <v>1.86</v>
      </c>
      <c r="O177" s="79" t="s">
        <v>66</v>
      </c>
      <c r="P177" s="76">
        <f t="shared" si="21"/>
        <v>1.86</v>
      </c>
    </row>
    <row r="178" spans="1:16">
      <c r="B178" s="77">
        <v>275</v>
      </c>
      <c r="C178" s="79" t="s">
        <v>65</v>
      </c>
      <c r="D178" s="74">
        <f t="shared" ref="D178:D191" si="22">B178/$C$5</f>
        <v>12.5</v>
      </c>
      <c r="E178" s="91">
        <v>4.4829999999999997</v>
      </c>
      <c r="F178" s="92">
        <v>2.2910000000000001E-3</v>
      </c>
      <c r="G178" s="88">
        <f t="shared" si="16"/>
        <v>4.4852909999999993</v>
      </c>
      <c r="H178" s="77">
        <v>370.95</v>
      </c>
      <c r="I178" s="79" t="s">
        <v>66</v>
      </c>
      <c r="J178" s="76">
        <f t="shared" si="20"/>
        <v>370.95</v>
      </c>
      <c r="K178" s="77">
        <v>14.4</v>
      </c>
      <c r="L178" s="79" t="s">
        <v>66</v>
      </c>
      <c r="M178" s="76">
        <f t="shared" si="18"/>
        <v>14.4</v>
      </c>
      <c r="N178" s="77">
        <v>2.12</v>
      </c>
      <c r="O178" s="79" t="s">
        <v>66</v>
      </c>
      <c r="P178" s="76">
        <f t="shared" si="21"/>
        <v>2.12</v>
      </c>
    </row>
    <row r="179" spans="1:16">
      <c r="B179" s="89">
        <v>300</v>
      </c>
      <c r="C179" s="90" t="s">
        <v>65</v>
      </c>
      <c r="D179" s="74">
        <f t="shared" si="22"/>
        <v>13.636363636363637</v>
      </c>
      <c r="E179" s="91">
        <v>4.2080000000000002</v>
      </c>
      <c r="F179" s="92">
        <v>2.1189999999999998E-3</v>
      </c>
      <c r="G179" s="88">
        <f t="shared" si="16"/>
        <v>4.2101190000000006</v>
      </c>
      <c r="H179" s="77">
        <v>427.21</v>
      </c>
      <c r="I179" s="79" t="s">
        <v>66</v>
      </c>
      <c r="J179" s="76">
        <f t="shared" si="20"/>
        <v>427.21</v>
      </c>
      <c r="K179" s="77">
        <v>16.46</v>
      </c>
      <c r="L179" s="79" t="s">
        <v>66</v>
      </c>
      <c r="M179" s="76">
        <f t="shared" si="18"/>
        <v>16.46</v>
      </c>
      <c r="N179" s="77">
        <v>2.39</v>
      </c>
      <c r="O179" s="79" t="s">
        <v>66</v>
      </c>
      <c r="P179" s="76">
        <f t="shared" si="21"/>
        <v>2.39</v>
      </c>
    </row>
    <row r="180" spans="1:16">
      <c r="B180" s="89">
        <v>325</v>
      </c>
      <c r="C180" s="90" t="s">
        <v>65</v>
      </c>
      <c r="D180" s="74">
        <f t="shared" si="22"/>
        <v>14.772727272727273</v>
      </c>
      <c r="E180" s="91">
        <v>3.968</v>
      </c>
      <c r="F180" s="92">
        <v>1.9719999999999998E-3</v>
      </c>
      <c r="G180" s="88">
        <f t="shared" si="16"/>
        <v>3.9699719999999998</v>
      </c>
      <c r="H180" s="77">
        <v>487.01</v>
      </c>
      <c r="I180" s="79" t="s">
        <v>66</v>
      </c>
      <c r="J180" s="76">
        <f t="shared" si="20"/>
        <v>487.01</v>
      </c>
      <c r="K180" s="77">
        <v>18.52</v>
      </c>
      <c r="L180" s="79" t="s">
        <v>66</v>
      </c>
      <c r="M180" s="76">
        <f t="shared" si="18"/>
        <v>18.52</v>
      </c>
      <c r="N180" s="77">
        <v>2.68</v>
      </c>
      <c r="O180" s="79" t="s">
        <v>66</v>
      </c>
      <c r="P180" s="76">
        <f t="shared" si="21"/>
        <v>2.68</v>
      </c>
    </row>
    <row r="181" spans="1:16">
      <c r="B181" s="89">
        <v>350</v>
      </c>
      <c r="C181" s="90" t="s">
        <v>65</v>
      </c>
      <c r="D181" s="74">
        <f t="shared" si="22"/>
        <v>15.909090909090908</v>
      </c>
      <c r="E181" s="91">
        <v>3.7570000000000001</v>
      </c>
      <c r="F181" s="92">
        <v>1.8450000000000001E-3</v>
      </c>
      <c r="G181" s="88">
        <f t="shared" si="16"/>
        <v>3.758845</v>
      </c>
      <c r="H181" s="77">
        <v>550.29999999999995</v>
      </c>
      <c r="I181" s="79" t="s">
        <v>66</v>
      </c>
      <c r="J181" s="76">
        <f t="shared" si="20"/>
        <v>550.29999999999995</v>
      </c>
      <c r="K181" s="77">
        <v>20.58</v>
      </c>
      <c r="L181" s="79" t="s">
        <v>66</v>
      </c>
      <c r="M181" s="76">
        <f t="shared" si="18"/>
        <v>20.58</v>
      </c>
      <c r="N181" s="77">
        <v>2.98</v>
      </c>
      <c r="O181" s="79" t="s">
        <v>66</v>
      </c>
      <c r="P181" s="76">
        <f t="shared" si="21"/>
        <v>2.98</v>
      </c>
    </row>
    <row r="182" spans="1:16">
      <c r="B182" s="89">
        <v>375</v>
      </c>
      <c r="C182" s="90" t="s">
        <v>65</v>
      </c>
      <c r="D182" s="74">
        <f t="shared" si="22"/>
        <v>17.045454545454547</v>
      </c>
      <c r="E182" s="91">
        <v>3.569</v>
      </c>
      <c r="F182" s="92">
        <v>1.7340000000000001E-3</v>
      </c>
      <c r="G182" s="88">
        <f t="shared" si="16"/>
        <v>3.5707339999999999</v>
      </c>
      <c r="H182" s="77">
        <v>617.03</v>
      </c>
      <c r="I182" s="79" t="s">
        <v>66</v>
      </c>
      <c r="J182" s="76">
        <f t="shared" si="20"/>
        <v>617.03</v>
      </c>
      <c r="K182" s="77">
        <v>22.65</v>
      </c>
      <c r="L182" s="79" t="s">
        <v>66</v>
      </c>
      <c r="M182" s="76">
        <f t="shared" si="18"/>
        <v>22.65</v>
      </c>
      <c r="N182" s="77">
        <v>3.3</v>
      </c>
      <c r="O182" s="79" t="s">
        <v>66</v>
      </c>
      <c r="P182" s="76">
        <f t="shared" si="21"/>
        <v>3.3</v>
      </c>
    </row>
    <row r="183" spans="1:16">
      <c r="B183" s="89">
        <v>400</v>
      </c>
      <c r="C183" s="90" t="s">
        <v>65</v>
      </c>
      <c r="D183" s="74">
        <f t="shared" si="22"/>
        <v>18.181818181818183</v>
      </c>
      <c r="E183" s="91">
        <v>3.4020000000000001</v>
      </c>
      <c r="F183" s="92">
        <v>1.637E-3</v>
      </c>
      <c r="G183" s="88">
        <f t="shared" si="16"/>
        <v>3.4036370000000002</v>
      </c>
      <c r="H183" s="77">
        <v>687.16</v>
      </c>
      <c r="I183" s="79" t="s">
        <v>66</v>
      </c>
      <c r="J183" s="76">
        <f t="shared" si="20"/>
        <v>687.16</v>
      </c>
      <c r="K183" s="77">
        <v>24.73</v>
      </c>
      <c r="L183" s="79" t="s">
        <v>66</v>
      </c>
      <c r="M183" s="76">
        <f t="shared" si="18"/>
        <v>24.73</v>
      </c>
      <c r="N183" s="77">
        <v>3.64</v>
      </c>
      <c r="O183" s="79" t="s">
        <v>66</v>
      </c>
      <c r="P183" s="76">
        <f t="shared" si="21"/>
        <v>3.64</v>
      </c>
    </row>
    <row r="184" spans="1:16">
      <c r="B184" s="89">
        <v>450</v>
      </c>
      <c r="C184" s="90" t="s">
        <v>65</v>
      </c>
      <c r="D184" s="74">
        <f t="shared" si="22"/>
        <v>20.454545454545453</v>
      </c>
      <c r="E184" s="91">
        <v>3.1150000000000002</v>
      </c>
      <c r="F184" s="92">
        <v>1.472E-3</v>
      </c>
      <c r="G184" s="88">
        <f t="shared" si="16"/>
        <v>3.1164720000000004</v>
      </c>
      <c r="H184" s="77">
        <v>837.31</v>
      </c>
      <c r="I184" s="79" t="s">
        <v>66</v>
      </c>
      <c r="J184" s="76">
        <f t="shared" si="20"/>
        <v>837.31</v>
      </c>
      <c r="K184" s="77">
        <v>32.619999999999997</v>
      </c>
      <c r="L184" s="79" t="s">
        <v>66</v>
      </c>
      <c r="M184" s="76">
        <f t="shared" si="18"/>
        <v>32.619999999999997</v>
      </c>
      <c r="N184" s="77">
        <v>4.3499999999999996</v>
      </c>
      <c r="O184" s="79" t="s">
        <v>66</v>
      </c>
      <c r="P184" s="76">
        <f t="shared" si="21"/>
        <v>4.3499999999999996</v>
      </c>
    </row>
    <row r="185" spans="1:16">
      <c r="B185" s="89">
        <v>500</v>
      </c>
      <c r="C185" s="90" t="s">
        <v>65</v>
      </c>
      <c r="D185" s="74">
        <f t="shared" si="22"/>
        <v>22.727272727272727</v>
      </c>
      <c r="E185" s="91">
        <v>2.8769999999999998</v>
      </c>
      <c r="F185" s="92">
        <v>1.338E-3</v>
      </c>
      <c r="G185" s="88">
        <f t="shared" si="16"/>
        <v>2.8783379999999998</v>
      </c>
      <c r="H185" s="77">
        <v>1</v>
      </c>
      <c r="I185" s="78" t="s">
        <v>12</v>
      </c>
      <c r="J185" s="76">
        <f t="shared" ref="J185:J190" si="23">H185*1000</f>
        <v>1000</v>
      </c>
      <c r="K185" s="77">
        <v>39.99</v>
      </c>
      <c r="L185" s="79" t="s">
        <v>66</v>
      </c>
      <c r="M185" s="76">
        <f t="shared" si="18"/>
        <v>39.99</v>
      </c>
      <c r="N185" s="77">
        <v>5.12</v>
      </c>
      <c r="O185" s="79" t="s">
        <v>66</v>
      </c>
      <c r="P185" s="76">
        <f t="shared" si="21"/>
        <v>5.12</v>
      </c>
    </row>
    <row r="186" spans="1:16">
      <c r="B186" s="89">
        <v>550</v>
      </c>
      <c r="C186" s="90" t="s">
        <v>65</v>
      </c>
      <c r="D186" s="74">
        <f t="shared" si="22"/>
        <v>25</v>
      </c>
      <c r="E186" s="91">
        <v>2.6760000000000002</v>
      </c>
      <c r="F186" s="92">
        <v>1.2279999999999999E-3</v>
      </c>
      <c r="G186" s="88">
        <f t="shared" si="16"/>
        <v>2.6772279999999999</v>
      </c>
      <c r="H186" s="77">
        <v>1.18</v>
      </c>
      <c r="I186" s="79" t="s">
        <v>12</v>
      </c>
      <c r="J186" s="80">
        <f t="shared" si="23"/>
        <v>1180</v>
      </c>
      <c r="K186" s="77">
        <v>47.14</v>
      </c>
      <c r="L186" s="79" t="s">
        <v>66</v>
      </c>
      <c r="M186" s="76">
        <f t="shared" si="18"/>
        <v>47.14</v>
      </c>
      <c r="N186" s="77">
        <v>5.95</v>
      </c>
      <c r="O186" s="79" t="s">
        <v>66</v>
      </c>
      <c r="P186" s="76">
        <f t="shared" si="21"/>
        <v>5.95</v>
      </c>
    </row>
    <row r="187" spans="1:16">
      <c r="B187" s="89">
        <v>600</v>
      </c>
      <c r="C187" s="90" t="s">
        <v>65</v>
      </c>
      <c r="D187" s="74">
        <f t="shared" si="22"/>
        <v>27.272727272727273</v>
      </c>
      <c r="E187" s="91">
        <v>2.5030000000000001</v>
      </c>
      <c r="F187" s="92">
        <v>1.1349999999999999E-3</v>
      </c>
      <c r="G187" s="88">
        <f t="shared" si="16"/>
        <v>2.5041350000000002</v>
      </c>
      <c r="H187" s="77">
        <v>1.37</v>
      </c>
      <c r="I187" s="79" t="s">
        <v>12</v>
      </c>
      <c r="J187" s="80">
        <f t="shared" si="23"/>
        <v>1370</v>
      </c>
      <c r="K187" s="77">
        <v>54.21</v>
      </c>
      <c r="L187" s="79" t="s">
        <v>66</v>
      </c>
      <c r="M187" s="76">
        <f t="shared" si="18"/>
        <v>54.21</v>
      </c>
      <c r="N187" s="77">
        <v>6.83</v>
      </c>
      <c r="O187" s="79" t="s">
        <v>66</v>
      </c>
      <c r="P187" s="76">
        <f t="shared" si="21"/>
        <v>6.83</v>
      </c>
    </row>
    <row r="188" spans="1:16">
      <c r="B188" s="89">
        <v>650</v>
      </c>
      <c r="C188" s="90" t="s">
        <v>65</v>
      </c>
      <c r="D188" s="74">
        <f t="shared" si="22"/>
        <v>29.545454545454547</v>
      </c>
      <c r="E188" s="91">
        <v>2.35</v>
      </c>
      <c r="F188" s="92">
        <v>1.0560000000000001E-3</v>
      </c>
      <c r="G188" s="88">
        <f t="shared" si="16"/>
        <v>2.3510560000000003</v>
      </c>
      <c r="H188" s="77">
        <v>1.57</v>
      </c>
      <c r="I188" s="79" t="s">
        <v>12</v>
      </c>
      <c r="J188" s="80">
        <f t="shared" si="23"/>
        <v>1570</v>
      </c>
      <c r="K188" s="77">
        <v>61.27</v>
      </c>
      <c r="L188" s="79" t="s">
        <v>66</v>
      </c>
      <c r="M188" s="76">
        <f t="shared" si="18"/>
        <v>61.27</v>
      </c>
      <c r="N188" s="77">
        <v>7.77</v>
      </c>
      <c r="O188" s="79" t="s">
        <v>66</v>
      </c>
      <c r="P188" s="76">
        <f t="shared" si="21"/>
        <v>7.77</v>
      </c>
    </row>
    <row r="189" spans="1:16">
      <c r="B189" s="89">
        <v>700</v>
      </c>
      <c r="C189" s="90" t="s">
        <v>65</v>
      </c>
      <c r="D189" s="74">
        <f t="shared" si="22"/>
        <v>31.818181818181817</v>
      </c>
      <c r="E189" s="91">
        <v>2.214</v>
      </c>
      <c r="F189" s="92">
        <v>9.875000000000001E-4</v>
      </c>
      <c r="G189" s="88">
        <f t="shared" si="16"/>
        <v>2.2149874999999999</v>
      </c>
      <c r="H189" s="77">
        <v>1.78</v>
      </c>
      <c r="I189" s="79" t="s">
        <v>12</v>
      </c>
      <c r="J189" s="80">
        <f t="shared" si="23"/>
        <v>1780</v>
      </c>
      <c r="K189" s="77">
        <v>68.38</v>
      </c>
      <c r="L189" s="79" t="s">
        <v>66</v>
      </c>
      <c r="M189" s="76">
        <f t="shared" si="18"/>
        <v>68.38</v>
      </c>
      <c r="N189" s="77">
        <v>8.76</v>
      </c>
      <c r="O189" s="79" t="s">
        <v>66</v>
      </c>
      <c r="P189" s="76">
        <f t="shared" si="21"/>
        <v>8.76</v>
      </c>
    </row>
    <row r="190" spans="1:16">
      <c r="B190" s="89">
        <v>800</v>
      </c>
      <c r="C190" s="90" t="s">
        <v>65</v>
      </c>
      <c r="D190" s="74">
        <f t="shared" si="22"/>
        <v>36.363636363636367</v>
      </c>
      <c r="E190" s="91">
        <v>1.9870000000000001</v>
      </c>
      <c r="F190" s="92">
        <v>8.7500000000000002E-4</v>
      </c>
      <c r="G190" s="88">
        <f t="shared" si="16"/>
        <v>1.9878750000000001</v>
      </c>
      <c r="H190" s="77">
        <v>2.25</v>
      </c>
      <c r="I190" s="79" t="s">
        <v>12</v>
      </c>
      <c r="J190" s="80">
        <f t="shared" si="23"/>
        <v>2250</v>
      </c>
      <c r="K190" s="77">
        <v>95.05</v>
      </c>
      <c r="L190" s="79" t="s">
        <v>66</v>
      </c>
      <c r="M190" s="76">
        <f t="shared" si="18"/>
        <v>95.05</v>
      </c>
      <c r="N190" s="77">
        <v>10.9</v>
      </c>
      <c r="O190" s="79" t="s">
        <v>66</v>
      </c>
      <c r="P190" s="76">
        <f t="shared" si="21"/>
        <v>10.9</v>
      </c>
    </row>
    <row r="191" spans="1:16">
      <c r="B191" s="89">
        <v>900</v>
      </c>
      <c r="C191" s="90" t="s">
        <v>65</v>
      </c>
      <c r="D191" s="74">
        <f t="shared" si="22"/>
        <v>40.909090909090907</v>
      </c>
      <c r="E191" s="91">
        <v>1.806</v>
      </c>
      <c r="F191" s="92">
        <v>7.8629999999999998E-4</v>
      </c>
      <c r="G191" s="88">
        <f t="shared" si="16"/>
        <v>1.8067863</v>
      </c>
      <c r="H191" s="77">
        <v>2.76</v>
      </c>
      <c r="I191" s="79" t="s">
        <v>12</v>
      </c>
      <c r="J191" s="80">
        <f t="shared" ref="J191:J228" si="24">H191*1000</f>
        <v>2760</v>
      </c>
      <c r="K191" s="77">
        <v>119.9</v>
      </c>
      <c r="L191" s="79" t="s">
        <v>66</v>
      </c>
      <c r="M191" s="76">
        <f t="shared" si="18"/>
        <v>119.9</v>
      </c>
      <c r="N191" s="77">
        <v>13.25</v>
      </c>
      <c r="O191" s="79" t="s">
        <v>66</v>
      </c>
      <c r="P191" s="76">
        <f t="shared" si="21"/>
        <v>13.25</v>
      </c>
    </row>
    <row r="192" spans="1:16">
      <c r="B192" s="89">
        <v>1</v>
      </c>
      <c r="C192" s="93" t="s">
        <v>67</v>
      </c>
      <c r="D192" s="74">
        <f t="shared" ref="D192:D228" si="25">B192*1000/$C$5</f>
        <v>45.454545454545453</v>
      </c>
      <c r="E192" s="91">
        <v>1.659</v>
      </c>
      <c r="F192" s="92">
        <v>7.1449999999999997E-4</v>
      </c>
      <c r="G192" s="88">
        <f t="shared" si="16"/>
        <v>1.6597145</v>
      </c>
      <c r="H192" s="77">
        <v>3.33</v>
      </c>
      <c r="I192" s="79" t="s">
        <v>12</v>
      </c>
      <c r="J192" s="80">
        <f t="shared" si="24"/>
        <v>3330</v>
      </c>
      <c r="K192" s="77">
        <v>144.13</v>
      </c>
      <c r="L192" s="79" t="s">
        <v>66</v>
      </c>
      <c r="M192" s="76">
        <f t="shared" si="18"/>
        <v>144.13</v>
      </c>
      <c r="N192" s="77">
        <v>15.82</v>
      </c>
      <c r="O192" s="79" t="s">
        <v>66</v>
      </c>
      <c r="P192" s="76">
        <f t="shared" si="21"/>
        <v>15.82</v>
      </c>
    </row>
    <row r="193" spans="2:16">
      <c r="B193" s="89">
        <v>1.1000000000000001</v>
      </c>
      <c r="C193" s="90" t="s">
        <v>67</v>
      </c>
      <c r="D193" s="74">
        <f t="shared" si="25"/>
        <v>50</v>
      </c>
      <c r="E193" s="91">
        <v>1.5369999999999999</v>
      </c>
      <c r="F193" s="92">
        <v>6.5530000000000004E-4</v>
      </c>
      <c r="G193" s="88">
        <f t="shared" si="16"/>
        <v>1.5376552999999999</v>
      </c>
      <c r="H193" s="77">
        <v>3.94</v>
      </c>
      <c r="I193" s="79" t="s">
        <v>12</v>
      </c>
      <c r="J193" s="80">
        <f t="shared" si="24"/>
        <v>3940</v>
      </c>
      <c r="K193" s="77">
        <v>168.2</v>
      </c>
      <c r="L193" s="79" t="s">
        <v>66</v>
      </c>
      <c r="M193" s="76">
        <f t="shared" si="18"/>
        <v>168.2</v>
      </c>
      <c r="N193" s="77">
        <v>18.579999999999998</v>
      </c>
      <c r="O193" s="79" t="s">
        <v>66</v>
      </c>
      <c r="P193" s="76">
        <f t="shared" si="21"/>
        <v>18.579999999999998</v>
      </c>
    </row>
    <row r="194" spans="2:16">
      <c r="B194" s="89">
        <v>1.2</v>
      </c>
      <c r="C194" s="90" t="s">
        <v>67</v>
      </c>
      <c r="D194" s="74">
        <f t="shared" si="25"/>
        <v>54.545454545454547</v>
      </c>
      <c r="E194" s="91">
        <v>1.4339999999999999</v>
      </c>
      <c r="F194" s="92">
        <v>6.0539999999999997E-4</v>
      </c>
      <c r="G194" s="88">
        <f t="shared" si="16"/>
        <v>1.4346053999999999</v>
      </c>
      <c r="H194" s="77">
        <v>4.5999999999999996</v>
      </c>
      <c r="I194" s="79" t="s">
        <v>12</v>
      </c>
      <c r="J194" s="80">
        <f t="shared" si="24"/>
        <v>4600</v>
      </c>
      <c r="K194" s="77">
        <v>192.33</v>
      </c>
      <c r="L194" s="79" t="s">
        <v>66</v>
      </c>
      <c r="M194" s="76">
        <f t="shared" si="18"/>
        <v>192.33</v>
      </c>
      <c r="N194" s="77">
        <v>21.54</v>
      </c>
      <c r="O194" s="79" t="s">
        <v>66</v>
      </c>
      <c r="P194" s="76">
        <f t="shared" si="21"/>
        <v>21.54</v>
      </c>
    </row>
    <row r="195" spans="2:16">
      <c r="B195" s="89">
        <v>1.3</v>
      </c>
      <c r="C195" s="90" t="s">
        <v>67</v>
      </c>
      <c r="D195" s="74">
        <f t="shared" si="25"/>
        <v>59.090909090909093</v>
      </c>
      <c r="E195" s="91">
        <v>1.345</v>
      </c>
      <c r="F195" s="92">
        <v>5.6280000000000002E-4</v>
      </c>
      <c r="G195" s="88">
        <f t="shared" si="16"/>
        <v>1.3455627999999999</v>
      </c>
      <c r="H195" s="77">
        <v>5.3</v>
      </c>
      <c r="I195" s="79" t="s">
        <v>12</v>
      </c>
      <c r="J195" s="80">
        <f t="shared" si="24"/>
        <v>5300</v>
      </c>
      <c r="K195" s="77">
        <v>216.64</v>
      </c>
      <c r="L195" s="79" t="s">
        <v>66</v>
      </c>
      <c r="M195" s="76">
        <f t="shared" si="18"/>
        <v>216.64</v>
      </c>
      <c r="N195" s="77">
        <v>24.69</v>
      </c>
      <c r="O195" s="79" t="s">
        <v>66</v>
      </c>
      <c r="P195" s="76">
        <f t="shared" si="21"/>
        <v>24.69</v>
      </c>
    </row>
    <row r="196" spans="2:16">
      <c r="B196" s="89">
        <v>1.4</v>
      </c>
      <c r="C196" s="90" t="s">
        <v>67</v>
      </c>
      <c r="D196" s="74">
        <f t="shared" si="25"/>
        <v>63.636363636363633</v>
      </c>
      <c r="E196" s="91">
        <v>1.2689999999999999</v>
      </c>
      <c r="F196" s="92">
        <v>5.2610000000000005E-4</v>
      </c>
      <c r="G196" s="88">
        <f t="shared" si="16"/>
        <v>1.2695261</v>
      </c>
      <c r="H196" s="77">
        <v>6.05</v>
      </c>
      <c r="I196" s="79" t="s">
        <v>12</v>
      </c>
      <c r="J196" s="80">
        <f t="shared" si="24"/>
        <v>6050</v>
      </c>
      <c r="K196" s="77">
        <v>241.18</v>
      </c>
      <c r="L196" s="79" t="s">
        <v>66</v>
      </c>
      <c r="M196" s="76">
        <f t="shared" si="18"/>
        <v>241.18</v>
      </c>
      <c r="N196" s="77">
        <v>28.03</v>
      </c>
      <c r="O196" s="79" t="s">
        <v>66</v>
      </c>
      <c r="P196" s="76">
        <f t="shared" si="21"/>
        <v>28.03</v>
      </c>
    </row>
    <row r="197" spans="2:16">
      <c r="B197" s="89">
        <v>1.5</v>
      </c>
      <c r="C197" s="90" t="s">
        <v>67</v>
      </c>
      <c r="D197" s="74">
        <f t="shared" si="25"/>
        <v>68.181818181818187</v>
      </c>
      <c r="E197" s="91">
        <v>1.202</v>
      </c>
      <c r="F197" s="92">
        <v>4.9399999999999997E-4</v>
      </c>
      <c r="G197" s="88">
        <f t="shared" si="16"/>
        <v>1.202494</v>
      </c>
      <c r="H197" s="77">
        <v>6.84</v>
      </c>
      <c r="I197" s="79" t="s">
        <v>12</v>
      </c>
      <c r="J197" s="80">
        <f t="shared" si="24"/>
        <v>6840</v>
      </c>
      <c r="K197" s="77">
        <v>265.98</v>
      </c>
      <c r="L197" s="79" t="s">
        <v>66</v>
      </c>
      <c r="M197" s="76">
        <f t="shared" si="18"/>
        <v>265.98</v>
      </c>
      <c r="N197" s="77">
        <v>31.55</v>
      </c>
      <c r="O197" s="79" t="s">
        <v>66</v>
      </c>
      <c r="P197" s="76">
        <f t="shared" si="21"/>
        <v>31.55</v>
      </c>
    </row>
    <row r="198" spans="2:16">
      <c r="B198" s="89">
        <v>1.6</v>
      </c>
      <c r="C198" s="90" t="s">
        <v>67</v>
      </c>
      <c r="D198" s="74">
        <f t="shared" si="25"/>
        <v>72.727272727272734</v>
      </c>
      <c r="E198" s="91">
        <v>1.1419999999999999</v>
      </c>
      <c r="F198" s="92">
        <v>4.6579999999999999E-4</v>
      </c>
      <c r="G198" s="88">
        <f t="shared" si="16"/>
        <v>1.1424657999999999</v>
      </c>
      <c r="H198" s="77">
        <v>7.68</v>
      </c>
      <c r="I198" s="79" t="s">
        <v>12</v>
      </c>
      <c r="J198" s="80">
        <f t="shared" si="24"/>
        <v>7680</v>
      </c>
      <c r="K198" s="77">
        <v>291.07</v>
      </c>
      <c r="L198" s="79" t="s">
        <v>66</v>
      </c>
      <c r="M198" s="76">
        <f t="shared" si="18"/>
        <v>291.07</v>
      </c>
      <c r="N198" s="77">
        <v>35.25</v>
      </c>
      <c r="O198" s="79" t="s">
        <v>66</v>
      </c>
      <c r="P198" s="76">
        <f t="shared" si="21"/>
        <v>35.25</v>
      </c>
    </row>
    <row r="199" spans="2:16">
      <c r="B199" s="89">
        <v>1.7</v>
      </c>
      <c r="C199" s="90" t="s">
        <v>67</v>
      </c>
      <c r="D199" s="74">
        <f t="shared" si="25"/>
        <v>77.272727272727266</v>
      </c>
      <c r="E199" s="91">
        <v>1.0900000000000001</v>
      </c>
      <c r="F199" s="92">
        <v>4.4069999999999998E-4</v>
      </c>
      <c r="G199" s="88">
        <f t="shared" si="16"/>
        <v>1.0904407</v>
      </c>
      <c r="H199" s="77">
        <v>8.5500000000000007</v>
      </c>
      <c r="I199" s="79" t="s">
        <v>12</v>
      </c>
      <c r="J199" s="80">
        <f t="shared" si="24"/>
        <v>8550</v>
      </c>
      <c r="K199" s="77">
        <v>316.43</v>
      </c>
      <c r="L199" s="79" t="s">
        <v>66</v>
      </c>
      <c r="M199" s="76">
        <f t="shared" si="18"/>
        <v>316.43</v>
      </c>
      <c r="N199" s="77">
        <v>39.11</v>
      </c>
      <c r="O199" s="79" t="s">
        <v>66</v>
      </c>
      <c r="P199" s="76">
        <f t="shared" si="21"/>
        <v>39.11</v>
      </c>
    </row>
    <row r="200" spans="2:16">
      <c r="B200" s="89">
        <v>1.8</v>
      </c>
      <c r="C200" s="90" t="s">
        <v>67</v>
      </c>
      <c r="D200" s="74">
        <f t="shared" si="25"/>
        <v>81.818181818181813</v>
      </c>
      <c r="E200" s="91">
        <v>1.0429999999999999</v>
      </c>
      <c r="F200" s="92">
        <v>4.1829999999999998E-4</v>
      </c>
      <c r="G200" s="88">
        <f t="shared" si="16"/>
        <v>1.0434182999999999</v>
      </c>
      <c r="H200" s="77">
        <v>9.4700000000000006</v>
      </c>
      <c r="I200" s="79" t="s">
        <v>12</v>
      </c>
      <c r="J200" s="80">
        <f t="shared" si="24"/>
        <v>9470</v>
      </c>
      <c r="K200" s="77">
        <v>342.08</v>
      </c>
      <c r="L200" s="79" t="s">
        <v>66</v>
      </c>
      <c r="M200" s="76">
        <f t="shared" si="18"/>
        <v>342.08</v>
      </c>
      <c r="N200" s="77">
        <v>43.15</v>
      </c>
      <c r="O200" s="79" t="s">
        <v>66</v>
      </c>
      <c r="P200" s="76">
        <f t="shared" si="21"/>
        <v>43.15</v>
      </c>
    </row>
    <row r="201" spans="2:16">
      <c r="B201" s="89">
        <v>2</v>
      </c>
      <c r="C201" s="90" t="s">
        <v>67</v>
      </c>
      <c r="D201" s="74">
        <f t="shared" si="25"/>
        <v>90.909090909090907</v>
      </c>
      <c r="E201" s="91">
        <v>0.9617</v>
      </c>
      <c r="F201" s="92">
        <v>3.7990000000000002E-4</v>
      </c>
      <c r="G201" s="88">
        <f t="shared" si="16"/>
        <v>0.96207989999999999</v>
      </c>
      <c r="H201" s="77">
        <v>11.42</v>
      </c>
      <c r="I201" s="79" t="s">
        <v>12</v>
      </c>
      <c r="J201" s="80">
        <f t="shared" si="24"/>
        <v>11420</v>
      </c>
      <c r="K201" s="77">
        <v>439.85</v>
      </c>
      <c r="L201" s="79" t="s">
        <v>66</v>
      </c>
      <c r="M201" s="76">
        <f t="shared" si="18"/>
        <v>439.85</v>
      </c>
      <c r="N201" s="77">
        <v>51.71</v>
      </c>
      <c r="O201" s="79" t="s">
        <v>66</v>
      </c>
      <c r="P201" s="76">
        <f t="shared" si="21"/>
        <v>51.71</v>
      </c>
    </row>
    <row r="202" spans="2:16">
      <c r="B202" s="89">
        <v>2.25</v>
      </c>
      <c r="C202" s="90" t="s">
        <v>67</v>
      </c>
      <c r="D202" s="74">
        <f t="shared" si="25"/>
        <v>102.27272727272727</v>
      </c>
      <c r="E202" s="91">
        <v>0.87970000000000004</v>
      </c>
      <c r="F202" s="92">
        <v>3.411E-4</v>
      </c>
      <c r="G202" s="88">
        <f t="shared" si="16"/>
        <v>0.88004110000000002</v>
      </c>
      <c r="H202" s="77">
        <v>14.08</v>
      </c>
      <c r="I202" s="79" t="s">
        <v>12</v>
      </c>
      <c r="J202" s="80">
        <f t="shared" si="24"/>
        <v>14080</v>
      </c>
      <c r="K202" s="77">
        <v>578.82000000000005</v>
      </c>
      <c r="L202" s="79" t="s">
        <v>66</v>
      </c>
      <c r="M202" s="76">
        <f t="shared" si="18"/>
        <v>578.82000000000005</v>
      </c>
      <c r="N202" s="77">
        <v>63.3</v>
      </c>
      <c r="O202" s="79" t="s">
        <v>66</v>
      </c>
      <c r="P202" s="76">
        <f t="shared" si="21"/>
        <v>63.3</v>
      </c>
    </row>
    <row r="203" spans="2:16">
      <c r="B203" s="89">
        <v>2.5</v>
      </c>
      <c r="C203" s="90" t="s">
        <v>67</v>
      </c>
      <c r="D203" s="74">
        <f t="shared" si="25"/>
        <v>113.63636363636364</v>
      </c>
      <c r="E203" s="91">
        <v>0.81330000000000002</v>
      </c>
      <c r="F203" s="92">
        <v>3.098E-4</v>
      </c>
      <c r="G203" s="88">
        <f t="shared" si="16"/>
        <v>0.81360980000000005</v>
      </c>
      <c r="H203" s="77">
        <v>16.97</v>
      </c>
      <c r="I203" s="79" t="s">
        <v>12</v>
      </c>
      <c r="J203" s="80">
        <f t="shared" si="24"/>
        <v>16970</v>
      </c>
      <c r="K203" s="77">
        <v>708.83</v>
      </c>
      <c r="L203" s="79" t="s">
        <v>66</v>
      </c>
      <c r="M203" s="76">
        <f t="shared" si="18"/>
        <v>708.83</v>
      </c>
      <c r="N203" s="77">
        <v>75.8</v>
      </c>
      <c r="O203" s="79" t="s">
        <v>66</v>
      </c>
      <c r="P203" s="76">
        <f t="shared" si="21"/>
        <v>75.8</v>
      </c>
    </row>
    <row r="204" spans="2:16">
      <c r="B204" s="89">
        <v>2.75</v>
      </c>
      <c r="C204" s="90" t="s">
        <v>67</v>
      </c>
      <c r="D204" s="74">
        <f t="shared" si="25"/>
        <v>125</v>
      </c>
      <c r="E204" s="91">
        <v>0.75839999999999996</v>
      </c>
      <c r="F204" s="92">
        <v>2.8390000000000002E-4</v>
      </c>
      <c r="G204" s="88">
        <f t="shared" si="16"/>
        <v>0.75868389999999997</v>
      </c>
      <c r="H204" s="77">
        <v>20.079999999999998</v>
      </c>
      <c r="I204" s="79" t="s">
        <v>12</v>
      </c>
      <c r="J204" s="80">
        <f t="shared" si="24"/>
        <v>20080</v>
      </c>
      <c r="K204" s="77">
        <v>834.63</v>
      </c>
      <c r="L204" s="79" t="s">
        <v>66</v>
      </c>
      <c r="M204" s="76">
        <f t="shared" si="18"/>
        <v>834.63</v>
      </c>
      <c r="N204" s="77">
        <v>89.17</v>
      </c>
      <c r="O204" s="79" t="s">
        <v>66</v>
      </c>
      <c r="P204" s="76">
        <f t="shared" si="21"/>
        <v>89.17</v>
      </c>
    </row>
    <row r="205" spans="2:16">
      <c r="B205" s="89">
        <v>3</v>
      </c>
      <c r="C205" s="90" t="s">
        <v>67</v>
      </c>
      <c r="D205" s="74">
        <f t="shared" si="25"/>
        <v>136.36363636363637</v>
      </c>
      <c r="E205" s="91">
        <v>0.71230000000000004</v>
      </c>
      <c r="F205" s="92">
        <v>2.6209999999999997E-4</v>
      </c>
      <c r="G205" s="88">
        <f t="shared" si="16"/>
        <v>0.71256210000000009</v>
      </c>
      <c r="H205" s="77">
        <v>23.41</v>
      </c>
      <c r="I205" s="79" t="s">
        <v>12</v>
      </c>
      <c r="J205" s="80">
        <f t="shared" si="24"/>
        <v>23410</v>
      </c>
      <c r="K205" s="77">
        <v>958.3</v>
      </c>
      <c r="L205" s="79" t="s">
        <v>66</v>
      </c>
      <c r="M205" s="76">
        <f t="shared" si="18"/>
        <v>958.3</v>
      </c>
      <c r="N205" s="77">
        <v>103.37</v>
      </c>
      <c r="O205" s="79" t="s">
        <v>66</v>
      </c>
      <c r="P205" s="76">
        <f t="shared" si="21"/>
        <v>103.37</v>
      </c>
    </row>
    <row r="206" spans="2:16">
      <c r="B206" s="89">
        <v>3.25</v>
      </c>
      <c r="C206" s="90" t="s">
        <v>67</v>
      </c>
      <c r="D206" s="74">
        <f t="shared" si="25"/>
        <v>147.72727272727272</v>
      </c>
      <c r="E206" s="91">
        <v>0.67290000000000005</v>
      </c>
      <c r="F206" s="92">
        <v>2.4350000000000001E-4</v>
      </c>
      <c r="G206" s="88">
        <f t="shared" si="16"/>
        <v>0.67314350000000001</v>
      </c>
      <c r="H206" s="77">
        <v>26.94</v>
      </c>
      <c r="I206" s="79" t="s">
        <v>12</v>
      </c>
      <c r="J206" s="80">
        <f t="shared" si="24"/>
        <v>26940</v>
      </c>
      <c r="K206" s="77">
        <v>1.08</v>
      </c>
      <c r="L206" s="78" t="s">
        <v>12</v>
      </c>
      <c r="M206" s="76">
        <f t="shared" ref="M205:M208" si="26">K206*1000</f>
        <v>1080</v>
      </c>
      <c r="N206" s="77">
        <v>118.34</v>
      </c>
      <c r="O206" s="79" t="s">
        <v>66</v>
      </c>
      <c r="P206" s="76">
        <f t="shared" si="21"/>
        <v>118.34</v>
      </c>
    </row>
    <row r="207" spans="2:16">
      <c r="B207" s="89">
        <v>3.5</v>
      </c>
      <c r="C207" s="90" t="s">
        <v>67</v>
      </c>
      <c r="D207" s="74">
        <f t="shared" si="25"/>
        <v>159.09090909090909</v>
      </c>
      <c r="E207" s="91">
        <v>0.63900000000000001</v>
      </c>
      <c r="F207" s="92">
        <v>2.275E-4</v>
      </c>
      <c r="G207" s="88">
        <f t="shared" si="16"/>
        <v>0.63922750000000006</v>
      </c>
      <c r="H207" s="77">
        <v>30.66</v>
      </c>
      <c r="I207" s="79" t="s">
        <v>12</v>
      </c>
      <c r="J207" s="80">
        <f t="shared" si="24"/>
        <v>30660</v>
      </c>
      <c r="K207" s="77">
        <v>1.2</v>
      </c>
      <c r="L207" s="79" t="s">
        <v>12</v>
      </c>
      <c r="M207" s="76">
        <f t="shared" si="26"/>
        <v>1200</v>
      </c>
      <c r="N207" s="77">
        <v>134.04</v>
      </c>
      <c r="O207" s="79" t="s">
        <v>66</v>
      </c>
      <c r="P207" s="76">
        <f t="shared" si="21"/>
        <v>134.04</v>
      </c>
    </row>
    <row r="208" spans="2:16">
      <c r="B208" s="89">
        <v>3.75</v>
      </c>
      <c r="C208" s="90" t="s">
        <v>67</v>
      </c>
      <c r="D208" s="74">
        <f t="shared" si="25"/>
        <v>170.45454545454547</v>
      </c>
      <c r="E208" s="91">
        <v>0.60940000000000005</v>
      </c>
      <c r="F208" s="92">
        <v>2.1359999999999999E-4</v>
      </c>
      <c r="G208" s="88">
        <f t="shared" si="16"/>
        <v>0.60961360000000009</v>
      </c>
      <c r="H208" s="77">
        <v>34.58</v>
      </c>
      <c r="I208" s="79" t="s">
        <v>12</v>
      </c>
      <c r="J208" s="80">
        <f t="shared" si="24"/>
        <v>34580</v>
      </c>
      <c r="K208" s="77">
        <v>1.32</v>
      </c>
      <c r="L208" s="79" t="s">
        <v>12</v>
      </c>
      <c r="M208" s="76">
        <f t="shared" si="26"/>
        <v>1320</v>
      </c>
      <c r="N208" s="77">
        <v>150.44</v>
      </c>
      <c r="O208" s="79" t="s">
        <v>66</v>
      </c>
      <c r="P208" s="76">
        <f t="shared" si="21"/>
        <v>150.44</v>
      </c>
    </row>
    <row r="209" spans="2:16">
      <c r="B209" s="89">
        <v>4</v>
      </c>
      <c r="C209" s="90" t="s">
        <v>67</v>
      </c>
      <c r="D209" s="74">
        <f t="shared" si="25"/>
        <v>181.81818181818181</v>
      </c>
      <c r="E209" s="91">
        <v>0.58330000000000004</v>
      </c>
      <c r="F209" s="92">
        <v>2.0129999999999999E-4</v>
      </c>
      <c r="G209" s="88">
        <f t="shared" si="16"/>
        <v>0.5835013</v>
      </c>
      <c r="H209" s="77">
        <v>38.68</v>
      </c>
      <c r="I209" s="79" t="s">
        <v>12</v>
      </c>
      <c r="J209" s="80">
        <f t="shared" si="24"/>
        <v>38680</v>
      </c>
      <c r="K209" s="77">
        <v>1.45</v>
      </c>
      <c r="L209" s="79" t="s">
        <v>12</v>
      </c>
      <c r="M209" s="80">
        <f t="shared" ref="M209:M216" si="27">K209*1000</f>
        <v>1450</v>
      </c>
      <c r="N209" s="77">
        <v>167.5</v>
      </c>
      <c r="O209" s="79" t="s">
        <v>66</v>
      </c>
      <c r="P209" s="76">
        <f t="shared" si="21"/>
        <v>167.5</v>
      </c>
    </row>
    <row r="210" spans="2:16">
      <c r="B210" s="89">
        <v>4.5</v>
      </c>
      <c r="C210" s="90" t="s">
        <v>67</v>
      </c>
      <c r="D210" s="74">
        <f t="shared" si="25"/>
        <v>204.54545454545453</v>
      </c>
      <c r="E210" s="91">
        <v>0.53969999999999996</v>
      </c>
      <c r="F210" s="92">
        <v>1.806E-4</v>
      </c>
      <c r="G210" s="88">
        <f t="shared" si="16"/>
        <v>0.53988059999999993</v>
      </c>
      <c r="H210" s="77">
        <v>47.39</v>
      </c>
      <c r="I210" s="79" t="s">
        <v>12</v>
      </c>
      <c r="J210" s="80">
        <f t="shared" si="24"/>
        <v>47390</v>
      </c>
      <c r="K210" s="77">
        <v>1.9</v>
      </c>
      <c r="L210" s="79" t="s">
        <v>12</v>
      </c>
      <c r="M210" s="80">
        <f t="shared" si="27"/>
        <v>1900</v>
      </c>
      <c r="N210" s="77">
        <v>203.48</v>
      </c>
      <c r="O210" s="79" t="s">
        <v>66</v>
      </c>
      <c r="P210" s="76">
        <f t="shared" si="21"/>
        <v>203.48</v>
      </c>
    </row>
    <row r="211" spans="2:16">
      <c r="B211" s="89">
        <v>5</v>
      </c>
      <c r="C211" s="90" t="s">
        <v>67</v>
      </c>
      <c r="D211" s="74">
        <f t="shared" si="25"/>
        <v>227.27272727272728</v>
      </c>
      <c r="E211" s="91">
        <v>0.50460000000000005</v>
      </c>
      <c r="F211" s="92">
        <v>1.639E-4</v>
      </c>
      <c r="G211" s="88">
        <f t="shared" si="16"/>
        <v>0.50476390000000004</v>
      </c>
      <c r="H211" s="77">
        <v>56.76</v>
      </c>
      <c r="I211" s="79" t="s">
        <v>12</v>
      </c>
      <c r="J211" s="80">
        <f t="shared" si="24"/>
        <v>56760</v>
      </c>
      <c r="K211" s="77">
        <v>2.3199999999999998</v>
      </c>
      <c r="L211" s="79" t="s">
        <v>12</v>
      </c>
      <c r="M211" s="80">
        <f t="shared" si="27"/>
        <v>2320</v>
      </c>
      <c r="N211" s="77">
        <v>241.71</v>
      </c>
      <c r="O211" s="79" t="s">
        <v>66</v>
      </c>
      <c r="P211" s="76">
        <f t="shared" si="21"/>
        <v>241.71</v>
      </c>
    </row>
    <row r="212" spans="2:16">
      <c r="B212" s="89">
        <v>5.5</v>
      </c>
      <c r="C212" s="90" t="s">
        <v>67</v>
      </c>
      <c r="D212" s="74">
        <f t="shared" si="25"/>
        <v>250</v>
      </c>
      <c r="E212" s="91">
        <v>0.47570000000000001</v>
      </c>
      <c r="F212" s="92">
        <v>1.5019999999999999E-4</v>
      </c>
      <c r="G212" s="88">
        <f t="shared" si="16"/>
        <v>0.4758502</v>
      </c>
      <c r="H212" s="77">
        <v>66.73</v>
      </c>
      <c r="I212" s="79" t="s">
        <v>12</v>
      </c>
      <c r="J212" s="80">
        <f t="shared" si="24"/>
        <v>66730</v>
      </c>
      <c r="K212" s="77">
        <v>2.71</v>
      </c>
      <c r="L212" s="79" t="s">
        <v>12</v>
      </c>
      <c r="M212" s="80">
        <f t="shared" si="27"/>
        <v>2710</v>
      </c>
      <c r="N212" s="77">
        <v>281.95999999999998</v>
      </c>
      <c r="O212" s="79" t="s">
        <v>66</v>
      </c>
      <c r="P212" s="76">
        <f t="shared" si="21"/>
        <v>281.95999999999998</v>
      </c>
    </row>
    <row r="213" spans="2:16">
      <c r="B213" s="89">
        <v>6</v>
      </c>
      <c r="C213" s="90" t="s">
        <v>67</v>
      </c>
      <c r="D213" s="74">
        <f t="shared" si="25"/>
        <v>272.72727272727275</v>
      </c>
      <c r="E213" s="91">
        <v>0.45150000000000001</v>
      </c>
      <c r="F213" s="92">
        <v>1.3860000000000001E-4</v>
      </c>
      <c r="G213" s="88">
        <f t="shared" ref="G213:G228" si="28">E213+F213</f>
        <v>0.4516386</v>
      </c>
      <c r="H213" s="77">
        <v>77.28</v>
      </c>
      <c r="I213" s="79" t="s">
        <v>12</v>
      </c>
      <c r="J213" s="80">
        <f t="shared" si="24"/>
        <v>77280</v>
      </c>
      <c r="K213" s="77">
        <v>3.1</v>
      </c>
      <c r="L213" s="79" t="s">
        <v>12</v>
      </c>
      <c r="M213" s="80">
        <f t="shared" si="27"/>
        <v>3100</v>
      </c>
      <c r="N213" s="77">
        <v>324.04000000000002</v>
      </c>
      <c r="O213" s="79" t="s">
        <v>66</v>
      </c>
      <c r="P213" s="76">
        <f t="shared" si="21"/>
        <v>324.04000000000002</v>
      </c>
    </row>
    <row r="214" spans="2:16">
      <c r="B214" s="89">
        <v>6.5</v>
      </c>
      <c r="C214" s="90" t="s">
        <v>67</v>
      </c>
      <c r="D214" s="74">
        <f t="shared" si="25"/>
        <v>295.45454545454544</v>
      </c>
      <c r="E214" s="91">
        <v>0.43099999999999999</v>
      </c>
      <c r="F214" s="92">
        <v>1.2870000000000001E-4</v>
      </c>
      <c r="G214" s="88">
        <f t="shared" si="28"/>
        <v>0.43112869999999998</v>
      </c>
      <c r="H214" s="77">
        <v>88.36</v>
      </c>
      <c r="I214" s="79" t="s">
        <v>12</v>
      </c>
      <c r="J214" s="80">
        <f t="shared" si="24"/>
        <v>88360</v>
      </c>
      <c r="K214" s="77">
        <v>3.47</v>
      </c>
      <c r="L214" s="79" t="s">
        <v>12</v>
      </c>
      <c r="M214" s="80">
        <f t="shared" si="27"/>
        <v>3470</v>
      </c>
      <c r="N214" s="77">
        <v>367.76</v>
      </c>
      <c r="O214" s="79" t="s">
        <v>66</v>
      </c>
      <c r="P214" s="76">
        <f t="shared" si="21"/>
        <v>367.76</v>
      </c>
    </row>
    <row r="215" spans="2:16">
      <c r="B215" s="89">
        <v>7</v>
      </c>
      <c r="C215" s="90" t="s">
        <v>67</v>
      </c>
      <c r="D215" s="74">
        <f t="shared" si="25"/>
        <v>318.18181818181819</v>
      </c>
      <c r="E215" s="91">
        <v>0.41349999999999998</v>
      </c>
      <c r="F215" s="92">
        <v>1.2019999999999999E-4</v>
      </c>
      <c r="G215" s="88">
        <f t="shared" si="28"/>
        <v>0.41362019999999999</v>
      </c>
      <c r="H215" s="77">
        <v>99.94</v>
      </c>
      <c r="I215" s="79" t="s">
        <v>12</v>
      </c>
      <c r="J215" s="80">
        <f t="shared" si="24"/>
        <v>99940</v>
      </c>
      <c r="K215" s="77">
        <v>3.84</v>
      </c>
      <c r="L215" s="79" t="s">
        <v>12</v>
      </c>
      <c r="M215" s="80">
        <f t="shared" si="27"/>
        <v>3840</v>
      </c>
      <c r="N215" s="77">
        <v>412.96</v>
      </c>
      <c r="O215" s="79" t="s">
        <v>66</v>
      </c>
      <c r="P215" s="76">
        <f t="shared" si="21"/>
        <v>412.96</v>
      </c>
    </row>
    <row r="216" spans="2:16">
      <c r="B216" s="89">
        <v>8</v>
      </c>
      <c r="C216" s="90" t="s">
        <v>67</v>
      </c>
      <c r="D216" s="74">
        <f t="shared" si="25"/>
        <v>363.63636363636363</v>
      </c>
      <c r="E216" s="91">
        <v>0.38490000000000002</v>
      </c>
      <c r="F216" s="92">
        <v>1.063E-4</v>
      </c>
      <c r="G216" s="88">
        <f t="shared" si="28"/>
        <v>0.38500630000000002</v>
      </c>
      <c r="H216" s="77">
        <v>124.44</v>
      </c>
      <c r="I216" s="79" t="s">
        <v>12</v>
      </c>
      <c r="J216" s="80">
        <f t="shared" si="24"/>
        <v>124440</v>
      </c>
      <c r="K216" s="77">
        <v>5.17</v>
      </c>
      <c r="L216" s="79" t="s">
        <v>12</v>
      </c>
      <c r="M216" s="80">
        <f t="shared" si="27"/>
        <v>5170</v>
      </c>
      <c r="N216" s="77">
        <v>507.25</v>
      </c>
      <c r="O216" s="79" t="s">
        <v>66</v>
      </c>
      <c r="P216" s="76">
        <f t="shared" si="21"/>
        <v>507.25</v>
      </c>
    </row>
    <row r="217" spans="2:16">
      <c r="B217" s="89">
        <v>9</v>
      </c>
      <c r="C217" s="90" t="s">
        <v>67</v>
      </c>
      <c r="D217" s="74">
        <f t="shared" si="25"/>
        <v>409.09090909090907</v>
      </c>
      <c r="E217" s="91">
        <v>0.36280000000000001</v>
      </c>
      <c r="F217" s="92">
        <v>9.5329999999999997E-5</v>
      </c>
      <c r="G217" s="88">
        <f t="shared" si="28"/>
        <v>0.36289533000000002</v>
      </c>
      <c r="H217" s="77">
        <v>150.6</v>
      </c>
      <c r="I217" s="79" t="s">
        <v>12</v>
      </c>
      <c r="J217" s="80">
        <f t="shared" si="24"/>
        <v>150600</v>
      </c>
      <c r="K217" s="77">
        <v>6.36</v>
      </c>
      <c r="L217" s="79" t="s">
        <v>12</v>
      </c>
      <c r="M217" s="80">
        <f>K217*1000</f>
        <v>6360</v>
      </c>
      <c r="N217" s="77">
        <v>605.88</v>
      </c>
      <c r="O217" s="79" t="s">
        <v>66</v>
      </c>
      <c r="P217" s="76">
        <f t="shared" si="21"/>
        <v>605.88</v>
      </c>
    </row>
    <row r="218" spans="2:16">
      <c r="B218" s="89">
        <v>10</v>
      </c>
      <c r="C218" s="90" t="s">
        <v>67</v>
      </c>
      <c r="D218" s="74">
        <f t="shared" si="25"/>
        <v>454.54545454545456</v>
      </c>
      <c r="E218" s="91">
        <v>0.34520000000000001</v>
      </c>
      <c r="F218" s="92">
        <v>8.6479999999999999E-5</v>
      </c>
      <c r="G218" s="88">
        <f t="shared" si="28"/>
        <v>0.34528648000000001</v>
      </c>
      <c r="H218" s="77">
        <v>178.23</v>
      </c>
      <c r="I218" s="79" t="s">
        <v>12</v>
      </c>
      <c r="J218" s="80">
        <f t="shared" si="24"/>
        <v>178230</v>
      </c>
      <c r="K218" s="77">
        <v>7.47</v>
      </c>
      <c r="L218" s="79" t="s">
        <v>12</v>
      </c>
      <c r="M218" s="80">
        <f t="shared" ref="M218:M228" si="29">K218*1000</f>
        <v>7470</v>
      </c>
      <c r="N218" s="77">
        <v>707.99</v>
      </c>
      <c r="O218" s="79" t="s">
        <v>66</v>
      </c>
      <c r="P218" s="76">
        <f t="shared" si="21"/>
        <v>707.99</v>
      </c>
    </row>
    <row r="219" spans="2:16">
      <c r="B219" s="89">
        <v>11</v>
      </c>
      <c r="C219" s="90" t="s">
        <v>67</v>
      </c>
      <c r="D219" s="74">
        <f t="shared" si="25"/>
        <v>500</v>
      </c>
      <c r="E219" s="91">
        <v>0.33090000000000003</v>
      </c>
      <c r="F219" s="92">
        <v>7.9179999999999997E-5</v>
      </c>
      <c r="G219" s="88">
        <f t="shared" si="28"/>
        <v>0.33097918000000004</v>
      </c>
      <c r="H219" s="77">
        <v>207.15</v>
      </c>
      <c r="I219" s="79" t="s">
        <v>12</v>
      </c>
      <c r="J219" s="80">
        <f t="shared" si="24"/>
        <v>207150</v>
      </c>
      <c r="K219" s="77">
        <v>8.52</v>
      </c>
      <c r="L219" s="79" t="s">
        <v>12</v>
      </c>
      <c r="M219" s="80">
        <f t="shared" si="29"/>
        <v>8520</v>
      </c>
      <c r="N219" s="77">
        <v>812.91</v>
      </c>
      <c r="O219" s="79" t="s">
        <v>66</v>
      </c>
      <c r="P219" s="76">
        <f t="shared" si="21"/>
        <v>812.91</v>
      </c>
    </row>
    <row r="220" spans="2:16">
      <c r="B220" s="89">
        <v>12</v>
      </c>
      <c r="C220" s="90" t="s">
        <v>67</v>
      </c>
      <c r="D220" s="74">
        <f t="shared" si="25"/>
        <v>545.4545454545455</v>
      </c>
      <c r="E220" s="91">
        <v>0.31909999999999999</v>
      </c>
      <c r="F220" s="92">
        <v>7.3059999999999995E-5</v>
      </c>
      <c r="G220" s="88">
        <f t="shared" si="28"/>
        <v>0.31917306000000001</v>
      </c>
      <c r="H220" s="77">
        <v>237.24</v>
      </c>
      <c r="I220" s="79" t="s">
        <v>12</v>
      </c>
      <c r="J220" s="80">
        <f t="shared" si="24"/>
        <v>237240</v>
      </c>
      <c r="K220" s="77">
        <v>9.52</v>
      </c>
      <c r="L220" s="79" t="s">
        <v>12</v>
      </c>
      <c r="M220" s="80">
        <f t="shared" si="29"/>
        <v>9520</v>
      </c>
      <c r="N220" s="77">
        <v>920.03</v>
      </c>
      <c r="O220" s="79" t="s">
        <v>66</v>
      </c>
      <c r="P220" s="76">
        <f t="shared" si="21"/>
        <v>920.03</v>
      </c>
    </row>
    <row r="221" spans="2:16">
      <c r="B221" s="89">
        <v>13</v>
      </c>
      <c r="C221" s="90" t="s">
        <v>67</v>
      </c>
      <c r="D221" s="74">
        <f t="shared" si="25"/>
        <v>590.90909090909088</v>
      </c>
      <c r="E221" s="91">
        <v>0.30919999999999997</v>
      </c>
      <c r="F221" s="92">
        <v>6.7840000000000001E-5</v>
      </c>
      <c r="G221" s="88">
        <f t="shared" si="28"/>
        <v>0.30926783999999996</v>
      </c>
      <c r="H221" s="77">
        <v>268.36</v>
      </c>
      <c r="I221" s="79" t="s">
        <v>12</v>
      </c>
      <c r="J221" s="80">
        <f t="shared" si="24"/>
        <v>268360</v>
      </c>
      <c r="K221" s="77">
        <v>10.49</v>
      </c>
      <c r="L221" s="79" t="s">
        <v>12</v>
      </c>
      <c r="M221" s="80">
        <f t="shared" si="29"/>
        <v>10490</v>
      </c>
      <c r="N221" s="77">
        <v>1.03</v>
      </c>
      <c r="O221" s="78" t="s">
        <v>12</v>
      </c>
      <c r="P221" s="76">
        <f t="shared" ref="P221:P228" si="30">N221*1000</f>
        <v>1030</v>
      </c>
    </row>
    <row r="222" spans="2:16">
      <c r="B222" s="89">
        <v>14</v>
      </c>
      <c r="C222" s="90" t="s">
        <v>67</v>
      </c>
      <c r="D222" s="74">
        <f t="shared" si="25"/>
        <v>636.36363636363637</v>
      </c>
      <c r="E222" s="91">
        <v>0.30080000000000001</v>
      </c>
      <c r="F222" s="92">
        <v>6.334E-5</v>
      </c>
      <c r="G222" s="88">
        <f t="shared" si="28"/>
        <v>0.30086334000000003</v>
      </c>
      <c r="H222" s="77">
        <v>300.41000000000003</v>
      </c>
      <c r="I222" s="79" t="s">
        <v>12</v>
      </c>
      <c r="J222" s="80">
        <f t="shared" si="24"/>
        <v>300410</v>
      </c>
      <c r="K222" s="77">
        <v>11.43</v>
      </c>
      <c r="L222" s="79" t="s">
        <v>12</v>
      </c>
      <c r="M222" s="80">
        <f t="shared" si="29"/>
        <v>11430</v>
      </c>
      <c r="N222" s="77">
        <v>1.1399999999999999</v>
      </c>
      <c r="O222" s="79" t="s">
        <v>12</v>
      </c>
      <c r="P222" s="76">
        <f t="shared" si="30"/>
        <v>1140</v>
      </c>
    </row>
    <row r="223" spans="2:16">
      <c r="B223" s="89">
        <v>15</v>
      </c>
      <c r="C223" s="90" t="s">
        <v>67</v>
      </c>
      <c r="D223" s="74">
        <f t="shared" si="25"/>
        <v>681.81818181818187</v>
      </c>
      <c r="E223" s="91">
        <v>0.29370000000000002</v>
      </c>
      <c r="F223" s="92">
        <v>5.9419999999999997E-5</v>
      </c>
      <c r="G223" s="88">
        <f t="shared" si="28"/>
        <v>0.29375941999999999</v>
      </c>
      <c r="H223" s="77">
        <v>333.29</v>
      </c>
      <c r="I223" s="79" t="s">
        <v>12</v>
      </c>
      <c r="J223" s="80">
        <f t="shared" si="24"/>
        <v>333290</v>
      </c>
      <c r="K223" s="77">
        <v>12.34</v>
      </c>
      <c r="L223" s="79" t="s">
        <v>12</v>
      </c>
      <c r="M223" s="80">
        <f t="shared" si="29"/>
        <v>12340</v>
      </c>
      <c r="N223" s="77">
        <v>1.25</v>
      </c>
      <c r="O223" s="79" t="s">
        <v>12</v>
      </c>
      <c r="P223" s="76">
        <f t="shared" si="30"/>
        <v>1250</v>
      </c>
    </row>
    <row r="224" spans="2:16">
      <c r="B224" s="89">
        <v>16</v>
      </c>
      <c r="C224" s="90" t="s">
        <v>67</v>
      </c>
      <c r="D224" s="74">
        <f t="shared" si="25"/>
        <v>727.27272727272725</v>
      </c>
      <c r="E224" s="91">
        <v>0.28749999999999998</v>
      </c>
      <c r="F224" s="92">
        <v>5.5970000000000001E-5</v>
      </c>
      <c r="G224" s="88">
        <f t="shared" si="28"/>
        <v>0.28755596999999999</v>
      </c>
      <c r="H224" s="77">
        <v>366.93</v>
      </c>
      <c r="I224" s="79" t="s">
        <v>12</v>
      </c>
      <c r="J224" s="80">
        <f t="shared" si="24"/>
        <v>366930</v>
      </c>
      <c r="K224" s="77">
        <v>13.23</v>
      </c>
      <c r="L224" s="79" t="s">
        <v>12</v>
      </c>
      <c r="M224" s="80">
        <f t="shared" si="29"/>
        <v>13230</v>
      </c>
      <c r="N224" s="77">
        <v>1.36</v>
      </c>
      <c r="O224" s="79" t="s">
        <v>12</v>
      </c>
      <c r="P224" s="76">
        <f t="shared" si="30"/>
        <v>1360</v>
      </c>
    </row>
    <row r="225" spans="1:16">
      <c r="B225" s="89">
        <v>17</v>
      </c>
      <c r="C225" s="90" t="s">
        <v>67</v>
      </c>
      <c r="D225" s="74">
        <f t="shared" si="25"/>
        <v>772.72727272727275</v>
      </c>
      <c r="E225" s="91">
        <v>0.28220000000000001</v>
      </c>
      <c r="F225" s="92">
        <v>5.291E-5</v>
      </c>
      <c r="G225" s="88">
        <f t="shared" si="28"/>
        <v>0.28225291000000002</v>
      </c>
      <c r="H225" s="77">
        <v>401.25</v>
      </c>
      <c r="I225" s="79" t="s">
        <v>12</v>
      </c>
      <c r="J225" s="80">
        <f t="shared" si="24"/>
        <v>401250</v>
      </c>
      <c r="K225" s="77">
        <v>14.09</v>
      </c>
      <c r="L225" s="79" t="s">
        <v>12</v>
      </c>
      <c r="M225" s="80">
        <f t="shared" si="29"/>
        <v>14090</v>
      </c>
      <c r="N225" s="77">
        <v>1.47</v>
      </c>
      <c r="O225" s="79" t="s">
        <v>12</v>
      </c>
      <c r="P225" s="76">
        <f t="shared" si="30"/>
        <v>1470</v>
      </c>
    </row>
    <row r="226" spans="1:16">
      <c r="B226" s="89">
        <v>18</v>
      </c>
      <c r="C226" s="90" t="s">
        <v>67</v>
      </c>
      <c r="D226" s="74">
        <f t="shared" si="25"/>
        <v>818.18181818181813</v>
      </c>
      <c r="E226" s="91">
        <v>0.27750000000000002</v>
      </c>
      <c r="F226" s="92">
        <v>5.0170000000000002E-5</v>
      </c>
      <c r="G226" s="88">
        <f t="shared" si="28"/>
        <v>0.27755017000000004</v>
      </c>
      <c r="H226" s="77">
        <v>436.17</v>
      </c>
      <c r="I226" s="79" t="s">
        <v>12</v>
      </c>
      <c r="J226" s="80">
        <f t="shared" si="24"/>
        <v>436170</v>
      </c>
      <c r="K226" s="77">
        <v>14.93</v>
      </c>
      <c r="L226" s="79" t="s">
        <v>12</v>
      </c>
      <c r="M226" s="80">
        <f t="shared" si="29"/>
        <v>14930</v>
      </c>
      <c r="N226" s="77">
        <v>1.59</v>
      </c>
      <c r="O226" s="79" t="s">
        <v>12</v>
      </c>
      <c r="P226" s="76">
        <f t="shared" si="30"/>
        <v>1590</v>
      </c>
    </row>
    <row r="227" spans="1:16">
      <c r="B227" s="89">
        <v>20</v>
      </c>
      <c r="C227" s="90" t="s">
        <v>67</v>
      </c>
      <c r="D227" s="74">
        <f t="shared" si="25"/>
        <v>909.09090909090912</v>
      </c>
      <c r="E227" s="91">
        <v>0.26979999999999998</v>
      </c>
      <c r="F227" s="92">
        <v>4.5500000000000001E-5</v>
      </c>
      <c r="G227" s="88">
        <f t="shared" si="28"/>
        <v>0.26984549999999996</v>
      </c>
      <c r="H227" s="77">
        <v>507.63</v>
      </c>
      <c r="I227" s="79" t="s">
        <v>12</v>
      </c>
      <c r="J227" s="80">
        <f t="shared" si="24"/>
        <v>507630</v>
      </c>
      <c r="K227" s="77">
        <v>18.03</v>
      </c>
      <c r="L227" s="79" t="s">
        <v>12</v>
      </c>
      <c r="M227" s="80">
        <f t="shared" si="29"/>
        <v>18030</v>
      </c>
      <c r="N227" s="77">
        <v>1.81</v>
      </c>
      <c r="O227" s="79" t="s">
        <v>12</v>
      </c>
      <c r="P227" s="76">
        <f t="shared" si="30"/>
        <v>1810</v>
      </c>
    </row>
    <row r="228" spans="1:16">
      <c r="A228" s="4">
        <v>228</v>
      </c>
      <c r="B228" s="89">
        <v>22</v>
      </c>
      <c r="C228" s="90" t="s">
        <v>67</v>
      </c>
      <c r="D228" s="74">
        <f t="shared" si="25"/>
        <v>1000</v>
      </c>
      <c r="E228" s="91">
        <v>0.26390000000000002</v>
      </c>
      <c r="F228" s="92">
        <v>4.1650000000000003E-5</v>
      </c>
      <c r="G228" s="88">
        <f t="shared" si="28"/>
        <v>0.26394165000000003</v>
      </c>
      <c r="H228" s="77">
        <v>580.9</v>
      </c>
      <c r="I228" s="79" t="s">
        <v>12</v>
      </c>
      <c r="J228" s="80">
        <f t="shared" si="24"/>
        <v>580900</v>
      </c>
      <c r="K228" s="77">
        <v>20.8</v>
      </c>
      <c r="L228" s="79" t="s">
        <v>12</v>
      </c>
      <c r="M228" s="80">
        <f t="shared" si="29"/>
        <v>20800</v>
      </c>
      <c r="N228" s="77">
        <v>2.04</v>
      </c>
      <c r="O228" s="79" t="s">
        <v>12</v>
      </c>
      <c r="P228" s="76">
        <f t="shared" si="30"/>
        <v>2040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srim22Na_Si</vt:lpstr>
      <vt:lpstr>srim22Na_Al</vt:lpstr>
      <vt:lpstr>srim22Na_Au</vt:lpstr>
      <vt:lpstr>srim22Na_C</vt:lpstr>
      <vt:lpstr>srim22Na_Diamond</vt:lpstr>
      <vt:lpstr>srim22Na_Air</vt:lpstr>
      <vt:lpstr>srim22Na_Kapton</vt:lpstr>
      <vt:lpstr>srim22Na_Mylar</vt:lpstr>
      <vt:lpstr>srim22Na_EJ212</vt:lpstr>
      <vt:lpstr>srim22Na_Havar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2017-11-11T07:11:49Z</dcterms:modified>
</cp:coreProperties>
</file>