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yoshida\Documents\__Today__\_AyLIB\_SRIMfit-AyLIB\171106-SRf CRIB用\"/>
    </mc:Choice>
  </mc:AlternateContent>
  <bookViews>
    <workbookView xWindow="0" yWindow="0" windowWidth="17400" windowHeight="10725" tabRatio="748" firstSheet="5" activeTab="9"/>
  </bookViews>
  <sheets>
    <sheet name="srim7Li_Si" sheetId="139" r:id="rId1"/>
    <sheet name="srim7Li_Al" sheetId="106" r:id="rId2"/>
    <sheet name="srim7Li_Au" sheetId="132" r:id="rId3"/>
    <sheet name="srim7Li_C" sheetId="140" r:id="rId4"/>
    <sheet name="srim7Li_Diamond" sheetId="142" r:id="rId5"/>
    <sheet name="srim7Li_Air" sheetId="141" r:id="rId6"/>
    <sheet name="srim7Li_Kapton" sheetId="118" r:id="rId7"/>
    <sheet name="srim7Li_Mylar" sheetId="130" r:id="rId8"/>
    <sheet name="srim7Li_EJ212" sheetId="131" r:id="rId9"/>
    <sheet name="srim7Li_Havar" sheetId="143" r:id="rId10"/>
  </sheets>
  <calcPr calcId="162913" iterate="1" iterateCount="1000"/>
  <customWorkbookViews>
    <customWorkbookView name="view1" guid="{8A5D6D5C-C043-4E6B-AB9F-8AB531120421}" xWindow="9" yWindow="76" windowWidth="1821" windowHeight="634" activeSheetId="80"/>
    <customWorkbookView name="view2" guid="{3AC4C5A4-CC01-4AA2-8975-95BDDCF33CBA}" xWindow="9" yWindow="76" windowWidth="1821" windowHeight="634" activeSheetId="80"/>
  </customWorkbookViews>
</workbook>
</file>

<file path=xl/calcChain.xml><?xml version="1.0" encoding="utf-8"?>
<calcChain xmlns="http://schemas.openxmlformats.org/spreadsheetml/2006/main">
  <c r="J221" i="131" l="1"/>
  <c r="P160" i="131"/>
  <c r="M151" i="131"/>
  <c r="P167" i="143" l="1"/>
  <c r="P166" i="143"/>
  <c r="P165" i="143"/>
  <c r="P164" i="143"/>
  <c r="P163" i="143"/>
  <c r="P217" i="143"/>
  <c r="P216" i="143"/>
  <c r="P215" i="143"/>
  <c r="P214" i="143"/>
  <c r="P213" i="143"/>
  <c r="M208" i="143"/>
  <c r="M207" i="143"/>
  <c r="M206" i="143"/>
  <c r="M162" i="143"/>
  <c r="J122" i="143"/>
  <c r="J121" i="143"/>
  <c r="J120" i="143"/>
  <c r="J119" i="143"/>
  <c r="J118" i="143"/>
  <c r="J187" i="143"/>
  <c r="P168" i="131"/>
  <c r="P167" i="131"/>
  <c r="P166" i="131"/>
  <c r="P165" i="131"/>
  <c r="P164" i="131"/>
  <c r="P163" i="131"/>
  <c r="P162" i="131"/>
  <c r="P161" i="131"/>
  <c r="P215" i="131"/>
  <c r="P214" i="131"/>
  <c r="P213" i="131"/>
  <c r="P212" i="131"/>
  <c r="P211" i="131"/>
  <c r="P210" i="131"/>
  <c r="P209" i="131"/>
  <c r="P208" i="131"/>
  <c r="P207" i="131"/>
  <c r="P206" i="131"/>
  <c r="M201" i="131"/>
  <c r="M200" i="131"/>
  <c r="M199" i="131"/>
  <c r="M198" i="131"/>
  <c r="M197" i="131"/>
  <c r="M157" i="131"/>
  <c r="M156" i="131"/>
  <c r="M155" i="131"/>
  <c r="M154" i="131"/>
  <c r="M153" i="131"/>
  <c r="M152" i="131"/>
  <c r="J108" i="131"/>
  <c r="J107" i="131"/>
  <c r="J106" i="131"/>
  <c r="J105" i="131"/>
  <c r="J104" i="131"/>
  <c r="J103" i="131"/>
  <c r="J102" i="131"/>
  <c r="J182" i="131"/>
  <c r="J181" i="131"/>
  <c r="J180" i="131"/>
  <c r="J179" i="131"/>
  <c r="J178" i="131"/>
  <c r="J177" i="131"/>
  <c r="J227" i="131"/>
  <c r="J226" i="131"/>
  <c r="J225" i="131"/>
  <c r="J224" i="131"/>
  <c r="J223" i="131"/>
  <c r="J222" i="131"/>
  <c r="P169" i="130"/>
  <c r="P168" i="130"/>
  <c r="P167" i="130"/>
  <c r="P166" i="130"/>
  <c r="P165" i="130"/>
  <c r="P164" i="130"/>
  <c r="P163" i="130"/>
  <c r="P162" i="130"/>
  <c r="P216" i="130"/>
  <c r="P215" i="130"/>
  <c r="P214" i="130"/>
  <c r="P213" i="130"/>
  <c r="P212" i="130"/>
  <c r="P211" i="130"/>
  <c r="P210" i="130"/>
  <c r="P209" i="130"/>
  <c r="P208" i="130"/>
  <c r="P207" i="130"/>
  <c r="M203" i="130"/>
  <c r="M202" i="130"/>
  <c r="M201" i="130"/>
  <c r="M200" i="130"/>
  <c r="M199" i="130"/>
  <c r="M198" i="130"/>
  <c r="M158" i="130"/>
  <c r="M157" i="130"/>
  <c r="M156" i="130"/>
  <c r="M155" i="130"/>
  <c r="M154" i="130"/>
  <c r="M153" i="130"/>
  <c r="J110" i="130"/>
  <c r="J109" i="130"/>
  <c r="J108" i="130"/>
  <c r="J107" i="130"/>
  <c r="J106" i="130"/>
  <c r="J105" i="130"/>
  <c r="J184" i="130"/>
  <c r="J183" i="130"/>
  <c r="J182" i="130"/>
  <c r="J181" i="130"/>
  <c r="J180" i="130"/>
  <c r="J179" i="130"/>
  <c r="J178" i="130"/>
  <c r="J228" i="130"/>
  <c r="J227" i="130"/>
  <c r="J226" i="130"/>
  <c r="J225" i="130"/>
  <c r="J224" i="130"/>
  <c r="J223" i="130"/>
  <c r="P168" i="118"/>
  <c r="P167" i="118"/>
  <c r="P166" i="118"/>
  <c r="P165" i="118"/>
  <c r="P164" i="118"/>
  <c r="P163" i="118"/>
  <c r="P162" i="118"/>
  <c r="P216" i="118"/>
  <c r="P215" i="118"/>
  <c r="P214" i="118"/>
  <c r="P213" i="118"/>
  <c r="P212" i="118"/>
  <c r="P211" i="118"/>
  <c r="P210" i="118"/>
  <c r="P209" i="118"/>
  <c r="P208" i="118"/>
  <c r="P207" i="118"/>
  <c r="M203" i="118"/>
  <c r="M202" i="118"/>
  <c r="M201" i="118"/>
  <c r="M200" i="118"/>
  <c r="M199" i="118"/>
  <c r="M198" i="118"/>
  <c r="M158" i="118"/>
  <c r="M157" i="118"/>
  <c r="M156" i="118"/>
  <c r="M155" i="118"/>
  <c r="M154" i="118"/>
  <c r="M153" i="118"/>
  <c r="J110" i="118"/>
  <c r="J109" i="118"/>
  <c r="J108" i="118"/>
  <c r="J107" i="118"/>
  <c r="J106" i="118"/>
  <c r="J105" i="118"/>
  <c r="J184" i="118"/>
  <c r="J183" i="118"/>
  <c r="J182" i="118"/>
  <c r="J181" i="118"/>
  <c r="J180" i="118"/>
  <c r="J179" i="118"/>
  <c r="J178" i="118"/>
  <c r="J228" i="118"/>
  <c r="J227" i="118"/>
  <c r="J226" i="118"/>
  <c r="J225" i="118"/>
  <c r="J224" i="118"/>
  <c r="J223" i="118"/>
  <c r="P21" i="141" l="1"/>
  <c r="P20" i="141"/>
  <c r="P165" i="141"/>
  <c r="P164" i="141"/>
  <c r="P163" i="141"/>
  <c r="P162" i="141"/>
  <c r="P161" i="141"/>
  <c r="P160" i="141"/>
  <c r="P159" i="141"/>
  <c r="P158" i="141"/>
  <c r="P157" i="141"/>
  <c r="P156" i="141"/>
  <c r="P214" i="141"/>
  <c r="P213" i="141"/>
  <c r="P212" i="141"/>
  <c r="P211" i="141"/>
  <c r="P210" i="141"/>
  <c r="P209" i="141"/>
  <c r="P208" i="141"/>
  <c r="P207" i="141"/>
  <c r="P206" i="141"/>
  <c r="P205" i="141"/>
  <c r="M201" i="141"/>
  <c r="M200" i="141"/>
  <c r="M199" i="141"/>
  <c r="M198" i="141"/>
  <c r="M197" i="141"/>
  <c r="M157" i="141"/>
  <c r="M156" i="141"/>
  <c r="M155" i="141"/>
  <c r="M154" i="141"/>
  <c r="M153" i="141"/>
  <c r="M152" i="141"/>
  <c r="M151" i="141"/>
  <c r="J105" i="141"/>
  <c r="J104" i="141"/>
  <c r="J103" i="141"/>
  <c r="J102" i="141"/>
  <c r="J101" i="141"/>
  <c r="J100" i="141"/>
  <c r="J183" i="141"/>
  <c r="J182" i="141"/>
  <c r="J181" i="141"/>
  <c r="J180" i="141"/>
  <c r="J179" i="141"/>
  <c r="J178" i="141"/>
  <c r="J177" i="141"/>
  <c r="J227" i="141"/>
  <c r="J226" i="141"/>
  <c r="J225" i="141"/>
  <c r="J224" i="141"/>
  <c r="J223" i="141"/>
  <c r="J222" i="141"/>
  <c r="P172" i="142"/>
  <c r="P171" i="142"/>
  <c r="P170" i="142"/>
  <c r="P169" i="142"/>
  <c r="P219" i="142"/>
  <c r="P218" i="142"/>
  <c r="P217" i="142"/>
  <c r="P216" i="142"/>
  <c r="P215" i="142"/>
  <c r="M208" i="142"/>
  <c r="M207" i="142"/>
  <c r="M206" i="142"/>
  <c r="M205" i="142"/>
  <c r="M204" i="142"/>
  <c r="M203" i="142"/>
  <c r="M162" i="142"/>
  <c r="M161" i="142"/>
  <c r="J122" i="142"/>
  <c r="J121" i="142"/>
  <c r="J120" i="142"/>
  <c r="J186" i="142"/>
  <c r="J185" i="142"/>
  <c r="J184" i="142"/>
  <c r="J183" i="142"/>
  <c r="P172" i="140"/>
  <c r="P171" i="140"/>
  <c r="P170" i="140"/>
  <c r="P169" i="140"/>
  <c r="P168" i="140"/>
  <c r="P167" i="140"/>
  <c r="P166" i="140"/>
  <c r="P165" i="140"/>
  <c r="P219" i="140"/>
  <c r="P218" i="140"/>
  <c r="P217" i="140"/>
  <c r="P216" i="140"/>
  <c r="P215" i="140"/>
  <c r="P214" i="140"/>
  <c r="P213" i="140"/>
  <c r="P212" i="140"/>
  <c r="P211" i="140"/>
  <c r="M208" i="140"/>
  <c r="M207" i="140"/>
  <c r="M206" i="140"/>
  <c r="M205" i="140"/>
  <c r="M204" i="140"/>
  <c r="M203" i="140"/>
  <c r="M202" i="140"/>
  <c r="M201" i="140"/>
  <c r="M162" i="140"/>
  <c r="M161" i="140"/>
  <c r="M160" i="140"/>
  <c r="M159" i="140"/>
  <c r="M158" i="140"/>
  <c r="M157" i="140"/>
  <c r="M156" i="140"/>
  <c r="J119" i="140"/>
  <c r="J118" i="140"/>
  <c r="J117" i="140"/>
  <c r="J116" i="140"/>
  <c r="J115" i="140"/>
  <c r="J186" i="140"/>
  <c r="J185" i="140"/>
  <c r="J184" i="140"/>
  <c r="J183" i="140"/>
  <c r="J182" i="140"/>
  <c r="J181" i="140"/>
  <c r="J180" i="140"/>
  <c r="J228" i="140"/>
  <c r="J227" i="140"/>
  <c r="J226" i="140"/>
  <c r="P221" i="132"/>
  <c r="P220" i="132"/>
  <c r="P219" i="132"/>
  <c r="P218" i="132"/>
  <c r="P217" i="132"/>
  <c r="P216" i="132"/>
  <c r="P215" i="132"/>
  <c r="P214" i="132"/>
  <c r="P213" i="132"/>
  <c r="P166" i="132"/>
  <c r="P165" i="132"/>
  <c r="P164" i="132"/>
  <c r="P163" i="132"/>
  <c r="P162" i="132"/>
  <c r="P161" i="132"/>
  <c r="P160" i="132"/>
  <c r="P159" i="132"/>
  <c r="P158" i="132"/>
  <c r="P157" i="132"/>
  <c r="P156" i="132"/>
  <c r="M168" i="132"/>
  <c r="M167" i="132"/>
  <c r="M166" i="132"/>
  <c r="M165" i="132"/>
  <c r="M164" i="132"/>
  <c r="M163" i="132"/>
  <c r="M162" i="132"/>
  <c r="M217" i="132"/>
  <c r="M216" i="132"/>
  <c r="M215" i="132"/>
  <c r="M214" i="132"/>
  <c r="M213" i="132"/>
  <c r="M212" i="132"/>
  <c r="M211" i="132"/>
  <c r="J195" i="132"/>
  <c r="J194" i="132"/>
  <c r="J193" i="132"/>
  <c r="J192" i="132"/>
  <c r="J191" i="132"/>
  <c r="J190" i="132"/>
  <c r="J130" i="132"/>
  <c r="J129" i="132"/>
  <c r="J128" i="132"/>
  <c r="J127" i="132"/>
  <c r="J126" i="132"/>
  <c r="J125" i="132"/>
  <c r="P217" i="106"/>
  <c r="P216" i="106"/>
  <c r="P215" i="106"/>
  <c r="P214" i="106"/>
  <c r="P213" i="106"/>
  <c r="P212" i="106"/>
  <c r="P211" i="106"/>
  <c r="P210" i="106"/>
  <c r="P209" i="106"/>
  <c r="P208" i="106"/>
  <c r="P167" i="106"/>
  <c r="P166" i="106"/>
  <c r="P165" i="106"/>
  <c r="P164" i="106"/>
  <c r="P163" i="106"/>
  <c r="P162" i="106"/>
  <c r="P161" i="106"/>
  <c r="P160" i="106"/>
  <c r="M161" i="106"/>
  <c r="M160" i="106"/>
  <c r="M159" i="106"/>
  <c r="M158" i="106"/>
  <c r="M157" i="106"/>
  <c r="M156" i="106"/>
  <c r="M155" i="106"/>
  <c r="M208" i="106"/>
  <c r="M207" i="106"/>
  <c r="M206" i="106"/>
  <c r="M205" i="106"/>
  <c r="M204" i="106"/>
  <c r="M203" i="106"/>
  <c r="M202" i="106"/>
  <c r="M201" i="106"/>
  <c r="J228" i="106"/>
  <c r="J227" i="106"/>
  <c r="J186" i="106"/>
  <c r="J185" i="106"/>
  <c r="J184" i="106"/>
  <c r="J183" i="106"/>
  <c r="J182" i="106"/>
  <c r="J181" i="106"/>
  <c r="J180" i="106"/>
  <c r="J117" i="106"/>
  <c r="J116" i="106"/>
  <c r="J115" i="106"/>
  <c r="J114" i="106"/>
  <c r="J113" i="106"/>
  <c r="P216" i="139"/>
  <c r="P215" i="139"/>
  <c r="P214" i="139"/>
  <c r="P213" i="139"/>
  <c r="P212" i="139"/>
  <c r="P211" i="139"/>
  <c r="P210" i="139"/>
  <c r="P209" i="139"/>
  <c r="P208" i="139"/>
  <c r="P207" i="139"/>
  <c r="P206" i="139"/>
  <c r="P166" i="139"/>
  <c r="P165" i="139"/>
  <c r="P164" i="139"/>
  <c r="P163" i="139"/>
  <c r="P162" i="139"/>
  <c r="P161" i="139"/>
  <c r="P160" i="139"/>
  <c r="P159" i="139"/>
  <c r="P158" i="139"/>
  <c r="M159" i="139"/>
  <c r="M158" i="139"/>
  <c r="M157" i="139"/>
  <c r="M156" i="139"/>
  <c r="M155" i="139"/>
  <c r="M154" i="139"/>
  <c r="M207" i="139"/>
  <c r="M206" i="139"/>
  <c r="M205" i="139"/>
  <c r="M204" i="139"/>
  <c r="M203" i="139"/>
  <c r="M202" i="139"/>
  <c r="M201" i="139"/>
  <c r="M200" i="139"/>
  <c r="J228" i="139"/>
  <c r="J227" i="139"/>
  <c r="J226" i="139"/>
  <c r="J185" i="139"/>
  <c r="J184" i="139"/>
  <c r="J183" i="139"/>
  <c r="J182" i="139"/>
  <c r="J181" i="139"/>
  <c r="J180" i="139"/>
  <c r="J179" i="139"/>
  <c r="J115" i="139"/>
  <c r="J114" i="139"/>
  <c r="J113" i="139"/>
  <c r="J112" i="139"/>
  <c r="J111" i="139"/>
  <c r="P228" i="143"/>
  <c r="M228" i="143"/>
  <c r="J228" i="143"/>
  <c r="G228" i="143"/>
  <c r="D228" i="143"/>
  <c r="P227" i="143"/>
  <c r="M227" i="143"/>
  <c r="J227" i="143"/>
  <c r="G227" i="143"/>
  <c r="D227" i="143"/>
  <c r="P226" i="143"/>
  <c r="M226" i="143"/>
  <c r="J226" i="143"/>
  <c r="G226" i="143"/>
  <c r="D226" i="143"/>
  <c r="P225" i="143"/>
  <c r="M225" i="143"/>
  <c r="J225" i="143"/>
  <c r="G225" i="143"/>
  <c r="D225" i="143"/>
  <c r="P224" i="143"/>
  <c r="M224" i="143"/>
  <c r="J224" i="143"/>
  <c r="G224" i="143"/>
  <c r="D224" i="143"/>
  <c r="P223" i="143"/>
  <c r="M223" i="143"/>
  <c r="J223" i="143"/>
  <c r="G223" i="143"/>
  <c r="D223" i="143"/>
  <c r="P222" i="143"/>
  <c r="M222" i="143"/>
  <c r="J222" i="143"/>
  <c r="G222" i="143"/>
  <c r="D222" i="143"/>
  <c r="P221" i="143"/>
  <c r="M221" i="143"/>
  <c r="J221" i="143"/>
  <c r="G221" i="143"/>
  <c r="D221" i="143"/>
  <c r="P220" i="143"/>
  <c r="M220" i="143"/>
  <c r="J220" i="143"/>
  <c r="G220" i="143"/>
  <c r="D220" i="143"/>
  <c r="P219" i="143"/>
  <c r="M219" i="143"/>
  <c r="J219" i="143"/>
  <c r="G219" i="143"/>
  <c r="D219" i="143"/>
  <c r="P218" i="143"/>
  <c r="M218" i="143"/>
  <c r="J218" i="143"/>
  <c r="G218" i="143"/>
  <c r="D218" i="143"/>
  <c r="M217" i="143"/>
  <c r="J217" i="143"/>
  <c r="G217" i="143"/>
  <c r="D217" i="143"/>
  <c r="M216" i="143"/>
  <c r="J216" i="143"/>
  <c r="G216" i="143"/>
  <c r="D216" i="143"/>
  <c r="M215" i="143"/>
  <c r="J215" i="143"/>
  <c r="G215" i="143"/>
  <c r="D215" i="143"/>
  <c r="M214" i="143"/>
  <c r="J214" i="143"/>
  <c r="G214" i="143"/>
  <c r="D214" i="143"/>
  <c r="M213" i="143"/>
  <c r="J213" i="143"/>
  <c r="G213" i="143"/>
  <c r="D213" i="143"/>
  <c r="P212" i="143"/>
  <c r="M212" i="143"/>
  <c r="J212" i="143"/>
  <c r="G212" i="143"/>
  <c r="D212" i="143"/>
  <c r="P211" i="143"/>
  <c r="M211" i="143"/>
  <c r="J211" i="143"/>
  <c r="G211" i="143"/>
  <c r="D211" i="143"/>
  <c r="P210" i="143"/>
  <c r="M210" i="143"/>
  <c r="J210" i="143"/>
  <c r="G210" i="143"/>
  <c r="D210" i="143"/>
  <c r="P209" i="143"/>
  <c r="M209" i="143"/>
  <c r="J209" i="143"/>
  <c r="G209" i="143"/>
  <c r="D209" i="143"/>
  <c r="P208" i="143"/>
  <c r="J208" i="143"/>
  <c r="G208" i="143"/>
  <c r="D208" i="143"/>
  <c r="P207" i="143"/>
  <c r="J207" i="143"/>
  <c r="G207" i="143"/>
  <c r="D207" i="143"/>
  <c r="P206" i="143"/>
  <c r="J206" i="143"/>
  <c r="G206" i="143"/>
  <c r="D206" i="143"/>
  <c r="P205" i="143"/>
  <c r="M205" i="143"/>
  <c r="J205" i="143"/>
  <c r="G205" i="143"/>
  <c r="D205" i="143"/>
  <c r="P204" i="143"/>
  <c r="M204" i="143"/>
  <c r="J204" i="143"/>
  <c r="G204" i="143"/>
  <c r="D204" i="143"/>
  <c r="P203" i="143"/>
  <c r="M203" i="143"/>
  <c r="J203" i="143"/>
  <c r="G203" i="143"/>
  <c r="D203" i="143"/>
  <c r="P202" i="143"/>
  <c r="M202" i="143"/>
  <c r="J202" i="143"/>
  <c r="G202" i="143"/>
  <c r="D202" i="143"/>
  <c r="P201" i="143"/>
  <c r="M201" i="143"/>
  <c r="J201" i="143"/>
  <c r="G201" i="143"/>
  <c r="D201" i="143"/>
  <c r="P200" i="143"/>
  <c r="M200" i="143"/>
  <c r="J200" i="143"/>
  <c r="G200" i="143"/>
  <c r="D200" i="143"/>
  <c r="P199" i="143"/>
  <c r="M199" i="143"/>
  <c r="J199" i="143"/>
  <c r="G199" i="143"/>
  <c r="D199" i="143"/>
  <c r="P198" i="143"/>
  <c r="M198" i="143"/>
  <c r="J198" i="143"/>
  <c r="G198" i="143"/>
  <c r="D198" i="143"/>
  <c r="P197" i="143"/>
  <c r="M197" i="143"/>
  <c r="J197" i="143"/>
  <c r="G197" i="143"/>
  <c r="D197" i="143"/>
  <c r="P196" i="143"/>
  <c r="M196" i="143"/>
  <c r="J196" i="143"/>
  <c r="G196" i="143"/>
  <c r="D196" i="143"/>
  <c r="P195" i="143"/>
  <c r="M195" i="143"/>
  <c r="J195" i="143"/>
  <c r="G195" i="143"/>
  <c r="D195" i="143"/>
  <c r="P194" i="143"/>
  <c r="M194" i="143"/>
  <c r="J194" i="143"/>
  <c r="G194" i="143"/>
  <c r="D194" i="143"/>
  <c r="P193" i="143"/>
  <c r="M193" i="143"/>
  <c r="J193" i="143"/>
  <c r="G193" i="143"/>
  <c r="D193" i="143"/>
  <c r="P192" i="143"/>
  <c r="M192" i="143"/>
  <c r="J192" i="143"/>
  <c r="G192" i="143"/>
  <c r="D192" i="143"/>
  <c r="P191" i="143"/>
  <c r="M191" i="143"/>
  <c r="J191" i="143"/>
  <c r="G191" i="143"/>
  <c r="D191" i="143"/>
  <c r="P190" i="143"/>
  <c r="M190" i="143"/>
  <c r="J190" i="143"/>
  <c r="G190" i="143"/>
  <c r="D190" i="143"/>
  <c r="P189" i="143"/>
  <c r="M189" i="143"/>
  <c r="J189" i="143"/>
  <c r="G189" i="143"/>
  <c r="D189" i="143"/>
  <c r="P188" i="143"/>
  <c r="M188" i="143"/>
  <c r="J188" i="143"/>
  <c r="G188" i="143"/>
  <c r="D188" i="143"/>
  <c r="P187" i="143"/>
  <c r="M187" i="143"/>
  <c r="G187" i="143"/>
  <c r="D187" i="143"/>
  <c r="P186" i="143"/>
  <c r="M186" i="143"/>
  <c r="J186" i="143"/>
  <c r="G186" i="143"/>
  <c r="D186" i="143"/>
  <c r="P185" i="143"/>
  <c r="M185" i="143"/>
  <c r="J185" i="143"/>
  <c r="G185" i="143"/>
  <c r="D185" i="143"/>
  <c r="P184" i="143"/>
  <c r="M184" i="143"/>
  <c r="J184" i="143"/>
  <c r="G184" i="143"/>
  <c r="D184" i="143"/>
  <c r="P183" i="143"/>
  <c r="M183" i="143"/>
  <c r="J183" i="143"/>
  <c r="G183" i="143"/>
  <c r="D183" i="143"/>
  <c r="P182" i="143"/>
  <c r="M182" i="143"/>
  <c r="J182" i="143"/>
  <c r="G182" i="143"/>
  <c r="D182" i="143"/>
  <c r="P181" i="143"/>
  <c r="M181" i="143"/>
  <c r="J181" i="143"/>
  <c r="G181" i="143"/>
  <c r="D181" i="143"/>
  <c r="P180" i="143"/>
  <c r="M180" i="143"/>
  <c r="J180" i="143"/>
  <c r="G180" i="143"/>
  <c r="D180" i="143"/>
  <c r="P179" i="143"/>
  <c r="M179" i="143"/>
  <c r="J179" i="143"/>
  <c r="G179" i="143"/>
  <c r="D179" i="143"/>
  <c r="P178" i="143"/>
  <c r="M178" i="143"/>
  <c r="J178" i="143"/>
  <c r="G178" i="143"/>
  <c r="D178" i="143"/>
  <c r="P177" i="143"/>
  <c r="M177" i="143"/>
  <c r="J177" i="143"/>
  <c r="G177" i="143"/>
  <c r="D177" i="143"/>
  <c r="P176" i="143"/>
  <c r="M176" i="143"/>
  <c r="J176" i="143"/>
  <c r="G176" i="143"/>
  <c r="D176" i="143"/>
  <c r="P175" i="143"/>
  <c r="M175" i="143"/>
  <c r="J175" i="143"/>
  <c r="G175" i="143"/>
  <c r="D175" i="143"/>
  <c r="P174" i="143"/>
  <c r="M174" i="143"/>
  <c r="J174" i="143"/>
  <c r="G174" i="143"/>
  <c r="D174" i="143"/>
  <c r="P173" i="143"/>
  <c r="M173" i="143"/>
  <c r="J173" i="143"/>
  <c r="G173" i="143"/>
  <c r="D173" i="143"/>
  <c r="P172" i="143"/>
  <c r="M172" i="143"/>
  <c r="J172" i="143"/>
  <c r="G172" i="143"/>
  <c r="D172" i="143"/>
  <c r="P171" i="143"/>
  <c r="M171" i="143"/>
  <c r="J171" i="143"/>
  <c r="G171" i="143"/>
  <c r="D171" i="143"/>
  <c r="P170" i="143"/>
  <c r="M170" i="143"/>
  <c r="J170" i="143"/>
  <c r="G170" i="143"/>
  <c r="D170" i="143"/>
  <c r="P169" i="143"/>
  <c r="M169" i="143"/>
  <c r="J169" i="143"/>
  <c r="G169" i="143"/>
  <c r="D169" i="143"/>
  <c r="P168" i="143"/>
  <c r="M168" i="143"/>
  <c r="J168" i="143"/>
  <c r="G168" i="143"/>
  <c r="D168" i="143"/>
  <c r="M167" i="143"/>
  <c r="J167" i="143"/>
  <c r="G167" i="143"/>
  <c r="D167" i="143"/>
  <c r="M166" i="143"/>
  <c r="J166" i="143"/>
  <c r="G166" i="143"/>
  <c r="D166" i="143"/>
  <c r="M165" i="143"/>
  <c r="J165" i="143"/>
  <c r="G165" i="143"/>
  <c r="D165" i="143"/>
  <c r="M164" i="143"/>
  <c r="J164" i="143"/>
  <c r="G164" i="143"/>
  <c r="D164" i="143"/>
  <c r="M163" i="143"/>
  <c r="J163" i="143"/>
  <c r="G163" i="143"/>
  <c r="D163" i="143"/>
  <c r="P162" i="143"/>
  <c r="J162" i="143"/>
  <c r="G162" i="143"/>
  <c r="D162" i="143"/>
  <c r="P161" i="143"/>
  <c r="M161" i="143"/>
  <c r="J161" i="143"/>
  <c r="G161" i="143"/>
  <c r="D161" i="143"/>
  <c r="P160" i="143"/>
  <c r="M160" i="143"/>
  <c r="J160" i="143"/>
  <c r="G160" i="143"/>
  <c r="D160" i="143"/>
  <c r="P159" i="143"/>
  <c r="M159" i="143"/>
  <c r="J159" i="143"/>
  <c r="G159" i="143"/>
  <c r="D159" i="143"/>
  <c r="P158" i="143"/>
  <c r="M158" i="143"/>
  <c r="J158" i="143"/>
  <c r="G158" i="143"/>
  <c r="D158" i="143"/>
  <c r="P157" i="143"/>
  <c r="M157" i="143"/>
  <c r="J157" i="143"/>
  <c r="G157" i="143"/>
  <c r="D157" i="143"/>
  <c r="P156" i="143"/>
  <c r="M156" i="143"/>
  <c r="J156" i="143"/>
  <c r="G156" i="143"/>
  <c r="D156" i="143"/>
  <c r="P155" i="143"/>
  <c r="M155" i="143"/>
  <c r="J155" i="143"/>
  <c r="G155" i="143"/>
  <c r="D155" i="143"/>
  <c r="P154" i="143"/>
  <c r="M154" i="143"/>
  <c r="J154" i="143"/>
  <c r="G154" i="143"/>
  <c r="D154" i="143"/>
  <c r="P153" i="143"/>
  <c r="M153" i="143"/>
  <c r="J153" i="143"/>
  <c r="G153" i="143"/>
  <c r="D153" i="143"/>
  <c r="P152" i="143"/>
  <c r="M152" i="143"/>
  <c r="J152" i="143"/>
  <c r="G152" i="143"/>
  <c r="D152" i="143"/>
  <c r="P151" i="143"/>
  <c r="M151" i="143"/>
  <c r="J151" i="143"/>
  <c r="G151" i="143"/>
  <c r="D151" i="143"/>
  <c r="P150" i="143"/>
  <c r="M150" i="143"/>
  <c r="J150" i="143"/>
  <c r="G150" i="143"/>
  <c r="D150" i="143"/>
  <c r="P149" i="143"/>
  <c r="M149" i="143"/>
  <c r="J149" i="143"/>
  <c r="G149" i="143"/>
  <c r="D149" i="143"/>
  <c r="P148" i="143"/>
  <c r="M148" i="143"/>
  <c r="J148" i="143"/>
  <c r="G148" i="143"/>
  <c r="D148" i="143"/>
  <c r="P147" i="143"/>
  <c r="M147" i="143"/>
  <c r="J147" i="143"/>
  <c r="G147" i="143"/>
  <c r="D147" i="143"/>
  <c r="P146" i="143"/>
  <c r="M146" i="143"/>
  <c r="J146" i="143"/>
  <c r="G146" i="143"/>
  <c r="D146" i="143"/>
  <c r="P145" i="143"/>
  <c r="M145" i="143"/>
  <c r="J145" i="143"/>
  <c r="G145" i="143"/>
  <c r="D145" i="143"/>
  <c r="P144" i="143"/>
  <c r="M144" i="143"/>
  <c r="J144" i="143"/>
  <c r="G144" i="143"/>
  <c r="D144" i="143"/>
  <c r="P143" i="143"/>
  <c r="M143" i="143"/>
  <c r="J143" i="143"/>
  <c r="G143" i="143"/>
  <c r="D143" i="143"/>
  <c r="P142" i="143"/>
  <c r="M142" i="143"/>
  <c r="J142" i="143"/>
  <c r="G142" i="143"/>
  <c r="D142" i="143"/>
  <c r="P141" i="143"/>
  <c r="M141" i="143"/>
  <c r="J141" i="143"/>
  <c r="G141" i="143"/>
  <c r="D141" i="143"/>
  <c r="P140" i="143"/>
  <c r="M140" i="143"/>
  <c r="J140" i="143"/>
  <c r="G140" i="143"/>
  <c r="D140" i="143"/>
  <c r="P139" i="143"/>
  <c r="M139" i="143"/>
  <c r="J139" i="143"/>
  <c r="G139" i="143"/>
  <c r="D139" i="143"/>
  <c r="P138" i="143"/>
  <c r="M138" i="143"/>
  <c r="J138" i="143"/>
  <c r="G138" i="143"/>
  <c r="D138" i="143"/>
  <c r="P137" i="143"/>
  <c r="M137" i="143"/>
  <c r="J137" i="143"/>
  <c r="G137" i="143"/>
  <c r="D137" i="143"/>
  <c r="P136" i="143"/>
  <c r="M136" i="143"/>
  <c r="J136" i="143"/>
  <c r="G136" i="143"/>
  <c r="D136" i="143"/>
  <c r="P135" i="143"/>
  <c r="M135" i="143"/>
  <c r="J135" i="143"/>
  <c r="G135" i="143"/>
  <c r="D135" i="143"/>
  <c r="P134" i="143"/>
  <c r="M134" i="143"/>
  <c r="J134" i="143"/>
  <c r="G134" i="143"/>
  <c r="D134" i="143"/>
  <c r="P133" i="143"/>
  <c r="M133" i="143"/>
  <c r="J133" i="143"/>
  <c r="G133" i="143"/>
  <c r="D133" i="143"/>
  <c r="P132" i="143"/>
  <c r="M132" i="143"/>
  <c r="J132" i="143"/>
  <c r="G132" i="143"/>
  <c r="D132" i="143"/>
  <c r="P131" i="143"/>
  <c r="M131" i="143"/>
  <c r="J131" i="143"/>
  <c r="G131" i="143"/>
  <c r="D131" i="143"/>
  <c r="P130" i="143"/>
  <c r="M130" i="143"/>
  <c r="J130" i="143"/>
  <c r="G130" i="143"/>
  <c r="D130" i="143"/>
  <c r="P129" i="143"/>
  <c r="M129" i="143"/>
  <c r="J129" i="143"/>
  <c r="G129" i="143"/>
  <c r="D129" i="143"/>
  <c r="P128" i="143"/>
  <c r="M128" i="143"/>
  <c r="J128" i="143"/>
  <c r="G128" i="143"/>
  <c r="D128" i="143"/>
  <c r="P127" i="143"/>
  <c r="M127" i="143"/>
  <c r="J127" i="143"/>
  <c r="G127" i="143"/>
  <c r="D127" i="143"/>
  <c r="P126" i="143"/>
  <c r="M126" i="143"/>
  <c r="J126" i="143"/>
  <c r="G126" i="143"/>
  <c r="D126" i="143"/>
  <c r="P125" i="143"/>
  <c r="M125" i="143"/>
  <c r="J125" i="143"/>
  <c r="G125" i="143"/>
  <c r="D125" i="143"/>
  <c r="P124" i="143"/>
  <c r="M124" i="143"/>
  <c r="J124" i="143"/>
  <c r="G124" i="143"/>
  <c r="D124" i="143"/>
  <c r="P123" i="143"/>
  <c r="M123" i="143"/>
  <c r="J123" i="143"/>
  <c r="G123" i="143"/>
  <c r="D123" i="143"/>
  <c r="P122" i="143"/>
  <c r="M122" i="143"/>
  <c r="G122" i="143"/>
  <c r="D122" i="143"/>
  <c r="P121" i="143"/>
  <c r="M121" i="143"/>
  <c r="G121" i="143"/>
  <c r="D121" i="143"/>
  <c r="P120" i="143"/>
  <c r="M120" i="143"/>
  <c r="G120" i="143"/>
  <c r="D120" i="143"/>
  <c r="P119" i="143"/>
  <c r="M119" i="143"/>
  <c r="G119" i="143"/>
  <c r="D119" i="143"/>
  <c r="P118" i="143"/>
  <c r="M118" i="143"/>
  <c r="G118" i="143"/>
  <c r="D118" i="143"/>
  <c r="P117" i="143"/>
  <c r="M117" i="143"/>
  <c r="J117" i="143"/>
  <c r="G117" i="143"/>
  <c r="D117" i="143"/>
  <c r="P116" i="143"/>
  <c r="M116" i="143"/>
  <c r="J116" i="143"/>
  <c r="G116" i="143"/>
  <c r="D116" i="143"/>
  <c r="P115" i="143"/>
  <c r="M115" i="143"/>
  <c r="J115" i="143"/>
  <c r="G115" i="143"/>
  <c r="D115" i="143"/>
  <c r="P114" i="143"/>
  <c r="M114" i="143"/>
  <c r="J114" i="143"/>
  <c r="G114" i="143"/>
  <c r="D114" i="143"/>
  <c r="P113" i="143"/>
  <c r="M113" i="143"/>
  <c r="J113" i="143"/>
  <c r="G113" i="143"/>
  <c r="D113" i="143"/>
  <c r="P112" i="143"/>
  <c r="M112" i="143"/>
  <c r="J112" i="143"/>
  <c r="G112" i="143"/>
  <c r="D112" i="143"/>
  <c r="P111" i="143"/>
  <c r="M111" i="143"/>
  <c r="J111" i="143"/>
  <c r="G111" i="143"/>
  <c r="D111" i="143"/>
  <c r="P110" i="143"/>
  <c r="M110" i="143"/>
  <c r="J110" i="143"/>
  <c r="G110" i="143"/>
  <c r="D110" i="143"/>
  <c r="P109" i="143"/>
  <c r="M109" i="143"/>
  <c r="J109" i="143"/>
  <c r="G109" i="143"/>
  <c r="D109" i="143"/>
  <c r="P108" i="143"/>
  <c r="M108" i="143"/>
  <c r="J108" i="143"/>
  <c r="G108" i="143"/>
  <c r="D108" i="143"/>
  <c r="P107" i="143"/>
  <c r="M107" i="143"/>
  <c r="J107" i="143"/>
  <c r="G107" i="143"/>
  <c r="D107" i="143"/>
  <c r="P106" i="143"/>
  <c r="M106" i="143"/>
  <c r="J106" i="143"/>
  <c r="G106" i="143"/>
  <c r="D106" i="143"/>
  <c r="P105" i="143"/>
  <c r="M105" i="143"/>
  <c r="J105" i="143"/>
  <c r="G105" i="143"/>
  <c r="D105" i="143"/>
  <c r="P104" i="143"/>
  <c r="M104" i="143"/>
  <c r="J104" i="143"/>
  <c r="G104" i="143"/>
  <c r="D104" i="143"/>
  <c r="P103" i="143"/>
  <c r="M103" i="143"/>
  <c r="J103" i="143"/>
  <c r="G103" i="143"/>
  <c r="D103" i="143"/>
  <c r="P102" i="143"/>
  <c r="M102" i="143"/>
  <c r="J102" i="143"/>
  <c r="G102" i="143"/>
  <c r="D102" i="143"/>
  <c r="P101" i="143"/>
  <c r="M101" i="143"/>
  <c r="J101" i="143"/>
  <c r="G101" i="143"/>
  <c r="D101" i="143"/>
  <c r="P100" i="143"/>
  <c r="M100" i="143"/>
  <c r="J100" i="143"/>
  <c r="G100" i="143"/>
  <c r="D100" i="143"/>
  <c r="P99" i="143"/>
  <c r="M99" i="143"/>
  <c r="J99" i="143"/>
  <c r="G99" i="143"/>
  <c r="D99" i="143"/>
  <c r="P98" i="143"/>
  <c r="M98" i="143"/>
  <c r="J98" i="143"/>
  <c r="G98" i="143"/>
  <c r="D98" i="143"/>
  <c r="P97" i="143"/>
  <c r="M97" i="143"/>
  <c r="J97" i="143"/>
  <c r="G97" i="143"/>
  <c r="D97" i="143"/>
  <c r="P96" i="143"/>
  <c r="M96" i="143"/>
  <c r="J96" i="143"/>
  <c r="G96" i="143"/>
  <c r="D96" i="143"/>
  <c r="P95" i="143"/>
  <c r="M95" i="143"/>
  <c r="J95" i="143"/>
  <c r="G95" i="143"/>
  <c r="D95" i="143"/>
  <c r="P94" i="143"/>
  <c r="M94" i="143"/>
  <c r="J94" i="143"/>
  <c r="G94" i="143"/>
  <c r="D94" i="143"/>
  <c r="P93" i="143"/>
  <c r="M93" i="143"/>
  <c r="J93" i="143"/>
  <c r="G93" i="143"/>
  <c r="D93" i="143"/>
  <c r="P92" i="143"/>
  <c r="M92" i="143"/>
  <c r="J92" i="143"/>
  <c r="G92" i="143"/>
  <c r="D92" i="143"/>
  <c r="P91" i="143"/>
  <c r="M91" i="143"/>
  <c r="J91" i="143"/>
  <c r="G91" i="143"/>
  <c r="D91" i="143"/>
  <c r="P90" i="143"/>
  <c r="M90" i="143"/>
  <c r="J90" i="143"/>
  <c r="G90" i="143"/>
  <c r="D90" i="143"/>
  <c r="P89" i="143"/>
  <c r="M89" i="143"/>
  <c r="J89" i="143"/>
  <c r="G89" i="143"/>
  <c r="D89" i="143"/>
  <c r="P88" i="143"/>
  <c r="M88" i="143"/>
  <c r="J88" i="143"/>
  <c r="G88" i="143"/>
  <c r="D88" i="143"/>
  <c r="P87" i="143"/>
  <c r="M87" i="143"/>
  <c r="J87" i="143"/>
  <c r="G87" i="143"/>
  <c r="D87" i="143"/>
  <c r="P86" i="143"/>
  <c r="M86" i="143"/>
  <c r="J86" i="143"/>
  <c r="G86" i="143"/>
  <c r="D86" i="143"/>
  <c r="P85" i="143"/>
  <c r="M85" i="143"/>
  <c r="J85" i="143"/>
  <c r="G85" i="143"/>
  <c r="D85" i="143"/>
  <c r="P84" i="143"/>
  <c r="M84" i="143"/>
  <c r="J84" i="143"/>
  <c r="G84" i="143"/>
  <c r="D84" i="143"/>
  <c r="P83" i="143"/>
  <c r="M83" i="143"/>
  <c r="J83" i="143"/>
  <c r="G83" i="143"/>
  <c r="D83" i="143"/>
  <c r="P82" i="143"/>
  <c r="M82" i="143"/>
  <c r="J82" i="143"/>
  <c r="G82" i="143"/>
  <c r="D82" i="143"/>
  <c r="P81" i="143"/>
  <c r="M81" i="143"/>
  <c r="J81" i="143"/>
  <c r="G81" i="143"/>
  <c r="D81" i="143"/>
  <c r="P80" i="143"/>
  <c r="M80" i="143"/>
  <c r="J80" i="143"/>
  <c r="G80" i="143"/>
  <c r="D80" i="143"/>
  <c r="P79" i="143"/>
  <c r="M79" i="143"/>
  <c r="J79" i="143"/>
  <c r="G79" i="143"/>
  <c r="D79" i="143"/>
  <c r="P78" i="143"/>
  <c r="M78" i="143"/>
  <c r="J78" i="143"/>
  <c r="G78" i="143"/>
  <c r="D78" i="143"/>
  <c r="P77" i="143"/>
  <c r="M77" i="143"/>
  <c r="J77" i="143"/>
  <c r="G77" i="143"/>
  <c r="D77" i="143"/>
  <c r="P76" i="143"/>
  <c r="M76" i="143"/>
  <c r="J76" i="143"/>
  <c r="G76" i="143"/>
  <c r="D76" i="143"/>
  <c r="P75" i="143"/>
  <c r="M75" i="143"/>
  <c r="J75" i="143"/>
  <c r="G75" i="143"/>
  <c r="D75" i="143"/>
  <c r="P74" i="143"/>
  <c r="M74" i="143"/>
  <c r="J74" i="143"/>
  <c r="G74" i="143"/>
  <c r="D74" i="143"/>
  <c r="P73" i="143"/>
  <c r="M73" i="143"/>
  <c r="J73" i="143"/>
  <c r="G73" i="143"/>
  <c r="D73" i="143"/>
  <c r="P72" i="143"/>
  <c r="M72" i="143"/>
  <c r="J72" i="143"/>
  <c r="G72" i="143"/>
  <c r="D72" i="143"/>
  <c r="P71" i="143"/>
  <c r="M71" i="143"/>
  <c r="J71" i="143"/>
  <c r="G71" i="143"/>
  <c r="D71" i="143"/>
  <c r="P70" i="143"/>
  <c r="M70" i="143"/>
  <c r="J70" i="143"/>
  <c r="G70" i="143"/>
  <c r="D70" i="143"/>
  <c r="P69" i="143"/>
  <c r="M69" i="143"/>
  <c r="J69" i="143"/>
  <c r="G69" i="143"/>
  <c r="D69" i="143"/>
  <c r="P68" i="143"/>
  <c r="M68" i="143"/>
  <c r="J68" i="143"/>
  <c r="G68" i="143"/>
  <c r="D68" i="143"/>
  <c r="P67" i="143"/>
  <c r="M67" i="143"/>
  <c r="J67" i="143"/>
  <c r="G67" i="143"/>
  <c r="D67" i="143"/>
  <c r="P66" i="143"/>
  <c r="M66" i="143"/>
  <c r="J66" i="143"/>
  <c r="G66" i="143"/>
  <c r="D66" i="143"/>
  <c r="P65" i="143"/>
  <c r="M65" i="143"/>
  <c r="J65" i="143"/>
  <c r="G65" i="143"/>
  <c r="D65" i="143"/>
  <c r="P64" i="143"/>
  <c r="M64" i="143"/>
  <c r="J64" i="143"/>
  <c r="G64" i="143"/>
  <c r="D64" i="143"/>
  <c r="P63" i="143"/>
  <c r="M63" i="143"/>
  <c r="J63" i="143"/>
  <c r="G63" i="143"/>
  <c r="D63" i="143"/>
  <c r="P62" i="143"/>
  <c r="M62" i="143"/>
  <c r="J62" i="143"/>
  <c r="G62" i="143"/>
  <c r="D62" i="143"/>
  <c r="P61" i="143"/>
  <c r="M61" i="143"/>
  <c r="J61" i="143"/>
  <c r="G61" i="143"/>
  <c r="D61" i="143"/>
  <c r="P60" i="143"/>
  <c r="M60" i="143"/>
  <c r="J60" i="143"/>
  <c r="G60" i="143"/>
  <c r="D60" i="143"/>
  <c r="P59" i="143"/>
  <c r="M59" i="143"/>
  <c r="J59" i="143"/>
  <c r="G59" i="143"/>
  <c r="D59" i="143"/>
  <c r="P58" i="143"/>
  <c r="M58" i="143"/>
  <c r="J58" i="143"/>
  <c r="G58" i="143"/>
  <c r="D58" i="143"/>
  <c r="P57" i="143"/>
  <c r="M57" i="143"/>
  <c r="J57" i="143"/>
  <c r="G57" i="143"/>
  <c r="D57" i="143"/>
  <c r="P56" i="143"/>
  <c r="M56" i="143"/>
  <c r="J56" i="143"/>
  <c r="G56" i="143"/>
  <c r="D56" i="143"/>
  <c r="P55" i="143"/>
  <c r="M55" i="143"/>
  <c r="J55" i="143"/>
  <c r="G55" i="143"/>
  <c r="D55" i="143"/>
  <c r="P54" i="143"/>
  <c r="M54" i="143"/>
  <c r="J54" i="143"/>
  <c r="G54" i="143"/>
  <c r="D54" i="143"/>
  <c r="P53" i="143"/>
  <c r="M53" i="143"/>
  <c r="J53" i="143"/>
  <c r="G53" i="143"/>
  <c r="D53" i="143"/>
  <c r="P52" i="143"/>
  <c r="M52" i="143"/>
  <c r="J52" i="143"/>
  <c r="G52" i="143"/>
  <c r="D52" i="143"/>
  <c r="P51" i="143"/>
  <c r="M51" i="143"/>
  <c r="J51" i="143"/>
  <c r="G51" i="143"/>
  <c r="D51" i="143"/>
  <c r="P50" i="143"/>
  <c r="M50" i="143"/>
  <c r="J50" i="143"/>
  <c r="G50" i="143"/>
  <c r="D50" i="143"/>
  <c r="P49" i="143"/>
  <c r="M49" i="143"/>
  <c r="J49" i="143"/>
  <c r="G49" i="143"/>
  <c r="D49" i="143"/>
  <c r="P48" i="143"/>
  <c r="M48" i="143"/>
  <c r="J48" i="143"/>
  <c r="G48" i="143"/>
  <c r="D48" i="143"/>
  <c r="P47" i="143"/>
  <c r="M47" i="143"/>
  <c r="J47" i="143"/>
  <c r="G47" i="143"/>
  <c r="D47" i="143"/>
  <c r="P46" i="143"/>
  <c r="M46" i="143"/>
  <c r="J46" i="143"/>
  <c r="G46" i="143"/>
  <c r="D46" i="143"/>
  <c r="P45" i="143"/>
  <c r="M45" i="143"/>
  <c r="J45" i="143"/>
  <c r="G45" i="143"/>
  <c r="D45" i="143"/>
  <c r="P44" i="143"/>
  <c r="M44" i="143"/>
  <c r="J44" i="143"/>
  <c r="G44" i="143"/>
  <c r="D44" i="143"/>
  <c r="P43" i="143"/>
  <c r="M43" i="143"/>
  <c r="J43" i="143"/>
  <c r="G43" i="143"/>
  <c r="D43" i="143"/>
  <c r="P42" i="143"/>
  <c r="M42" i="143"/>
  <c r="J42" i="143"/>
  <c r="G42" i="143"/>
  <c r="D42" i="143"/>
  <c r="P41" i="143"/>
  <c r="M41" i="143"/>
  <c r="J41" i="143"/>
  <c r="G41" i="143"/>
  <c r="D41" i="143"/>
  <c r="P40" i="143"/>
  <c r="M40" i="143"/>
  <c r="J40" i="143"/>
  <c r="G40" i="143"/>
  <c r="D40" i="143"/>
  <c r="P39" i="143"/>
  <c r="M39" i="143"/>
  <c r="J39" i="143"/>
  <c r="G39" i="143"/>
  <c r="D39" i="143"/>
  <c r="P38" i="143"/>
  <c r="M38" i="143"/>
  <c r="J38" i="143"/>
  <c r="G38" i="143"/>
  <c r="D38" i="143"/>
  <c r="P37" i="143"/>
  <c r="M37" i="143"/>
  <c r="J37" i="143"/>
  <c r="G37" i="143"/>
  <c r="D37" i="143"/>
  <c r="P36" i="143"/>
  <c r="M36" i="143"/>
  <c r="J36" i="143"/>
  <c r="G36" i="143"/>
  <c r="D36" i="143"/>
  <c r="P35" i="143"/>
  <c r="M35" i="143"/>
  <c r="J35" i="143"/>
  <c r="G35" i="143"/>
  <c r="D35" i="143"/>
  <c r="P34" i="143"/>
  <c r="M34" i="143"/>
  <c r="J34" i="143"/>
  <c r="G34" i="143"/>
  <c r="D34" i="143"/>
  <c r="P33" i="143"/>
  <c r="M33" i="143"/>
  <c r="J33" i="143"/>
  <c r="G33" i="143"/>
  <c r="D33" i="143"/>
  <c r="P32" i="143"/>
  <c r="M32" i="143"/>
  <c r="J32" i="143"/>
  <c r="G32" i="143"/>
  <c r="D32" i="143"/>
  <c r="P31" i="143"/>
  <c r="M31" i="143"/>
  <c r="J31" i="143"/>
  <c r="G31" i="143"/>
  <c r="D31" i="143"/>
  <c r="P30" i="143"/>
  <c r="M30" i="143"/>
  <c r="J30" i="143"/>
  <c r="G30" i="143"/>
  <c r="D30" i="143"/>
  <c r="P29" i="143"/>
  <c r="M29" i="143"/>
  <c r="J29" i="143"/>
  <c r="G29" i="143"/>
  <c r="D29" i="143"/>
  <c r="P28" i="143"/>
  <c r="M28" i="143"/>
  <c r="J28" i="143"/>
  <c r="G28" i="143"/>
  <c r="D28" i="143"/>
  <c r="P27" i="143"/>
  <c r="M27" i="143"/>
  <c r="J27" i="143"/>
  <c r="G27" i="143"/>
  <c r="D27" i="143"/>
  <c r="P26" i="143"/>
  <c r="M26" i="143"/>
  <c r="J26" i="143"/>
  <c r="G26" i="143"/>
  <c r="D26" i="143"/>
  <c r="P25" i="143"/>
  <c r="M25" i="143"/>
  <c r="J25" i="143"/>
  <c r="G25" i="143"/>
  <c r="D25" i="143"/>
  <c r="P24" i="143"/>
  <c r="M24" i="143"/>
  <c r="J24" i="143"/>
  <c r="G24" i="143"/>
  <c r="D24" i="143"/>
  <c r="P23" i="143"/>
  <c r="M23" i="143"/>
  <c r="J23" i="143"/>
  <c r="G23" i="143"/>
  <c r="D23" i="143"/>
  <c r="P22" i="143"/>
  <c r="M22" i="143"/>
  <c r="J22" i="143"/>
  <c r="G22" i="143"/>
  <c r="D22" i="143"/>
  <c r="P21" i="143"/>
  <c r="M21" i="143"/>
  <c r="J21" i="143"/>
  <c r="G21" i="143"/>
  <c r="D21" i="143"/>
  <c r="P20" i="143"/>
  <c r="M20" i="143"/>
  <c r="J20" i="143"/>
  <c r="G20" i="143"/>
  <c r="D20" i="143"/>
  <c r="I14" i="143"/>
  <c r="H14" i="143"/>
  <c r="D13" i="143"/>
  <c r="D12" i="143"/>
  <c r="P5" i="143"/>
  <c r="P228" i="142"/>
  <c r="M228" i="142"/>
  <c r="J228" i="142"/>
  <c r="G228" i="142"/>
  <c r="D228" i="142"/>
  <c r="P227" i="142"/>
  <c r="M227" i="142"/>
  <c r="J227" i="142"/>
  <c r="G227" i="142"/>
  <c r="D227" i="142"/>
  <c r="P226" i="142"/>
  <c r="M226" i="142"/>
  <c r="J226" i="142"/>
  <c r="G226" i="142"/>
  <c r="D226" i="142"/>
  <c r="P225" i="142"/>
  <c r="M225" i="142"/>
  <c r="J225" i="142"/>
  <c r="G225" i="142"/>
  <c r="D225" i="142"/>
  <c r="P224" i="142"/>
  <c r="M224" i="142"/>
  <c r="J224" i="142"/>
  <c r="G224" i="142"/>
  <c r="D224" i="142"/>
  <c r="P223" i="142"/>
  <c r="M223" i="142"/>
  <c r="J223" i="142"/>
  <c r="G223" i="142"/>
  <c r="D223" i="142"/>
  <c r="P222" i="142"/>
  <c r="M222" i="142"/>
  <c r="J222" i="142"/>
  <c r="G222" i="142"/>
  <c r="D222" i="142"/>
  <c r="P221" i="142"/>
  <c r="M221" i="142"/>
  <c r="J221" i="142"/>
  <c r="G221" i="142"/>
  <c r="D221" i="142"/>
  <c r="P220" i="142"/>
  <c r="M220" i="142"/>
  <c r="J220" i="142"/>
  <c r="G220" i="142"/>
  <c r="D220" i="142"/>
  <c r="M219" i="142"/>
  <c r="J219" i="142"/>
  <c r="G219" i="142"/>
  <c r="D219" i="142"/>
  <c r="M218" i="142"/>
  <c r="J218" i="142"/>
  <c r="G218" i="142"/>
  <c r="D218" i="142"/>
  <c r="M217" i="142"/>
  <c r="J217" i="142"/>
  <c r="G217" i="142"/>
  <c r="D217" i="142"/>
  <c r="M216" i="142"/>
  <c r="J216" i="142"/>
  <c r="G216" i="142"/>
  <c r="D216" i="142"/>
  <c r="M215" i="142"/>
  <c r="J215" i="142"/>
  <c r="G215" i="142"/>
  <c r="D215" i="142"/>
  <c r="P214" i="142"/>
  <c r="M214" i="142"/>
  <c r="J214" i="142"/>
  <c r="G214" i="142"/>
  <c r="D214" i="142"/>
  <c r="P213" i="142"/>
  <c r="M213" i="142"/>
  <c r="J213" i="142"/>
  <c r="G213" i="142"/>
  <c r="D213" i="142"/>
  <c r="P212" i="142"/>
  <c r="M212" i="142"/>
  <c r="J212" i="142"/>
  <c r="G212" i="142"/>
  <c r="D212" i="142"/>
  <c r="P211" i="142"/>
  <c r="M211" i="142"/>
  <c r="J211" i="142"/>
  <c r="G211" i="142"/>
  <c r="D211" i="142"/>
  <c r="P210" i="142"/>
  <c r="M210" i="142"/>
  <c r="J210" i="142"/>
  <c r="G210" i="142"/>
  <c r="D210" i="142"/>
  <c r="P209" i="142"/>
  <c r="M209" i="142"/>
  <c r="J209" i="142"/>
  <c r="G209" i="142"/>
  <c r="D209" i="142"/>
  <c r="P208" i="142"/>
  <c r="J208" i="142"/>
  <c r="G208" i="142"/>
  <c r="D208" i="142"/>
  <c r="P207" i="142"/>
  <c r="J207" i="142"/>
  <c r="G207" i="142"/>
  <c r="D207" i="142"/>
  <c r="P206" i="142"/>
  <c r="J206" i="142"/>
  <c r="G206" i="142"/>
  <c r="D206" i="142"/>
  <c r="P205" i="142"/>
  <c r="J205" i="142"/>
  <c r="G205" i="142"/>
  <c r="D205" i="142"/>
  <c r="P204" i="142"/>
  <c r="J204" i="142"/>
  <c r="G204" i="142"/>
  <c r="D204" i="142"/>
  <c r="P203" i="142"/>
  <c r="J203" i="142"/>
  <c r="G203" i="142"/>
  <c r="D203" i="142"/>
  <c r="P202" i="142"/>
  <c r="M202" i="142"/>
  <c r="J202" i="142"/>
  <c r="G202" i="142"/>
  <c r="D202" i="142"/>
  <c r="P201" i="142"/>
  <c r="M201" i="142"/>
  <c r="J201" i="142"/>
  <c r="G201" i="142"/>
  <c r="D201" i="142"/>
  <c r="P200" i="142"/>
  <c r="M200" i="142"/>
  <c r="J200" i="142"/>
  <c r="G200" i="142"/>
  <c r="D200" i="142"/>
  <c r="P199" i="142"/>
  <c r="M199" i="142"/>
  <c r="J199" i="142"/>
  <c r="G199" i="142"/>
  <c r="D199" i="142"/>
  <c r="P198" i="142"/>
  <c r="M198" i="142"/>
  <c r="J198" i="142"/>
  <c r="G198" i="142"/>
  <c r="D198" i="142"/>
  <c r="P197" i="142"/>
  <c r="M197" i="142"/>
  <c r="J197" i="142"/>
  <c r="G197" i="142"/>
  <c r="D197" i="142"/>
  <c r="P196" i="142"/>
  <c r="M196" i="142"/>
  <c r="J196" i="142"/>
  <c r="G196" i="142"/>
  <c r="D196" i="142"/>
  <c r="P195" i="142"/>
  <c r="M195" i="142"/>
  <c r="J195" i="142"/>
  <c r="G195" i="142"/>
  <c r="D195" i="142"/>
  <c r="P194" i="142"/>
  <c r="M194" i="142"/>
  <c r="J194" i="142"/>
  <c r="G194" i="142"/>
  <c r="D194" i="142"/>
  <c r="P193" i="142"/>
  <c r="M193" i="142"/>
  <c r="J193" i="142"/>
  <c r="G193" i="142"/>
  <c r="D193" i="142"/>
  <c r="P192" i="142"/>
  <c r="M192" i="142"/>
  <c r="J192" i="142"/>
  <c r="G192" i="142"/>
  <c r="D192" i="142"/>
  <c r="P191" i="142"/>
  <c r="M191" i="142"/>
  <c r="J191" i="142"/>
  <c r="G191" i="142"/>
  <c r="D191" i="142"/>
  <c r="P190" i="142"/>
  <c r="M190" i="142"/>
  <c r="J190" i="142"/>
  <c r="G190" i="142"/>
  <c r="D190" i="142"/>
  <c r="P189" i="142"/>
  <c r="M189" i="142"/>
  <c r="J189" i="142"/>
  <c r="G189" i="142"/>
  <c r="D189" i="142"/>
  <c r="P188" i="142"/>
  <c r="M188" i="142"/>
  <c r="J188" i="142"/>
  <c r="G188" i="142"/>
  <c r="D188" i="142"/>
  <c r="P187" i="142"/>
  <c r="M187" i="142"/>
  <c r="J187" i="142"/>
  <c r="G187" i="142"/>
  <c r="D187" i="142"/>
  <c r="P186" i="142"/>
  <c r="M186" i="142"/>
  <c r="G186" i="142"/>
  <c r="D186" i="142"/>
  <c r="P185" i="142"/>
  <c r="M185" i="142"/>
  <c r="G185" i="142"/>
  <c r="D185" i="142"/>
  <c r="P184" i="142"/>
  <c r="M184" i="142"/>
  <c r="G184" i="142"/>
  <c r="D184" i="142"/>
  <c r="P183" i="142"/>
  <c r="M183" i="142"/>
  <c r="G183" i="142"/>
  <c r="D183" i="142"/>
  <c r="P182" i="142"/>
  <c r="M182" i="142"/>
  <c r="J182" i="142"/>
  <c r="G182" i="142"/>
  <c r="D182" i="142"/>
  <c r="P181" i="142"/>
  <c r="M181" i="142"/>
  <c r="J181" i="142"/>
  <c r="G181" i="142"/>
  <c r="D181" i="142"/>
  <c r="P180" i="142"/>
  <c r="M180" i="142"/>
  <c r="J180" i="142"/>
  <c r="G180" i="142"/>
  <c r="D180" i="142"/>
  <c r="P179" i="142"/>
  <c r="M179" i="142"/>
  <c r="J179" i="142"/>
  <c r="G179" i="142"/>
  <c r="D179" i="142"/>
  <c r="P178" i="142"/>
  <c r="M178" i="142"/>
  <c r="J178" i="142"/>
  <c r="G178" i="142"/>
  <c r="D178" i="142"/>
  <c r="P177" i="142"/>
  <c r="M177" i="142"/>
  <c r="J177" i="142"/>
  <c r="G177" i="142"/>
  <c r="D177" i="142"/>
  <c r="P176" i="142"/>
  <c r="M176" i="142"/>
  <c r="J176" i="142"/>
  <c r="G176" i="142"/>
  <c r="D176" i="142"/>
  <c r="P175" i="142"/>
  <c r="M175" i="142"/>
  <c r="J175" i="142"/>
  <c r="G175" i="142"/>
  <c r="D175" i="142"/>
  <c r="P174" i="142"/>
  <c r="M174" i="142"/>
  <c r="J174" i="142"/>
  <c r="G174" i="142"/>
  <c r="D174" i="142"/>
  <c r="P173" i="142"/>
  <c r="M173" i="142"/>
  <c r="J173" i="142"/>
  <c r="G173" i="142"/>
  <c r="D173" i="142"/>
  <c r="M172" i="142"/>
  <c r="J172" i="142"/>
  <c r="G172" i="142"/>
  <c r="D172" i="142"/>
  <c r="M171" i="142"/>
  <c r="J171" i="142"/>
  <c r="G171" i="142"/>
  <c r="D171" i="142"/>
  <c r="M170" i="142"/>
  <c r="J170" i="142"/>
  <c r="G170" i="142"/>
  <c r="D170" i="142"/>
  <c r="M169" i="142"/>
  <c r="J169" i="142"/>
  <c r="G169" i="142"/>
  <c r="D169" i="142"/>
  <c r="P168" i="142"/>
  <c r="M168" i="142"/>
  <c r="J168" i="142"/>
  <c r="G168" i="142"/>
  <c r="D168" i="142"/>
  <c r="P167" i="142"/>
  <c r="M167" i="142"/>
  <c r="J167" i="142"/>
  <c r="G167" i="142"/>
  <c r="D167" i="142"/>
  <c r="P166" i="142"/>
  <c r="M166" i="142"/>
  <c r="J166" i="142"/>
  <c r="G166" i="142"/>
  <c r="D166" i="142"/>
  <c r="P165" i="142"/>
  <c r="M165" i="142"/>
  <c r="J165" i="142"/>
  <c r="G165" i="142"/>
  <c r="D165" i="142"/>
  <c r="P164" i="142"/>
  <c r="M164" i="142"/>
  <c r="J164" i="142"/>
  <c r="G164" i="142"/>
  <c r="D164" i="142"/>
  <c r="P163" i="142"/>
  <c r="M163" i="142"/>
  <c r="J163" i="142"/>
  <c r="G163" i="142"/>
  <c r="D163" i="142"/>
  <c r="P162" i="142"/>
  <c r="J162" i="142"/>
  <c r="G162" i="142"/>
  <c r="D162" i="142"/>
  <c r="P161" i="142"/>
  <c r="J161" i="142"/>
  <c r="G161" i="142"/>
  <c r="D161" i="142"/>
  <c r="P160" i="142"/>
  <c r="M160" i="142"/>
  <c r="J160" i="142"/>
  <c r="G160" i="142"/>
  <c r="D160" i="142"/>
  <c r="P159" i="142"/>
  <c r="M159" i="142"/>
  <c r="J159" i="142"/>
  <c r="G159" i="142"/>
  <c r="D159" i="142"/>
  <c r="P158" i="142"/>
  <c r="M158" i="142"/>
  <c r="J158" i="142"/>
  <c r="G158" i="142"/>
  <c r="D158" i="142"/>
  <c r="P157" i="142"/>
  <c r="M157" i="142"/>
  <c r="J157" i="142"/>
  <c r="G157" i="142"/>
  <c r="D157" i="142"/>
  <c r="P156" i="142"/>
  <c r="M156" i="142"/>
  <c r="J156" i="142"/>
  <c r="G156" i="142"/>
  <c r="D156" i="142"/>
  <c r="P155" i="142"/>
  <c r="M155" i="142"/>
  <c r="J155" i="142"/>
  <c r="G155" i="142"/>
  <c r="D155" i="142"/>
  <c r="P154" i="142"/>
  <c r="M154" i="142"/>
  <c r="J154" i="142"/>
  <c r="G154" i="142"/>
  <c r="D154" i="142"/>
  <c r="P153" i="142"/>
  <c r="M153" i="142"/>
  <c r="J153" i="142"/>
  <c r="G153" i="142"/>
  <c r="D153" i="142"/>
  <c r="P152" i="142"/>
  <c r="M152" i="142"/>
  <c r="J152" i="142"/>
  <c r="G152" i="142"/>
  <c r="D152" i="142"/>
  <c r="P151" i="142"/>
  <c r="M151" i="142"/>
  <c r="J151" i="142"/>
  <c r="G151" i="142"/>
  <c r="D151" i="142"/>
  <c r="P150" i="142"/>
  <c r="M150" i="142"/>
  <c r="J150" i="142"/>
  <c r="G150" i="142"/>
  <c r="D150" i="142"/>
  <c r="P149" i="142"/>
  <c r="M149" i="142"/>
  <c r="J149" i="142"/>
  <c r="G149" i="142"/>
  <c r="D149" i="142"/>
  <c r="P148" i="142"/>
  <c r="M148" i="142"/>
  <c r="J148" i="142"/>
  <c r="G148" i="142"/>
  <c r="D148" i="142"/>
  <c r="P147" i="142"/>
  <c r="M147" i="142"/>
  <c r="J147" i="142"/>
  <c r="G147" i="142"/>
  <c r="D147" i="142"/>
  <c r="P146" i="142"/>
  <c r="M146" i="142"/>
  <c r="J146" i="142"/>
  <c r="G146" i="142"/>
  <c r="D146" i="142"/>
  <c r="P145" i="142"/>
  <c r="M145" i="142"/>
  <c r="J145" i="142"/>
  <c r="G145" i="142"/>
  <c r="D145" i="142"/>
  <c r="P144" i="142"/>
  <c r="M144" i="142"/>
  <c r="J144" i="142"/>
  <c r="G144" i="142"/>
  <c r="D144" i="142"/>
  <c r="P143" i="142"/>
  <c r="M143" i="142"/>
  <c r="J143" i="142"/>
  <c r="G143" i="142"/>
  <c r="D143" i="142"/>
  <c r="P142" i="142"/>
  <c r="M142" i="142"/>
  <c r="J142" i="142"/>
  <c r="G142" i="142"/>
  <c r="D142" i="142"/>
  <c r="P141" i="142"/>
  <c r="M141" i="142"/>
  <c r="J141" i="142"/>
  <c r="G141" i="142"/>
  <c r="D141" i="142"/>
  <c r="P140" i="142"/>
  <c r="M140" i="142"/>
  <c r="J140" i="142"/>
  <c r="G140" i="142"/>
  <c r="D140" i="142"/>
  <c r="P139" i="142"/>
  <c r="M139" i="142"/>
  <c r="J139" i="142"/>
  <c r="G139" i="142"/>
  <c r="D139" i="142"/>
  <c r="P138" i="142"/>
  <c r="M138" i="142"/>
  <c r="J138" i="142"/>
  <c r="G138" i="142"/>
  <c r="D138" i="142"/>
  <c r="P137" i="142"/>
  <c r="M137" i="142"/>
  <c r="J137" i="142"/>
  <c r="G137" i="142"/>
  <c r="D137" i="142"/>
  <c r="P136" i="142"/>
  <c r="M136" i="142"/>
  <c r="J136" i="142"/>
  <c r="G136" i="142"/>
  <c r="D136" i="142"/>
  <c r="P135" i="142"/>
  <c r="M135" i="142"/>
  <c r="J135" i="142"/>
  <c r="G135" i="142"/>
  <c r="D135" i="142"/>
  <c r="P134" i="142"/>
  <c r="M134" i="142"/>
  <c r="J134" i="142"/>
  <c r="G134" i="142"/>
  <c r="D134" i="142"/>
  <c r="P133" i="142"/>
  <c r="M133" i="142"/>
  <c r="J133" i="142"/>
  <c r="G133" i="142"/>
  <c r="D133" i="142"/>
  <c r="P132" i="142"/>
  <c r="M132" i="142"/>
  <c r="J132" i="142"/>
  <c r="G132" i="142"/>
  <c r="D132" i="142"/>
  <c r="P131" i="142"/>
  <c r="M131" i="142"/>
  <c r="J131" i="142"/>
  <c r="G131" i="142"/>
  <c r="D131" i="142"/>
  <c r="P130" i="142"/>
  <c r="M130" i="142"/>
  <c r="J130" i="142"/>
  <c r="G130" i="142"/>
  <c r="D130" i="142"/>
  <c r="P129" i="142"/>
  <c r="M129" i="142"/>
  <c r="J129" i="142"/>
  <c r="G129" i="142"/>
  <c r="D129" i="142"/>
  <c r="P128" i="142"/>
  <c r="M128" i="142"/>
  <c r="J128" i="142"/>
  <c r="G128" i="142"/>
  <c r="D128" i="142"/>
  <c r="P127" i="142"/>
  <c r="M127" i="142"/>
  <c r="J127" i="142"/>
  <c r="G127" i="142"/>
  <c r="D127" i="142"/>
  <c r="P126" i="142"/>
  <c r="M126" i="142"/>
  <c r="J126" i="142"/>
  <c r="G126" i="142"/>
  <c r="D126" i="142"/>
  <c r="P125" i="142"/>
  <c r="M125" i="142"/>
  <c r="J125" i="142"/>
  <c r="G125" i="142"/>
  <c r="D125" i="142"/>
  <c r="P124" i="142"/>
  <c r="M124" i="142"/>
  <c r="J124" i="142"/>
  <c r="G124" i="142"/>
  <c r="D124" i="142"/>
  <c r="P123" i="142"/>
  <c r="M123" i="142"/>
  <c r="J123" i="142"/>
  <c r="G123" i="142"/>
  <c r="D123" i="142"/>
  <c r="P122" i="142"/>
  <c r="M122" i="142"/>
  <c r="G122" i="142"/>
  <c r="D122" i="142"/>
  <c r="P121" i="142"/>
  <c r="M121" i="142"/>
  <c r="G121" i="142"/>
  <c r="D121" i="142"/>
  <c r="P120" i="142"/>
  <c r="M120" i="142"/>
  <c r="G120" i="142"/>
  <c r="D120" i="142"/>
  <c r="P119" i="142"/>
  <c r="M119" i="142"/>
  <c r="J119" i="142"/>
  <c r="G119" i="142"/>
  <c r="D119" i="142"/>
  <c r="P118" i="142"/>
  <c r="M118" i="142"/>
  <c r="J118" i="142"/>
  <c r="G118" i="142"/>
  <c r="D118" i="142"/>
  <c r="P117" i="142"/>
  <c r="M117" i="142"/>
  <c r="J117" i="142"/>
  <c r="G117" i="142"/>
  <c r="D117" i="142"/>
  <c r="P116" i="142"/>
  <c r="M116" i="142"/>
  <c r="J116" i="142"/>
  <c r="G116" i="142"/>
  <c r="D116" i="142"/>
  <c r="P115" i="142"/>
  <c r="M115" i="142"/>
  <c r="J115" i="142"/>
  <c r="G115" i="142"/>
  <c r="D115" i="142"/>
  <c r="P114" i="142"/>
  <c r="M114" i="142"/>
  <c r="J114" i="142"/>
  <c r="G114" i="142"/>
  <c r="D114" i="142"/>
  <c r="P113" i="142"/>
  <c r="M113" i="142"/>
  <c r="J113" i="142"/>
  <c r="G113" i="142"/>
  <c r="D113" i="142"/>
  <c r="P112" i="142"/>
  <c r="M112" i="142"/>
  <c r="J112" i="142"/>
  <c r="G112" i="142"/>
  <c r="D112" i="142"/>
  <c r="P111" i="142"/>
  <c r="M111" i="142"/>
  <c r="J111" i="142"/>
  <c r="G111" i="142"/>
  <c r="D111" i="142"/>
  <c r="P110" i="142"/>
  <c r="M110" i="142"/>
  <c r="J110" i="142"/>
  <c r="G110" i="142"/>
  <c r="D110" i="142"/>
  <c r="P109" i="142"/>
  <c r="M109" i="142"/>
  <c r="J109" i="142"/>
  <c r="G109" i="142"/>
  <c r="D109" i="142"/>
  <c r="P108" i="142"/>
  <c r="M108" i="142"/>
  <c r="J108" i="142"/>
  <c r="G108" i="142"/>
  <c r="D108" i="142"/>
  <c r="P107" i="142"/>
  <c r="M107" i="142"/>
  <c r="J107" i="142"/>
  <c r="G107" i="142"/>
  <c r="D107" i="142"/>
  <c r="P106" i="142"/>
  <c r="M106" i="142"/>
  <c r="J106" i="142"/>
  <c r="G106" i="142"/>
  <c r="D106" i="142"/>
  <c r="P105" i="142"/>
  <c r="M105" i="142"/>
  <c r="J105" i="142"/>
  <c r="G105" i="142"/>
  <c r="D105" i="142"/>
  <c r="P104" i="142"/>
  <c r="M104" i="142"/>
  <c r="J104" i="142"/>
  <c r="G104" i="142"/>
  <c r="D104" i="142"/>
  <c r="P103" i="142"/>
  <c r="M103" i="142"/>
  <c r="J103" i="142"/>
  <c r="G103" i="142"/>
  <c r="D103" i="142"/>
  <c r="P102" i="142"/>
  <c r="M102" i="142"/>
  <c r="J102" i="142"/>
  <c r="G102" i="142"/>
  <c r="D102" i="142"/>
  <c r="P101" i="142"/>
  <c r="M101" i="142"/>
  <c r="J101" i="142"/>
  <c r="G101" i="142"/>
  <c r="D101" i="142"/>
  <c r="P100" i="142"/>
  <c r="M100" i="142"/>
  <c r="J100" i="142"/>
  <c r="G100" i="142"/>
  <c r="D100" i="142"/>
  <c r="P99" i="142"/>
  <c r="M99" i="142"/>
  <c r="J99" i="142"/>
  <c r="G99" i="142"/>
  <c r="D99" i="142"/>
  <c r="P98" i="142"/>
  <c r="M98" i="142"/>
  <c r="J98" i="142"/>
  <c r="G98" i="142"/>
  <c r="D98" i="142"/>
  <c r="P97" i="142"/>
  <c r="M97" i="142"/>
  <c r="J97" i="142"/>
  <c r="G97" i="142"/>
  <c r="D97" i="142"/>
  <c r="P96" i="142"/>
  <c r="M96" i="142"/>
  <c r="J96" i="142"/>
  <c r="G96" i="142"/>
  <c r="D96" i="142"/>
  <c r="P95" i="142"/>
  <c r="M95" i="142"/>
  <c r="J95" i="142"/>
  <c r="G95" i="142"/>
  <c r="D95" i="142"/>
  <c r="P94" i="142"/>
  <c r="M94" i="142"/>
  <c r="J94" i="142"/>
  <c r="G94" i="142"/>
  <c r="D94" i="142"/>
  <c r="P93" i="142"/>
  <c r="M93" i="142"/>
  <c r="J93" i="142"/>
  <c r="G93" i="142"/>
  <c r="D93" i="142"/>
  <c r="P92" i="142"/>
  <c r="M92" i="142"/>
  <c r="J92" i="142"/>
  <c r="G92" i="142"/>
  <c r="D92" i="142"/>
  <c r="P91" i="142"/>
  <c r="M91" i="142"/>
  <c r="J91" i="142"/>
  <c r="G91" i="142"/>
  <c r="D91" i="142"/>
  <c r="P90" i="142"/>
  <c r="M90" i="142"/>
  <c r="J90" i="142"/>
  <c r="G90" i="142"/>
  <c r="D90" i="142"/>
  <c r="P89" i="142"/>
  <c r="M89" i="142"/>
  <c r="J89" i="142"/>
  <c r="G89" i="142"/>
  <c r="D89" i="142"/>
  <c r="P88" i="142"/>
  <c r="M88" i="142"/>
  <c r="J88" i="142"/>
  <c r="G88" i="142"/>
  <c r="D88" i="142"/>
  <c r="P87" i="142"/>
  <c r="M87" i="142"/>
  <c r="J87" i="142"/>
  <c r="G87" i="142"/>
  <c r="D87" i="142"/>
  <c r="P86" i="142"/>
  <c r="M86" i="142"/>
  <c r="J86" i="142"/>
  <c r="G86" i="142"/>
  <c r="D86" i="142"/>
  <c r="P85" i="142"/>
  <c r="M85" i="142"/>
  <c r="J85" i="142"/>
  <c r="G85" i="142"/>
  <c r="D85" i="142"/>
  <c r="P84" i="142"/>
  <c r="M84" i="142"/>
  <c r="J84" i="142"/>
  <c r="G84" i="142"/>
  <c r="D84" i="142"/>
  <c r="P83" i="142"/>
  <c r="M83" i="142"/>
  <c r="J83" i="142"/>
  <c r="G83" i="142"/>
  <c r="D83" i="142"/>
  <c r="P82" i="142"/>
  <c r="M82" i="142"/>
  <c r="J82" i="142"/>
  <c r="G82" i="142"/>
  <c r="D82" i="142"/>
  <c r="P81" i="142"/>
  <c r="M81" i="142"/>
  <c r="J81" i="142"/>
  <c r="G81" i="142"/>
  <c r="D81" i="142"/>
  <c r="P80" i="142"/>
  <c r="M80" i="142"/>
  <c r="J80" i="142"/>
  <c r="G80" i="142"/>
  <c r="D80" i="142"/>
  <c r="P79" i="142"/>
  <c r="M79" i="142"/>
  <c r="J79" i="142"/>
  <c r="G79" i="142"/>
  <c r="D79" i="142"/>
  <c r="P78" i="142"/>
  <c r="M78" i="142"/>
  <c r="J78" i="142"/>
  <c r="G78" i="142"/>
  <c r="D78" i="142"/>
  <c r="P77" i="142"/>
  <c r="M77" i="142"/>
  <c r="J77" i="142"/>
  <c r="G77" i="142"/>
  <c r="D77" i="142"/>
  <c r="P76" i="142"/>
  <c r="M76" i="142"/>
  <c r="J76" i="142"/>
  <c r="G76" i="142"/>
  <c r="D76" i="142"/>
  <c r="P75" i="142"/>
  <c r="M75" i="142"/>
  <c r="J75" i="142"/>
  <c r="G75" i="142"/>
  <c r="D75" i="142"/>
  <c r="P74" i="142"/>
  <c r="M74" i="142"/>
  <c r="J74" i="142"/>
  <c r="G74" i="142"/>
  <c r="D74" i="142"/>
  <c r="P73" i="142"/>
  <c r="M73" i="142"/>
  <c r="J73" i="142"/>
  <c r="G73" i="142"/>
  <c r="D73" i="142"/>
  <c r="P72" i="142"/>
  <c r="M72" i="142"/>
  <c r="J72" i="142"/>
  <c r="G72" i="142"/>
  <c r="D72" i="142"/>
  <c r="P71" i="142"/>
  <c r="M71" i="142"/>
  <c r="J71" i="142"/>
  <c r="G71" i="142"/>
  <c r="D71" i="142"/>
  <c r="P70" i="142"/>
  <c r="M70" i="142"/>
  <c r="J70" i="142"/>
  <c r="G70" i="142"/>
  <c r="D70" i="142"/>
  <c r="P69" i="142"/>
  <c r="M69" i="142"/>
  <c r="J69" i="142"/>
  <c r="G69" i="142"/>
  <c r="D69" i="142"/>
  <c r="P68" i="142"/>
  <c r="M68" i="142"/>
  <c r="J68" i="142"/>
  <c r="G68" i="142"/>
  <c r="D68" i="142"/>
  <c r="P67" i="142"/>
  <c r="M67" i="142"/>
  <c r="J67" i="142"/>
  <c r="G67" i="142"/>
  <c r="D67" i="142"/>
  <c r="P66" i="142"/>
  <c r="M66" i="142"/>
  <c r="J66" i="142"/>
  <c r="G66" i="142"/>
  <c r="D66" i="142"/>
  <c r="P65" i="142"/>
  <c r="M65" i="142"/>
  <c r="J65" i="142"/>
  <c r="G65" i="142"/>
  <c r="D65" i="142"/>
  <c r="P64" i="142"/>
  <c r="M64" i="142"/>
  <c r="J64" i="142"/>
  <c r="G64" i="142"/>
  <c r="D64" i="142"/>
  <c r="P63" i="142"/>
  <c r="M63" i="142"/>
  <c r="J63" i="142"/>
  <c r="G63" i="142"/>
  <c r="D63" i="142"/>
  <c r="P62" i="142"/>
  <c r="M62" i="142"/>
  <c r="J62" i="142"/>
  <c r="G62" i="142"/>
  <c r="D62" i="142"/>
  <c r="P61" i="142"/>
  <c r="M61" i="142"/>
  <c r="J61" i="142"/>
  <c r="G61" i="142"/>
  <c r="D61" i="142"/>
  <c r="P60" i="142"/>
  <c r="M60" i="142"/>
  <c r="J60" i="142"/>
  <c r="G60" i="142"/>
  <c r="D60" i="142"/>
  <c r="P59" i="142"/>
  <c r="M59" i="142"/>
  <c r="J59" i="142"/>
  <c r="G59" i="142"/>
  <c r="D59" i="142"/>
  <c r="P58" i="142"/>
  <c r="M58" i="142"/>
  <c r="J58" i="142"/>
  <c r="G58" i="142"/>
  <c r="D58" i="142"/>
  <c r="P57" i="142"/>
  <c r="M57" i="142"/>
  <c r="J57" i="142"/>
  <c r="G57" i="142"/>
  <c r="D57" i="142"/>
  <c r="P56" i="142"/>
  <c r="M56" i="142"/>
  <c r="J56" i="142"/>
  <c r="G56" i="142"/>
  <c r="D56" i="142"/>
  <c r="P55" i="142"/>
  <c r="M55" i="142"/>
  <c r="J55" i="142"/>
  <c r="G55" i="142"/>
  <c r="D55" i="142"/>
  <c r="P54" i="142"/>
  <c r="M54" i="142"/>
  <c r="J54" i="142"/>
  <c r="G54" i="142"/>
  <c r="D54" i="142"/>
  <c r="P53" i="142"/>
  <c r="M53" i="142"/>
  <c r="J53" i="142"/>
  <c r="G53" i="142"/>
  <c r="D53" i="142"/>
  <c r="P52" i="142"/>
  <c r="M52" i="142"/>
  <c r="J52" i="142"/>
  <c r="G52" i="142"/>
  <c r="D52" i="142"/>
  <c r="P51" i="142"/>
  <c r="M51" i="142"/>
  <c r="J51" i="142"/>
  <c r="G51" i="142"/>
  <c r="D51" i="142"/>
  <c r="P50" i="142"/>
  <c r="M50" i="142"/>
  <c r="J50" i="142"/>
  <c r="G50" i="142"/>
  <c r="D50" i="142"/>
  <c r="P49" i="142"/>
  <c r="M49" i="142"/>
  <c r="J49" i="142"/>
  <c r="G49" i="142"/>
  <c r="D49" i="142"/>
  <c r="P48" i="142"/>
  <c r="M48" i="142"/>
  <c r="J48" i="142"/>
  <c r="G48" i="142"/>
  <c r="D48" i="142"/>
  <c r="P47" i="142"/>
  <c r="M47" i="142"/>
  <c r="J47" i="142"/>
  <c r="G47" i="142"/>
  <c r="D47" i="142"/>
  <c r="P46" i="142"/>
  <c r="M46" i="142"/>
  <c r="J46" i="142"/>
  <c r="G46" i="142"/>
  <c r="D46" i="142"/>
  <c r="P45" i="142"/>
  <c r="M45" i="142"/>
  <c r="J45" i="142"/>
  <c r="G45" i="142"/>
  <c r="D45" i="142"/>
  <c r="P44" i="142"/>
  <c r="M44" i="142"/>
  <c r="J44" i="142"/>
  <c r="G44" i="142"/>
  <c r="D44" i="142"/>
  <c r="P43" i="142"/>
  <c r="M43" i="142"/>
  <c r="J43" i="142"/>
  <c r="G43" i="142"/>
  <c r="D43" i="142"/>
  <c r="P42" i="142"/>
  <c r="M42" i="142"/>
  <c r="J42" i="142"/>
  <c r="G42" i="142"/>
  <c r="D42" i="142"/>
  <c r="P41" i="142"/>
  <c r="M41" i="142"/>
  <c r="J41" i="142"/>
  <c r="G41" i="142"/>
  <c r="D41" i="142"/>
  <c r="P40" i="142"/>
  <c r="M40" i="142"/>
  <c r="J40" i="142"/>
  <c r="G40" i="142"/>
  <c r="D40" i="142"/>
  <c r="P39" i="142"/>
  <c r="M39" i="142"/>
  <c r="J39" i="142"/>
  <c r="G39" i="142"/>
  <c r="D39" i="142"/>
  <c r="P38" i="142"/>
  <c r="M38" i="142"/>
  <c r="J38" i="142"/>
  <c r="G38" i="142"/>
  <c r="D38" i="142"/>
  <c r="P37" i="142"/>
  <c r="M37" i="142"/>
  <c r="J37" i="142"/>
  <c r="G37" i="142"/>
  <c r="D37" i="142"/>
  <c r="P36" i="142"/>
  <c r="M36" i="142"/>
  <c r="J36" i="142"/>
  <c r="G36" i="142"/>
  <c r="D36" i="142"/>
  <c r="P35" i="142"/>
  <c r="M35" i="142"/>
  <c r="J35" i="142"/>
  <c r="G35" i="142"/>
  <c r="D35" i="142"/>
  <c r="P34" i="142"/>
  <c r="M34" i="142"/>
  <c r="J34" i="142"/>
  <c r="G34" i="142"/>
  <c r="D34" i="142"/>
  <c r="P33" i="142"/>
  <c r="M33" i="142"/>
  <c r="J33" i="142"/>
  <c r="G33" i="142"/>
  <c r="D33" i="142"/>
  <c r="P32" i="142"/>
  <c r="M32" i="142"/>
  <c r="J32" i="142"/>
  <c r="G32" i="142"/>
  <c r="D32" i="142"/>
  <c r="P31" i="142"/>
  <c r="M31" i="142"/>
  <c r="J31" i="142"/>
  <c r="G31" i="142"/>
  <c r="D31" i="142"/>
  <c r="P30" i="142"/>
  <c r="M30" i="142"/>
  <c r="J30" i="142"/>
  <c r="G30" i="142"/>
  <c r="D30" i="142"/>
  <c r="P29" i="142"/>
  <c r="M29" i="142"/>
  <c r="J29" i="142"/>
  <c r="G29" i="142"/>
  <c r="D29" i="142"/>
  <c r="P28" i="142"/>
  <c r="M28" i="142"/>
  <c r="J28" i="142"/>
  <c r="G28" i="142"/>
  <c r="D28" i="142"/>
  <c r="P27" i="142"/>
  <c r="M27" i="142"/>
  <c r="J27" i="142"/>
  <c r="G27" i="142"/>
  <c r="D27" i="142"/>
  <c r="P26" i="142"/>
  <c r="M26" i="142"/>
  <c r="J26" i="142"/>
  <c r="G26" i="142"/>
  <c r="D26" i="142"/>
  <c r="P25" i="142"/>
  <c r="M25" i="142"/>
  <c r="J25" i="142"/>
  <c r="G25" i="142"/>
  <c r="D25" i="142"/>
  <c r="P24" i="142"/>
  <c r="M24" i="142"/>
  <c r="J24" i="142"/>
  <c r="G24" i="142"/>
  <c r="D24" i="142"/>
  <c r="P23" i="142"/>
  <c r="M23" i="142"/>
  <c r="J23" i="142"/>
  <c r="G23" i="142"/>
  <c r="D23" i="142"/>
  <c r="P22" i="142"/>
  <c r="M22" i="142"/>
  <c r="J22" i="142"/>
  <c r="G22" i="142"/>
  <c r="D22" i="142"/>
  <c r="P21" i="142"/>
  <c r="M21" i="142"/>
  <c r="J21" i="142"/>
  <c r="G21" i="142"/>
  <c r="D21" i="142"/>
  <c r="P20" i="142"/>
  <c r="M20" i="142"/>
  <c r="J20" i="142"/>
  <c r="G20" i="142"/>
  <c r="D20" i="142"/>
  <c r="I14" i="142"/>
  <c r="H14" i="142"/>
  <c r="D13" i="142"/>
  <c r="D12" i="142"/>
  <c r="P5" i="142"/>
  <c r="D228" i="131"/>
  <c r="D227" i="131"/>
  <c r="D226" i="131"/>
  <c r="D225" i="131"/>
  <c r="D224" i="131"/>
  <c r="D223" i="131"/>
  <c r="D222" i="131"/>
  <c r="D221" i="131"/>
  <c r="D220" i="131"/>
  <c r="D219" i="131"/>
  <c r="D218" i="131"/>
  <c r="D217" i="131"/>
  <c r="D216" i="131"/>
  <c r="D215" i="131"/>
  <c r="D214" i="131"/>
  <c r="D213" i="131"/>
  <c r="D212" i="131"/>
  <c r="D211" i="131"/>
  <c r="D210" i="131"/>
  <c r="D209" i="131"/>
  <c r="D208" i="131"/>
  <c r="D207" i="131"/>
  <c r="D206" i="131"/>
  <c r="D205" i="131"/>
  <c r="D204" i="131"/>
  <c r="D203" i="131"/>
  <c r="D202" i="131"/>
  <c r="D201" i="131"/>
  <c r="D200" i="131"/>
  <c r="D199" i="131"/>
  <c r="D198" i="131"/>
  <c r="D197" i="131"/>
  <c r="D196" i="131"/>
  <c r="D195" i="131"/>
  <c r="D194" i="131"/>
  <c r="D193" i="131"/>
  <c r="D192" i="131"/>
  <c r="D191" i="131"/>
  <c r="D190" i="131"/>
  <c r="D189" i="131"/>
  <c r="D188" i="131"/>
  <c r="D187" i="131"/>
  <c r="D186" i="131"/>
  <c r="D185" i="131"/>
  <c r="D184" i="131"/>
  <c r="D183" i="131"/>
  <c r="D182" i="131"/>
  <c r="D181" i="131"/>
  <c r="D180" i="131"/>
  <c r="D179" i="131"/>
  <c r="D178" i="131"/>
  <c r="D177" i="131"/>
  <c r="D176" i="131"/>
  <c r="D175" i="131"/>
  <c r="D174" i="131"/>
  <c r="D173" i="131"/>
  <c r="D172" i="131"/>
  <c r="D171" i="131"/>
  <c r="D170" i="131"/>
  <c r="D169" i="131"/>
  <c r="D168" i="131"/>
  <c r="D167" i="131"/>
  <c r="D166" i="131"/>
  <c r="D165" i="131"/>
  <c r="D164" i="131"/>
  <c r="D163" i="131"/>
  <c r="D162" i="131"/>
  <c r="D161" i="131"/>
  <c r="D160" i="131"/>
  <c r="D159" i="131"/>
  <c r="D158" i="131"/>
  <c r="D157" i="131"/>
  <c r="D156" i="131"/>
  <c r="D155" i="131"/>
  <c r="D154" i="131"/>
  <c r="D153" i="131"/>
  <c r="D152" i="131"/>
  <c r="D151" i="131"/>
  <c r="D150" i="131"/>
  <c r="D149" i="131"/>
  <c r="D148" i="131"/>
  <c r="D147" i="131"/>
  <c r="D146" i="131"/>
  <c r="D145" i="131"/>
  <c r="D144" i="131"/>
  <c r="D143" i="131"/>
  <c r="D142" i="131"/>
  <c r="D141" i="131"/>
  <c r="D140" i="131"/>
  <c r="D139" i="131"/>
  <c r="D138" i="131"/>
  <c r="D137" i="131"/>
  <c r="D136" i="131"/>
  <c r="D135" i="131"/>
  <c r="D134" i="131"/>
  <c r="D133" i="131"/>
  <c r="D132" i="131"/>
  <c r="D131" i="131"/>
  <c r="D130" i="131"/>
  <c r="D129" i="131"/>
  <c r="D128" i="131"/>
  <c r="D127" i="131"/>
  <c r="D126" i="131"/>
  <c r="D125" i="131"/>
  <c r="D124" i="131"/>
  <c r="D123" i="131"/>
  <c r="D122" i="131"/>
  <c r="D121" i="131"/>
  <c r="D120" i="131"/>
  <c r="D119" i="131"/>
  <c r="D118" i="131"/>
  <c r="D117" i="131"/>
  <c r="D116" i="131"/>
  <c r="D115" i="131"/>
  <c r="D114" i="131"/>
  <c r="D113" i="131"/>
  <c r="D112" i="131"/>
  <c r="D111" i="131"/>
  <c r="D110" i="131"/>
  <c r="D109" i="131"/>
  <c r="D108" i="131"/>
  <c r="D107" i="131"/>
  <c r="D106" i="131"/>
  <c r="D105" i="131"/>
  <c r="D104" i="131"/>
  <c r="D103" i="131"/>
  <c r="D102" i="131"/>
  <c r="D101" i="131"/>
  <c r="D100" i="131"/>
  <c r="D99" i="131"/>
  <c r="D98" i="131"/>
  <c r="D97" i="131"/>
  <c r="D96" i="131"/>
  <c r="D95" i="131"/>
  <c r="D94" i="131"/>
  <c r="D93" i="131"/>
  <c r="D92" i="131"/>
  <c r="D91" i="131"/>
  <c r="D90" i="131"/>
  <c r="D89" i="131"/>
  <c r="D88" i="131"/>
  <c r="D87" i="131"/>
  <c r="D86" i="131"/>
  <c r="D85" i="131"/>
  <c r="D84" i="131"/>
  <c r="D83" i="131"/>
  <c r="D82" i="131"/>
  <c r="D81" i="131"/>
  <c r="D80" i="131"/>
  <c r="D79" i="131"/>
  <c r="D78" i="131"/>
  <c r="D77" i="131"/>
  <c r="D76" i="131"/>
  <c r="D75" i="131"/>
  <c r="D74" i="131"/>
  <c r="D73" i="131"/>
  <c r="D72" i="131"/>
  <c r="D71" i="131"/>
  <c r="D70" i="131"/>
  <c r="D69" i="131"/>
  <c r="D68" i="131"/>
  <c r="D67" i="131"/>
  <c r="D66" i="131"/>
  <c r="D65" i="131"/>
  <c r="D64" i="131"/>
  <c r="D63" i="131"/>
  <c r="D62" i="131"/>
  <c r="D61" i="131"/>
  <c r="D60" i="131"/>
  <c r="D59" i="131"/>
  <c r="D58" i="131"/>
  <c r="D57" i="131"/>
  <c r="D56" i="131"/>
  <c r="D55" i="131"/>
  <c r="D54" i="131"/>
  <c r="D53" i="131"/>
  <c r="D52" i="131"/>
  <c r="D51" i="131"/>
  <c r="D50" i="131"/>
  <c r="D49" i="131"/>
  <c r="D48" i="131"/>
  <c r="D47" i="131"/>
  <c r="D46" i="131"/>
  <c r="D45" i="131"/>
  <c r="D44" i="131"/>
  <c r="D43" i="131"/>
  <c r="D42" i="131"/>
  <c r="D41" i="131"/>
  <c r="D40" i="131"/>
  <c r="D39" i="131"/>
  <c r="D38" i="131"/>
  <c r="D37" i="131"/>
  <c r="D36" i="131"/>
  <c r="D35" i="131"/>
  <c r="D34" i="131"/>
  <c r="D33" i="131"/>
  <c r="D32" i="131"/>
  <c r="D31" i="131"/>
  <c r="D30" i="131"/>
  <c r="D29" i="131"/>
  <c r="D28" i="131"/>
  <c r="D27" i="131"/>
  <c r="D26" i="131"/>
  <c r="D25" i="131"/>
  <c r="D24" i="131"/>
  <c r="D23" i="131"/>
  <c r="D22" i="131"/>
  <c r="D21" i="131"/>
  <c r="D20" i="131"/>
  <c r="D228" i="130"/>
  <c r="D227" i="130"/>
  <c r="D226" i="130"/>
  <c r="D225" i="130"/>
  <c r="D224" i="130"/>
  <c r="D223" i="130"/>
  <c r="D222" i="130"/>
  <c r="D221" i="130"/>
  <c r="D220" i="130"/>
  <c r="D219" i="130"/>
  <c r="D218" i="130"/>
  <c r="D217" i="130"/>
  <c r="D216" i="130"/>
  <c r="D215" i="130"/>
  <c r="D214" i="130"/>
  <c r="D213" i="130"/>
  <c r="D212" i="130"/>
  <c r="D211" i="130"/>
  <c r="D210" i="130"/>
  <c r="D209" i="130"/>
  <c r="D208" i="130"/>
  <c r="D207" i="130"/>
  <c r="D206" i="130"/>
  <c r="D205" i="130"/>
  <c r="D204" i="130"/>
  <c r="D203" i="130"/>
  <c r="D202" i="130"/>
  <c r="D201" i="130"/>
  <c r="D200" i="130"/>
  <c r="D199" i="130"/>
  <c r="D198" i="130"/>
  <c r="D197" i="130"/>
  <c r="D196" i="130"/>
  <c r="D195" i="130"/>
  <c r="D194" i="130"/>
  <c r="D193" i="130"/>
  <c r="D192" i="130"/>
  <c r="D191" i="130"/>
  <c r="D190" i="130"/>
  <c r="D189" i="130"/>
  <c r="D188" i="130"/>
  <c r="D187" i="130"/>
  <c r="D186" i="130"/>
  <c r="D185" i="130"/>
  <c r="D184" i="130"/>
  <c r="D183" i="130"/>
  <c r="D182" i="130"/>
  <c r="D181" i="130"/>
  <c r="D180" i="130"/>
  <c r="D179" i="130"/>
  <c r="D178" i="130"/>
  <c r="D177" i="130"/>
  <c r="D176" i="130"/>
  <c r="D175" i="130"/>
  <c r="D174" i="130"/>
  <c r="D173" i="130"/>
  <c r="D172" i="130"/>
  <c r="D171" i="130"/>
  <c r="D170" i="130"/>
  <c r="D169" i="130"/>
  <c r="D168" i="130"/>
  <c r="D167" i="130"/>
  <c r="D166" i="130"/>
  <c r="D165" i="130"/>
  <c r="D164" i="130"/>
  <c r="D163" i="130"/>
  <c r="D162" i="130"/>
  <c r="D161" i="130"/>
  <c r="D160" i="130"/>
  <c r="D159" i="130"/>
  <c r="D158" i="130"/>
  <c r="D157" i="130"/>
  <c r="D156" i="130"/>
  <c r="D155" i="130"/>
  <c r="D154" i="130"/>
  <c r="D153" i="130"/>
  <c r="D152" i="130"/>
  <c r="D151" i="130"/>
  <c r="D150" i="130"/>
  <c r="D149" i="130"/>
  <c r="D148" i="130"/>
  <c r="D147" i="130"/>
  <c r="D146" i="130"/>
  <c r="D145" i="130"/>
  <c r="D144" i="130"/>
  <c r="D143" i="130"/>
  <c r="D142" i="130"/>
  <c r="D141" i="130"/>
  <c r="D140" i="130"/>
  <c r="D139" i="130"/>
  <c r="D138" i="130"/>
  <c r="D137" i="130"/>
  <c r="D136" i="130"/>
  <c r="D135" i="130"/>
  <c r="D134" i="130"/>
  <c r="D133" i="130"/>
  <c r="D132" i="130"/>
  <c r="D131" i="130"/>
  <c r="D130" i="130"/>
  <c r="D129" i="130"/>
  <c r="D128" i="130"/>
  <c r="D127" i="130"/>
  <c r="D126" i="130"/>
  <c r="D125" i="130"/>
  <c r="D124" i="130"/>
  <c r="D123" i="130"/>
  <c r="D122" i="130"/>
  <c r="D121" i="130"/>
  <c r="D120" i="130"/>
  <c r="D119" i="130"/>
  <c r="D118" i="130"/>
  <c r="D117" i="130"/>
  <c r="D116" i="130"/>
  <c r="D115" i="130"/>
  <c r="D114" i="130"/>
  <c r="D113" i="130"/>
  <c r="D112" i="130"/>
  <c r="D111" i="130"/>
  <c r="D110" i="130"/>
  <c r="D109" i="130"/>
  <c r="D108" i="130"/>
  <c r="D107" i="130"/>
  <c r="D106" i="130"/>
  <c r="D105" i="130"/>
  <c r="D104" i="130"/>
  <c r="D103" i="130"/>
  <c r="D102" i="130"/>
  <c r="D101" i="130"/>
  <c r="D100" i="130"/>
  <c r="D99" i="130"/>
  <c r="D98" i="130"/>
  <c r="D97" i="130"/>
  <c r="D96" i="130"/>
  <c r="D95" i="130"/>
  <c r="D94" i="130"/>
  <c r="D93" i="130"/>
  <c r="D92" i="130"/>
  <c r="D91" i="130"/>
  <c r="D90" i="130"/>
  <c r="D89" i="130"/>
  <c r="D88" i="130"/>
  <c r="D87" i="130"/>
  <c r="D86" i="130"/>
  <c r="D85" i="130"/>
  <c r="D84" i="130"/>
  <c r="D83" i="130"/>
  <c r="D82" i="130"/>
  <c r="D81" i="130"/>
  <c r="D80" i="130"/>
  <c r="D79" i="130"/>
  <c r="D78" i="130"/>
  <c r="D77" i="130"/>
  <c r="D76" i="130"/>
  <c r="D75" i="130"/>
  <c r="D74" i="130"/>
  <c r="D73" i="130"/>
  <c r="D72" i="130"/>
  <c r="D71" i="130"/>
  <c r="D70" i="130"/>
  <c r="D69" i="130"/>
  <c r="D68" i="130"/>
  <c r="D67" i="130"/>
  <c r="D66" i="130"/>
  <c r="D65" i="130"/>
  <c r="D64" i="130"/>
  <c r="D63" i="130"/>
  <c r="D62" i="130"/>
  <c r="D61" i="130"/>
  <c r="D60" i="130"/>
  <c r="D59" i="130"/>
  <c r="D58" i="130"/>
  <c r="D57" i="130"/>
  <c r="D56" i="130"/>
  <c r="D55" i="130"/>
  <c r="D54" i="130"/>
  <c r="D53" i="130"/>
  <c r="D52" i="130"/>
  <c r="D51" i="130"/>
  <c r="D50" i="130"/>
  <c r="D49" i="130"/>
  <c r="D48" i="130"/>
  <c r="D47" i="130"/>
  <c r="D46" i="130"/>
  <c r="D45" i="130"/>
  <c r="D44" i="130"/>
  <c r="D43" i="130"/>
  <c r="D42" i="130"/>
  <c r="D41" i="130"/>
  <c r="D40" i="130"/>
  <c r="D39" i="130"/>
  <c r="D38" i="130"/>
  <c r="D37" i="130"/>
  <c r="D36" i="130"/>
  <c r="D35" i="130"/>
  <c r="D34" i="130"/>
  <c r="D33" i="130"/>
  <c r="D32" i="130"/>
  <c r="D31" i="130"/>
  <c r="D30" i="130"/>
  <c r="D29" i="130"/>
  <c r="D28" i="130"/>
  <c r="D27" i="130"/>
  <c r="D26" i="130"/>
  <c r="D25" i="130"/>
  <c r="D24" i="130"/>
  <c r="D23" i="130"/>
  <c r="D22" i="130"/>
  <c r="D21" i="130"/>
  <c r="D20" i="130"/>
  <c r="D228" i="118"/>
  <c r="D227" i="118"/>
  <c r="D226" i="118"/>
  <c r="D225" i="118"/>
  <c r="D224" i="118"/>
  <c r="D223" i="118"/>
  <c r="D222" i="118"/>
  <c r="D221" i="118"/>
  <c r="D220" i="118"/>
  <c r="D219" i="118"/>
  <c r="D218" i="118"/>
  <c r="D217" i="118"/>
  <c r="D216" i="118"/>
  <c r="D215" i="118"/>
  <c r="D214" i="118"/>
  <c r="D213" i="118"/>
  <c r="D212" i="118"/>
  <c r="D211" i="118"/>
  <c r="D210" i="118"/>
  <c r="D209" i="118"/>
  <c r="D208" i="118"/>
  <c r="D207" i="118"/>
  <c r="D206" i="118"/>
  <c r="D205" i="118"/>
  <c r="D204" i="118"/>
  <c r="D203" i="118"/>
  <c r="D202" i="118"/>
  <c r="D201" i="118"/>
  <c r="D200" i="118"/>
  <c r="D199" i="118"/>
  <c r="D198" i="118"/>
  <c r="D197" i="118"/>
  <c r="D196" i="118"/>
  <c r="D195" i="118"/>
  <c r="D194" i="118"/>
  <c r="D193" i="118"/>
  <c r="D192" i="118"/>
  <c r="D191" i="118"/>
  <c r="D190" i="118"/>
  <c r="D189" i="118"/>
  <c r="D188" i="118"/>
  <c r="D187" i="118"/>
  <c r="D186" i="118"/>
  <c r="D185" i="118"/>
  <c r="D184" i="118"/>
  <c r="D183" i="118"/>
  <c r="D182" i="118"/>
  <c r="D181" i="118"/>
  <c r="D180" i="118"/>
  <c r="D179" i="118"/>
  <c r="D178" i="118"/>
  <c r="D177" i="118"/>
  <c r="D176" i="118"/>
  <c r="D175" i="118"/>
  <c r="D174" i="118"/>
  <c r="D173" i="118"/>
  <c r="D172" i="118"/>
  <c r="D171" i="118"/>
  <c r="D170" i="118"/>
  <c r="D169" i="118"/>
  <c r="D168" i="118"/>
  <c r="D167" i="118"/>
  <c r="D166" i="118"/>
  <c r="D165" i="118"/>
  <c r="D164" i="118"/>
  <c r="D163" i="118"/>
  <c r="D162" i="118"/>
  <c r="D161" i="118"/>
  <c r="D160" i="118"/>
  <c r="D159" i="118"/>
  <c r="D158" i="118"/>
  <c r="D157" i="118"/>
  <c r="D156" i="118"/>
  <c r="D155" i="118"/>
  <c r="D154" i="118"/>
  <c r="D153" i="118"/>
  <c r="D152" i="118"/>
  <c r="D151" i="118"/>
  <c r="D150" i="118"/>
  <c r="D149" i="118"/>
  <c r="D148" i="118"/>
  <c r="D147" i="118"/>
  <c r="D146" i="118"/>
  <c r="D145" i="118"/>
  <c r="D144" i="118"/>
  <c r="D143" i="118"/>
  <c r="D142" i="118"/>
  <c r="D141" i="118"/>
  <c r="D140" i="118"/>
  <c r="D139" i="118"/>
  <c r="D138" i="118"/>
  <c r="D137" i="118"/>
  <c r="D136" i="118"/>
  <c r="D135" i="118"/>
  <c r="D134" i="118"/>
  <c r="D133" i="118"/>
  <c r="D132" i="118"/>
  <c r="D131" i="118"/>
  <c r="D130" i="118"/>
  <c r="D129" i="118"/>
  <c r="D128" i="118"/>
  <c r="D127" i="118"/>
  <c r="D126" i="118"/>
  <c r="D125" i="118"/>
  <c r="D124" i="118"/>
  <c r="D123" i="118"/>
  <c r="D122" i="118"/>
  <c r="D121" i="118"/>
  <c r="D120" i="118"/>
  <c r="D119" i="118"/>
  <c r="D118" i="118"/>
  <c r="D117" i="118"/>
  <c r="D116" i="118"/>
  <c r="D115" i="118"/>
  <c r="D114" i="118"/>
  <c r="D113" i="118"/>
  <c r="D112" i="118"/>
  <c r="D111" i="118"/>
  <c r="D110" i="118"/>
  <c r="D109" i="118"/>
  <c r="D108" i="118"/>
  <c r="D107" i="118"/>
  <c r="D106" i="118"/>
  <c r="D105" i="118"/>
  <c r="D104" i="118"/>
  <c r="D103" i="118"/>
  <c r="D102" i="118"/>
  <c r="D101" i="118"/>
  <c r="D100" i="118"/>
  <c r="D99" i="118"/>
  <c r="D98" i="118"/>
  <c r="D97" i="118"/>
  <c r="D96" i="118"/>
  <c r="D95" i="118"/>
  <c r="D94" i="118"/>
  <c r="D93" i="118"/>
  <c r="D92" i="118"/>
  <c r="D91" i="118"/>
  <c r="D90" i="118"/>
  <c r="D89" i="118"/>
  <c r="D88" i="118"/>
  <c r="D87" i="118"/>
  <c r="D86" i="118"/>
  <c r="D85" i="118"/>
  <c r="D84" i="118"/>
  <c r="D83" i="118"/>
  <c r="D82" i="118"/>
  <c r="D81" i="118"/>
  <c r="D80" i="118"/>
  <c r="D79" i="118"/>
  <c r="D78" i="118"/>
  <c r="D77" i="118"/>
  <c r="D76" i="118"/>
  <c r="D75" i="118"/>
  <c r="D74" i="118"/>
  <c r="D73" i="118"/>
  <c r="D72" i="118"/>
  <c r="D71" i="118"/>
  <c r="D70" i="118"/>
  <c r="D69" i="118"/>
  <c r="D68" i="118"/>
  <c r="D67" i="118"/>
  <c r="D66" i="118"/>
  <c r="D65" i="118"/>
  <c r="D64" i="118"/>
  <c r="D63" i="118"/>
  <c r="D62" i="118"/>
  <c r="D61" i="118"/>
  <c r="D60" i="118"/>
  <c r="D59" i="118"/>
  <c r="D58" i="118"/>
  <c r="D57" i="118"/>
  <c r="D56" i="118"/>
  <c r="D55" i="118"/>
  <c r="D54" i="118"/>
  <c r="D53" i="118"/>
  <c r="D52" i="118"/>
  <c r="D51" i="118"/>
  <c r="D50" i="118"/>
  <c r="D49" i="118"/>
  <c r="D48" i="118"/>
  <c r="D47" i="118"/>
  <c r="D46" i="118"/>
  <c r="D45" i="118"/>
  <c r="D44" i="118"/>
  <c r="D43" i="118"/>
  <c r="D42" i="118"/>
  <c r="D41" i="118"/>
  <c r="D40" i="118"/>
  <c r="D39" i="118"/>
  <c r="D38" i="118"/>
  <c r="D37" i="118"/>
  <c r="D36" i="118"/>
  <c r="D35" i="118"/>
  <c r="D34" i="118"/>
  <c r="D33" i="118"/>
  <c r="D32" i="118"/>
  <c r="D31" i="118"/>
  <c r="D30" i="118"/>
  <c r="D29" i="118"/>
  <c r="D28" i="118"/>
  <c r="D27" i="118"/>
  <c r="D26" i="118"/>
  <c r="D25" i="118"/>
  <c r="D24" i="118"/>
  <c r="D23" i="118"/>
  <c r="D22" i="118"/>
  <c r="D21" i="118"/>
  <c r="D20" i="118"/>
  <c r="D228" i="141"/>
  <c r="D227" i="141"/>
  <c r="D226" i="141"/>
  <c r="D225" i="141"/>
  <c r="D224" i="141"/>
  <c r="D223" i="141"/>
  <c r="D222" i="141"/>
  <c r="D221" i="141"/>
  <c r="D220" i="141"/>
  <c r="D219" i="141"/>
  <c r="D218" i="141"/>
  <c r="D217" i="141"/>
  <c r="D216" i="141"/>
  <c r="D215" i="141"/>
  <c r="D214" i="141"/>
  <c r="D213" i="141"/>
  <c r="D212" i="141"/>
  <c r="D211" i="141"/>
  <c r="D210" i="141"/>
  <c r="D209" i="141"/>
  <c r="D208" i="141"/>
  <c r="D207" i="141"/>
  <c r="D206" i="141"/>
  <c r="D205" i="141"/>
  <c r="D204" i="141"/>
  <c r="D203" i="141"/>
  <c r="D202" i="141"/>
  <c r="D201" i="141"/>
  <c r="D200" i="141"/>
  <c r="D199" i="141"/>
  <c r="D198" i="141"/>
  <c r="D197" i="141"/>
  <c r="D196" i="141"/>
  <c r="D195" i="141"/>
  <c r="D194" i="141"/>
  <c r="D193" i="141"/>
  <c r="D192" i="141"/>
  <c r="D191" i="141"/>
  <c r="D190" i="141"/>
  <c r="D189" i="141"/>
  <c r="D188" i="141"/>
  <c r="D187" i="141"/>
  <c r="D186" i="141"/>
  <c r="D185" i="141"/>
  <c r="D184" i="141"/>
  <c r="D183" i="141"/>
  <c r="D182" i="141"/>
  <c r="D181" i="141"/>
  <c r="D180" i="141"/>
  <c r="D179" i="141"/>
  <c r="D178" i="141"/>
  <c r="D177" i="141"/>
  <c r="D176" i="141"/>
  <c r="D175" i="141"/>
  <c r="D174" i="141"/>
  <c r="D173" i="141"/>
  <c r="D172" i="141"/>
  <c r="D171" i="141"/>
  <c r="D170" i="141"/>
  <c r="D169" i="141"/>
  <c r="D168" i="141"/>
  <c r="D167" i="141"/>
  <c r="D166" i="141"/>
  <c r="D165" i="141"/>
  <c r="D164" i="141"/>
  <c r="D163" i="141"/>
  <c r="D162" i="141"/>
  <c r="D161" i="141"/>
  <c r="D160" i="141"/>
  <c r="D159" i="141"/>
  <c r="D158" i="141"/>
  <c r="D157" i="141"/>
  <c r="D156" i="141"/>
  <c r="D155" i="141"/>
  <c r="D154" i="141"/>
  <c r="D153" i="141"/>
  <c r="D152" i="141"/>
  <c r="D151" i="141"/>
  <c r="D150" i="141"/>
  <c r="D149" i="141"/>
  <c r="D148" i="141"/>
  <c r="D147" i="141"/>
  <c r="D146" i="141"/>
  <c r="D145" i="141"/>
  <c r="D144" i="141"/>
  <c r="D143" i="141"/>
  <c r="D142" i="141"/>
  <c r="D141" i="141"/>
  <c r="D140" i="141"/>
  <c r="D139" i="141"/>
  <c r="D138" i="141"/>
  <c r="D137" i="141"/>
  <c r="D136" i="141"/>
  <c r="D135" i="141"/>
  <c r="D134" i="141"/>
  <c r="D133" i="141"/>
  <c r="D132" i="141"/>
  <c r="D131" i="141"/>
  <c r="D130" i="141"/>
  <c r="D129" i="141"/>
  <c r="D128" i="141"/>
  <c r="D127" i="141"/>
  <c r="D126" i="141"/>
  <c r="D125" i="141"/>
  <c r="D124" i="141"/>
  <c r="D123" i="141"/>
  <c r="D122" i="141"/>
  <c r="D121" i="141"/>
  <c r="D120" i="141"/>
  <c r="D119" i="141"/>
  <c r="D118" i="141"/>
  <c r="D117" i="141"/>
  <c r="D116" i="141"/>
  <c r="D115" i="141"/>
  <c r="D114" i="141"/>
  <c r="D113" i="141"/>
  <c r="D112" i="141"/>
  <c r="D111" i="141"/>
  <c r="D110" i="141"/>
  <c r="D109" i="141"/>
  <c r="D108" i="141"/>
  <c r="D107" i="141"/>
  <c r="D106" i="141"/>
  <c r="D105" i="141"/>
  <c r="D104" i="141"/>
  <c r="D103" i="141"/>
  <c r="D102" i="141"/>
  <c r="D101" i="141"/>
  <c r="D100" i="141"/>
  <c r="D99" i="141"/>
  <c r="D98" i="141"/>
  <c r="D97" i="141"/>
  <c r="D96" i="141"/>
  <c r="D95" i="141"/>
  <c r="D94" i="141"/>
  <c r="D93" i="141"/>
  <c r="D92" i="141"/>
  <c r="D91" i="141"/>
  <c r="D90" i="141"/>
  <c r="D89" i="141"/>
  <c r="D88" i="141"/>
  <c r="D87" i="141"/>
  <c r="D86" i="141"/>
  <c r="D85" i="141"/>
  <c r="D84" i="141"/>
  <c r="D83" i="141"/>
  <c r="D82" i="141"/>
  <c r="D81" i="141"/>
  <c r="D80" i="141"/>
  <c r="D79" i="141"/>
  <c r="D78" i="141"/>
  <c r="D77" i="141"/>
  <c r="D76" i="141"/>
  <c r="D75" i="141"/>
  <c r="D74" i="141"/>
  <c r="D73" i="141"/>
  <c r="D72" i="141"/>
  <c r="D71" i="141"/>
  <c r="D70" i="141"/>
  <c r="D69" i="141"/>
  <c r="D68" i="141"/>
  <c r="D67" i="141"/>
  <c r="D66" i="141"/>
  <c r="D65" i="141"/>
  <c r="D64" i="141"/>
  <c r="D63" i="141"/>
  <c r="D62" i="141"/>
  <c r="D61" i="141"/>
  <c r="D60" i="141"/>
  <c r="D59" i="141"/>
  <c r="D58" i="141"/>
  <c r="D57" i="141"/>
  <c r="D56" i="141"/>
  <c r="D55" i="141"/>
  <c r="D54" i="141"/>
  <c r="D53" i="141"/>
  <c r="D52" i="141"/>
  <c r="D51" i="141"/>
  <c r="D50" i="141"/>
  <c r="D49" i="141"/>
  <c r="D48" i="141"/>
  <c r="D47" i="141"/>
  <c r="D46" i="141"/>
  <c r="D45" i="141"/>
  <c r="D44" i="141"/>
  <c r="D43" i="141"/>
  <c r="D42" i="141"/>
  <c r="D41" i="141"/>
  <c r="D40" i="141"/>
  <c r="D39" i="141"/>
  <c r="D38" i="141"/>
  <c r="D37" i="141"/>
  <c r="D36" i="141"/>
  <c r="D35" i="141"/>
  <c r="D34" i="141"/>
  <c r="D33" i="141"/>
  <c r="D32" i="141"/>
  <c r="D31" i="141"/>
  <c r="D30" i="141"/>
  <c r="D29" i="141"/>
  <c r="D28" i="141"/>
  <c r="D27" i="141"/>
  <c r="D26" i="141"/>
  <c r="D25" i="141"/>
  <c r="D24" i="141"/>
  <c r="D23" i="141"/>
  <c r="D22" i="141"/>
  <c r="D21" i="141"/>
  <c r="D20" i="141"/>
  <c r="D228" i="140"/>
  <c r="D227" i="140"/>
  <c r="D226" i="140"/>
  <c r="D225" i="140"/>
  <c r="D224" i="140"/>
  <c r="D223" i="140"/>
  <c r="D222" i="140"/>
  <c r="D221" i="140"/>
  <c r="D220" i="140"/>
  <c r="D219" i="140"/>
  <c r="D218" i="140"/>
  <c r="D217" i="140"/>
  <c r="D216" i="140"/>
  <c r="D215" i="140"/>
  <c r="D214" i="140"/>
  <c r="D213" i="140"/>
  <c r="D212" i="140"/>
  <c r="D211" i="140"/>
  <c r="D210" i="140"/>
  <c r="D209" i="140"/>
  <c r="D208" i="140"/>
  <c r="D207" i="140"/>
  <c r="D206" i="140"/>
  <c r="D205" i="140"/>
  <c r="D204" i="140"/>
  <c r="D203" i="140"/>
  <c r="D202" i="140"/>
  <c r="D201" i="140"/>
  <c r="D200" i="140"/>
  <c r="D199" i="140"/>
  <c r="D198" i="140"/>
  <c r="D197" i="140"/>
  <c r="D196" i="140"/>
  <c r="D195" i="140"/>
  <c r="D194" i="140"/>
  <c r="D193" i="140"/>
  <c r="D192" i="140"/>
  <c r="D191" i="140"/>
  <c r="D190" i="140"/>
  <c r="D189" i="140"/>
  <c r="D188" i="140"/>
  <c r="D187" i="140"/>
  <c r="D186" i="140"/>
  <c r="D185" i="140"/>
  <c r="D184" i="140"/>
  <c r="D183" i="140"/>
  <c r="D182" i="140"/>
  <c r="D181" i="140"/>
  <c r="D180" i="140"/>
  <c r="D179" i="140"/>
  <c r="D178" i="140"/>
  <c r="D177" i="140"/>
  <c r="D176" i="140"/>
  <c r="D175" i="140"/>
  <c r="D174" i="140"/>
  <c r="D173" i="140"/>
  <c r="D172" i="140"/>
  <c r="D171" i="140"/>
  <c r="D170" i="140"/>
  <c r="D169" i="140"/>
  <c r="D168" i="140"/>
  <c r="D167" i="140"/>
  <c r="D166" i="140"/>
  <c r="D165" i="140"/>
  <c r="D164" i="140"/>
  <c r="D163" i="140"/>
  <c r="D162" i="140"/>
  <c r="D161" i="140"/>
  <c r="D160" i="140"/>
  <c r="D159" i="140"/>
  <c r="D158" i="140"/>
  <c r="D157" i="140"/>
  <c r="D156" i="140"/>
  <c r="D155" i="140"/>
  <c r="D154" i="140"/>
  <c r="D153" i="140"/>
  <c r="D152" i="140"/>
  <c r="D151" i="140"/>
  <c r="D150" i="140"/>
  <c r="D149" i="140"/>
  <c r="D148" i="140"/>
  <c r="D147" i="140"/>
  <c r="D146" i="140"/>
  <c r="D145" i="140"/>
  <c r="D144" i="140"/>
  <c r="D143" i="140"/>
  <c r="D142" i="140"/>
  <c r="D141" i="140"/>
  <c r="D140" i="140"/>
  <c r="D139" i="140"/>
  <c r="D138" i="140"/>
  <c r="D137" i="140"/>
  <c r="D136" i="140"/>
  <c r="D135" i="140"/>
  <c r="D134" i="140"/>
  <c r="D133" i="140"/>
  <c r="D132" i="140"/>
  <c r="D131" i="140"/>
  <c r="D130" i="140"/>
  <c r="D129" i="140"/>
  <c r="D128" i="140"/>
  <c r="D127" i="140"/>
  <c r="D126" i="140"/>
  <c r="D125" i="140"/>
  <c r="D124" i="140"/>
  <c r="D123" i="140"/>
  <c r="D122" i="140"/>
  <c r="D121" i="140"/>
  <c r="D120" i="140"/>
  <c r="D119" i="140"/>
  <c r="D118" i="140"/>
  <c r="D117" i="140"/>
  <c r="D116" i="140"/>
  <c r="D115" i="140"/>
  <c r="D114" i="140"/>
  <c r="D113" i="140"/>
  <c r="D112" i="140"/>
  <c r="D111" i="140"/>
  <c r="D110" i="140"/>
  <c r="D109" i="140"/>
  <c r="D108" i="140"/>
  <c r="D107" i="140"/>
  <c r="D106" i="140"/>
  <c r="D105" i="140"/>
  <c r="D104" i="140"/>
  <c r="D103" i="140"/>
  <c r="D102" i="140"/>
  <c r="D101" i="140"/>
  <c r="D100" i="140"/>
  <c r="D99" i="140"/>
  <c r="D98" i="140"/>
  <c r="D97" i="140"/>
  <c r="D96" i="140"/>
  <c r="D95" i="140"/>
  <c r="D94" i="140"/>
  <c r="D93" i="140"/>
  <c r="D92" i="140"/>
  <c r="D91" i="140"/>
  <c r="D90" i="140"/>
  <c r="D89" i="140"/>
  <c r="D88" i="140"/>
  <c r="D87" i="140"/>
  <c r="D86" i="140"/>
  <c r="D85" i="140"/>
  <c r="D84" i="140"/>
  <c r="D83" i="140"/>
  <c r="D82" i="140"/>
  <c r="D81" i="140"/>
  <c r="D80" i="140"/>
  <c r="D79" i="140"/>
  <c r="D78" i="140"/>
  <c r="D77" i="140"/>
  <c r="D76" i="140"/>
  <c r="D75" i="140"/>
  <c r="D74" i="140"/>
  <c r="D73" i="140"/>
  <c r="D72" i="140"/>
  <c r="D71" i="140"/>
  <c r="D70" i="140"/>
  <c r="D69" i="140"/>
  <c r="D68" i="140"/>
  <c r="D67" i="140"/>
  <c r="D66" i="140"/>
  <c r="D65" i="140"/>
  <c r="D64" i="140"/>
  <c r="D63" i="140"/>
  <c r="D62" i="140"/>
  <c r="D61" i="140"/>
  <c r="D60" i="140"/>
  <c r="D59" i="140"/>
  <c r="D58" i="140"/>
  <c r="D57" i="140"/>
  <c r="D56" i="140"/>
  <c r="D55" i="140"/>
  <c r="D54" i="140"/>
  <c r="D53" i="140"/>
  <c r="D52" i="140"/>
  <c r="D51" i="140"/>
  <c r="D50" i="140"/>
  <c r="D49" i="140"/>
  <c r="D48" i="140"/>
  <c r="D47" i="140"/>
  <c r="D46" i="140"/>
  <c r="D45" i="140"/>
  <c r="D44" i="140"/>
  <c r="D43" i="140"/>
  <c r="D42" i="140"/>
  <c r="D41" i="140"/>
  <c r="D40" i="140"/>
  <c r="D39" i="140"/>
  <c r="D38" i="140"/>
  <c r="D37" i="140"/>
  <c r="D36" i="140"/>
  <c r="D35" i="140"/>
  <c r="D34" i="140"/>
  <c r="D33" i="140"/>
  <c r="D32" i="140"/>
  <c r="D31" i="140"/>
  <c r="D30" i="140"/>
  <c r="D29" i="140"/>
  <c r="D28" i="140"/>
  <c r="D27" i="140"/>
  <c r="D26" i="140"/>
  <c r="D25" i="140"/>
  <c r="D24" i="140"/>
  <c r="D23" i="140"/>
  <c r="D22" i="140"/>
  <c r="D21" i="140"/>
  <c r="D20" i="140"/>
  <c r="D228" i="132"/>
  <c r="D227" i="132"/>
  <c r="D226" i="132"/>
  <c r="D225" i="132"/>
  <c r="D224" i="132"/>
  <c r="D223" i="132"/>
  <c r="D222" i="132"/>
  <c r="D221" i="132"/>
  <c r="D220" i="132"/>
  <c r="D219" i="132"/>
  <c r="D218" i="132"/>
  <c r="D217" i="132"/>
  <c r="D216" i="132"/>
  <c r="D215" i="132"/>
  <c r="D214" i="132"/>
  <c r="D213" i="132"/>
  <c r="D212" i="132"/>
  <c r="D211" i="132"/>
  <c r="D210" i="132"/>
  <c r="D209" i="132"/>
  <c r="D208" i="132"/>
  <c r="D207" i="132"/>
  <c r="D206" i="132"/>
  <c r="D205" i="132"/>
  <c r="D204" i="132"/>
  <c r="D203" i="132"/>
  <c r="D202" i="132"/>
  <c r="D201" i="132"/>
  <c r="D200" i="132"/>
  <c r="D199" i="132"/>
  <c r="D198" i="132"/>
  <c r="D197" i="132"/>
  <c r="D196" i="132"/>
  <c r="D195" i="132"/>
  <c r="D194" i="132"/>
  <c r="D193" i="132"/>
  <c r="D192" i="132"/>
  <c r="D191" i="132"/>
  <c r="D190" i="132"/>
  <c r="D189" i="132"/>
  <c r="D188" i="132"/>
  <c r="D187" i="132"/>
  <c r="D186" i="132"/>
  <c r="D185" i="132"/>
  <c r="D184" i="132"/>
  <c r="D183" i="132"/>
  <c r="D182" i="132"/>
  <c r="D181" i="132"/>
  <c r="D180" i="132"/>
  <c r="D179" i="132"/>
  <c r="D178" i="132"/>
  <c r="D177" i="132"/>
  <c r="D176" i="132"/>
  <c r="D175" i="132"/>
  <c r="D174" i="132"/>
  <c r="D173" i="132"/>
  <c r="D172" i="132"/>
  <c r="D171" i="132"/>
  <c r="D170" i="132"/>
  <c r="D169" i="132"/>
  <c r="D168" i="132"/>
  <c r="D167" i="132"/>
  <c r="D166" i="132"/>
  <c r="D165" i="132"/>
  <c r="D164" i="132"/>
  <c r="D163" i="132"/>
  <c r="D162" i="132"/>
  <c r="D161" i="132"/>
  <c r="D160" i="132"/>
  <c r="D159" i="132"/>
  <c r="D158" i="132"/>
  <c r="D157" i="132"/>
  <c r="D156" i="132"/>
  <c r="D155" i="132"/>
  <c r="D154" i="132"/>
  <c r="D153" i="132"/>
  <c r="D152" i="132"/>
  <c r="D151" i="132"/>
  <c r="D150" i="132"/>
  <c r="D149" i="132"/>
  <c r="D148" i="132"/>
  <c r="D147" i="132"/>
  <c r="D146" i="132"/>
  <c r="D145" i="132"/>
  <c r="D144" i="132"/>
  <c r="D143" i="132"/>
  <c r="D142" i="132"/>
  <c r="D141" i="132"/>
  <c r="D140" i="132"/>
  <c r="D139" i="132"/>
  <c r="D138" i="132"/>
  <c r="D137" i="132"/>
  <c r="D136" i="132"/>
  <c r="D135" i="132"/>
  <c r="D134" i="132"/>
  <c r="D133" i="132"/>
  <c r="D132" i="132"/>
  <c r="D131" i="132"/>
  <c r="D130" i="132"/>
  <c r="D129" i="132"/>
  <c r="D128" i="132"/>
  <c r="D127" i="132"/>
  <c r="D126" i="132"/>
  <c r="D125" i="132"/>
  <c r="D124" i="132"/>
  <c r="D123" i="132"/>
  <c r="D122" i="132"/>
  <c r="D121" i="132"/>
  <c r="D120" i="132"/>
  <c r="D119" i="132"/>
  <c r="D118" i="132"/>
  <c r="D117" i="132"/>
  <c r="D116" i="132"/>
  <c r="D115" i="132"/>
  <c r="D114" i="132"/>
  <c r="D113" i="132"/>
  <c r="D112" i="132"/>
  <c r="D111" i="132"/>
  <c r="D110" i="132"/>
  <c r="D109" i="132"/>
  <c r="D108" i="132"/>
  <c r="D107" i="132"/>
  <c r="D106" i="132"/>
  <c r="D105" i="132"/>
  <c r="D104" i="132"/>
  <c r="D103" i="132"/>
  <c r="D102" i="132"/>
  <c r="D101" i="132"/>
  <c r="D100" i="132"/>
  <c r="D99" i="132"/>
  <c r="D98" i="132"/>
  <c r="D97" i="132"/>
  <c r="D96" i="132"/>
  <c r="D95" i="132"/>
  <c r="D94" i="132"/>
  <c r="D93" i="132"/>
  <c r="D92" i="132"/>
  <c r="D91" i="132"/>
  <c r="D90" i="132"/>
  <c r="D89" i="132"/>
  <c r="D88" i="132"/>
  <c r="D87" i="132"/>
  <c r="D86" i="132"/>
  <c r="D85" i="132"/>
  <c r="D84" i="132"/>
  <c r="D83" i="132"/>
  <c r="D82" i="132"/>
  <c r="D81" i="132"/>
  <c r="D80" i="132"/>
  <c r="D79" i="132"/>
  <c r="D78" i="132"/>
  <c r="D77" i="132"/>
  <c r="D76" i="132"/>
  <c r="D75" i="132"/>
  <c r="D74" i="132"/>
  <c r="D73" i="132"/>
  <c r="D72" i="132"/>
  <c r="D71" i="132"/>
  <c r="D70" i="132"/>
  <c r="D69" i="132"/>
  <c r="D68" i="132"/>
  <c r="D67" i="132"/>
  <c r="D66" i="132"/>
  <c r="D65" i="132"/>
  <c r="D64" i="132"/>
  <c r="D63" i="132"/>
  <c r="D62" i="132"/>
  <c r="D61" i="132"/>
  <c r="D60" i="132"/>
  <c r="D59" i="132"/>
  <c r="D58" i="132"/>
  <c r="D57" i="132"/>
  <c r="D56" i="132"/>
  <c r="D55" i="132"/>
  <c r="D54" i="132"/>
  <c r="D53" i="132"/>
  <c r="D52" i="132"/>
  <c r="D51" i="132"/>
  <c r="D50" i="132"/>
  <c r="D49" i="132"/>
  <c r="D48" i="132"/>
  <c r="D47" i="132"/>
  <c r="D46" i="132"/>
  <c r="D45" i="132"/>
  <c r="D44" i="132"/>
  <c r="D43" i="132"/>
  <c r="D42" i="132"/>
  <c r="D41" i="132"/>
  <c r="D40" i="132"/>
  <c r="D39" i="132"/>
  <c r="D38" i="132"/>
  <c r="D37" i="132"/>
  <c r="D36" i="132"/>
  <c r="D35" i="132"/>
  <c r="D34" i="132"/>
  <c r="D33" i="132"/>
  <c r="D32" i="132"/>
  <c r="D31" i="132"/>
  <c r="D30" i="132"/>
  <c r="D29" i="132"/>
  <c r="D28" i="132"/>
  <c r="D27" i="132"/>
  <c r="D26" i="132"/>
  <c r="D25" i="132"/>
  <c r="D24" i="132"/>
  <c r="D23" i="132"/>
  <c r="D22" i="132"/>
  <c r="D21" i="132"/>
  <c r="D20" i="132"/>
  <c r="D228" i="106"/>
  <c r="D227" i="106"/>
  <c r="D226" i="106"/>
  <c r="D225" i="106"/>
  <c r="D224" i="106"/>
  <c r="D223" i="106"/>
  <c r="D222" i="106"/>
  <c r="D221" i="106"/>
  <c r="D220" i="106"/>
  <c r="D219" i="106"/>
  <c r="D218" i="106"/>
  <c r="D217" i="106"/>
  <c r="D216" i="106"/>
  <c r="D215" i="106"/>
  <c r="D214" i="106"/>
  <c r="D213" i="106"/>
  <c r="D212" i="106"/>
  <c r="D211" i="106"/>
  <c r="D210" i="106"/>
  <c r="D209" i="106"/>
  <c r="D208" i="106"/>
  <c r="D207" i="106"/>
  <c r="D206" i="106"/>
  <c r="D205" i="106"/>
  <c r="D204" i="106"/>
  <c r="D203" i="106"/>
  <c r="D202" i="106"/>
  <c r="D201" i="106"/>
  <c r="D200" i="106"/>
  <c r="D199" i="106"/>
  <c r="D198" i="106"/>
  <c r="D197" i="106"/>
  <c r="D196" i="106"/>
  <c r="D195" i="106"/>
  <c r="D194" i="106"/>
  <c r="D193" i="106"/>
  <c r="D192" i="106"/>
  <c r="D191" i="106"/>
  <c r="D190" i="106"/>
  <c r="D189" i="106"/>
  <c r="D188" i="106"/>
  <c r="D187" i="106"/>
  <c r="D186" i="106"/>
  <c r="D185" i="106"/>
  <c r="D184" i="106"/>
  <c r="D183" i="106"/>
  <c r="D182" i="106"/>
  <c r="D181" i="106"/>
  <c r="D180" i="106"/>
  <c r="D179" i="106"/>
  <c r="D178" i="106"/>
  <c r="D177" i="106"/>
  <c r="D176" i="106"/>
  <c r="D175" i="106"/>
  <c r="D174" i="106"/>
  <c r="D173" i="106"/>
  <c r="D172" i="106"/>
  <c r="D171" i="106"/>
  <c r="D170" i="106"/>
  <c r="D169" i="106"/>
  <c r="D168" i="106"/>
  <c r="D167" i="106"/>
  <c r="D166" i="106"/>
  <c r="D165" i="106"/>
  <c r="D164" i="106"/>
  <c r="D163" i="106"/>
  <c r="D162" i="106"/>
  <c r="D161" i="106"/>
  <c r="D160" i="106"/>
  <c r="D159" i="106"/>
  <c r="D158" i="106"/>
  <c r="D157" i="106"/>
  <c r="D156" i="106"/>
  <c r="D155" i="106"/>
  <c r="D154" i="106"/>
  <c r="D153" i="106"/>
  <c r="D152" i="106"/>
  <c r="D151" i="106"/>
  <c r="D150" i="106"/>
  <c r="D149" i="106"/>
  <c r="D148" i="106"/>
  <c r="D147" i="106"/>
  <c r="D146" i="106"/>
  <c r="D145" i="106"/>
  <c r="D144" i="106"/>
  <c r="D143" i="106"/>
  <c r="D142" i="106"/>
  <c r="D141" i="106"/>
  <c r="D140" i="106"/>
  <c r="D139" i="106"/>
  <c r="D138" i="106"/>
  <c r="D137" i="106"/>
  <c r="D136" i="106"/>
  <c r="D135" i="106"/>
  <c r="D134" i="106"/>
  <c r="D133" i="106"/>
  <c r="D132" i="106"/>
  <c r="D131" i="106"/>
  <c r="D130" i="106"/>
  <c r="D129" i="106"/>
  <c r="D128" i="106"/>
  <c r="D127" i="106"/>
  <c r="D126" i="106"/>
  <c r="D125" i="106"/>
  <c r="D124" i="106"/>
  <c r="D123" i="106"/>
  <c r="D122" i="106"/>
  <c r="D121" i="106"/>
  <c r="D120" i="106"/>
  <c r="D119" i="106"/>
  <c r="D118" i="106"/>
  <c r="D117" i="106"/>
  <c r="D116" i="106"/>
  <c r="D115" i="106"/>
  <c r="D114" i="106"/>
  <c r="D113" i="106"/>
  <c r="D112" i="106"/>
  <c r="D111" i="106"/>
  <c r="D110" i="106"/>
  <c r="D109" i="106"/>
  <c r="D108" i="106"/>
  <c r="D107" i="106"/>
  <c r="D106" i="106"/>
  <c r="D105" i="106"/>
  <c r="D104" i="106"/>
  <c r="D103" i="106"/>
  <c r="D102" i="106"/>
  <c r="D101" i="106"/>
  <c r="D100" i="106"/>
  <c r="D99" i="106"/>
  <c r="D98" i="106"/>
  <c r="D97" i="106"/>
  <c r="D96" i="106"/>
  <c r="D95" i="106"/>
  <c r="D94" i="106"/>
  <c r="D93" i="106"/>
  <c r="D92" i="106"/>
  <c r="D91" i="106"/>
  <c r="D90" i="106"/>
  <c r="D89" i="106"/>
  <c r="D88" i="106"/>
  <c r="D87" i="106"/>
  <c r="D86" i="106"/>
  <c r="D85" i="106"/>
  <c r="D84" i="106"/>
  <c r="D83" i="106"/>
  <c r="D82" i="106"/>
  <c r="D81" i="106"/>
  <c r="D80" i="106"/>
  <c r="D79" i="106"/>
  <c r="D78" i="106"/>
  <c r="D77" i="106"/>
  <c r="D76" i="106"/>
  <c r="D75" i="106"/>
  <c r="D74" i="106"/>
  <c r="D73" i="106"/>
  <c r="D72" i="106"/>
  <c r="D71" i="106"/>
  <c r="D70" i="106"/>
  <c r="D69" i="106"/>
  <c r="D68" i="106"/>
  <c r="D67" i="106"/>
  <c r="D66" i="106"/>
  <c r="D65" i="106"/>
  <c r="D64" i="106"/>
  <c r="D63" i="106"/>
  <c r="D62" i="106"/>
  <c r="D61" i="106"/>
  <c r="D60" i="106"/>
  <c r="D59" i="106"/>
  <c r="D58" i="106"/>
  <c r="D57" i="106"/>
  <c r="D56" i="106"/>
  <c r="D55" i="106"/>
  <c r="D54" i="106"/>
  <c r="D53" i="106"/>
  <c r="D52" i="106"/>
  <c r="D51" i="106"/>
  <c r="D50" i="106"/>
  <c r="D49" i="106"/>
  <c r="D48" i="106"/>
  <c r="D47" i="106"/>
  <c r="D46" i="106"/>
  <c r="D45" i="106"/>
  <c r="D44" i="106"/>
  <c r="D43" i="106"/>
  <c r="D42" i="106"/>
  <c r="D41" i="106"/>
  <c r="D40" i="106"/>
  <c r="D39" i="106"/>
  <c r="D38" i="106"/>
  <c r="D37" i="106"/>
  <c r="D36" i="106"/>
  <c r="D35" i="106"/>
  <c r="D34" i="106"/>
  <c r="D33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204" i="139"/>
  <c r="D203" i="139"/>
  <c r="D202" i="139"/>
  <c r="D201" i="139"/>
  <c r="D200" i="139"/>
  <c r="D126" i="139"/>
  <c r="D125" i="139"/>
  <c r="D124" i="139"/>
  <c r="D123" i="139"/>
  <c r="D122" i="139"/>
  <c r="D49" i="139"/>
  <c r="D48" i="139"/>
  <c r="D47" i="139"/>
  <c r="D46" i="139"/>
  <c r="D45" i="139"/>
  <c r="J228" i="131" l="1"/>
  <c r="P219" i="131"/>
  <c r="P218" i="131"/>
  <c r="P217" i="131"/>
  <c r="P216" i="131"/>
  <c r="M204" i="131"/>
  <c r="M203" i="131"/>
  <c r="M202" i="131"/>
  <c r="J184" i="131"/>
  <c r="J183" i="131"/>
  <c r="P170" i="131"/>
  <c r="P169" i="131"/>
  <c r="M158" i="131"/>
  <c r="P220" i="130"/>
  <c r="P219" i="130"/>
  <c r="P218" i="130"/>
  <c r="P217" i="130"/>
  <c r="M206" i="130"/>
  <c r="M205" i="130"/>
  <c r="M204" i="130"/>
  <c r="J185" i="130"/>
  <c r="P171" i="130"/>
  <c r="P170" i="130"/>
  <c r="M159" i="130"/>
  <c r="P220" i="118"/>
  <c r="P219" i="118"/>
  <c r="P218" i="118"/>
  <c r="P217" i="118"/>
  <c r="M206" i="118"/>
  <c r="M205" i="118"/>
  <c r="M204" i="118"/>
  <c r="J185" i="118"/>
  <c r="P171" i="118"/>
  <c r="P170" i="118"/>
  <c r="P169" i="118"/>
  <c r="M159" i="118"/>
  <c r="J228" i="141"/>
  <c r="P218" i="141"/>
  <c r="P217" i="141"/>
  <c r="P216" i="141"/>
  <c r="P215" i="141"/>
  <c r="M204" i="141"/>
  <c r="M203" i="141"/>
  <c r="M202" i="141"/>
  <c r="J184" i="141"/>
  <c r="M158" i="141"/>
  <c r="P224" i="140"/>
  <c r="P223" i="140"/>
  <c r="P222" i="140"/>
  <c r="P221" i="140"/>
  <c r="P220" i="140"/>
  <c r="M210" i="140"/>
  <c r="M209" i="140"/>
  <c r="J188" i="140"/>
  <c r="J187" i="140"/>
  <c r="P176" i="140"/>
  <c r="P175" i="140"/>
  <c r="P174" i="140"/>
  <c r="P173" i="140"/>
  <c r="M163" i="140"/>
  <c r="P227" i="132"/>
  <c r="P226" i="132"/>
  <c r="P225" i="132"/>
  <c r="P224" i="132"/>
  <c r="P223" i="132"/>
  <c r="P222" i="132"/>
  <c r="M219" i="132"/>
  <c r="M218" i="132"/>
  <c r="J197" i="132"/>
  <c r="J196" i="132"/>
  <c r="P168" i="132"/>
  <c r="P167" i="132"/>
  <c r="M169" i="132"/>
  <c r="P221" i="106"/>
  <c r="P220" i="106"/>
  <c r="P219" i="106"/>
  <c r="P218" i="106"/>
  <c r="M210" i="106"/>
  <c r="M209" i="106"/>
  <c r="J188" i="106"/>
  <c r="J187" i="106"/>
  <c r="P170" i="106"/>
  <c r="P169" i="106"/>
  <c r="P168" i="106"/>
  <c r="M162" i="106"/>
  <c r="P219" i="139"/>
  <c r="P218" i="139"/>
  <c r="P217" i="139"/>
  <c r="M209" i="139"/>
  <c r="M208" i="139"/>
  <c r="J187" i="139"/>
  <c r="J186" i="139"/>
  <c r="P167" i="139"/>
  <c r="M162" i="139"/>
  <c r="M161" i="139"/>
  <c r="M160" i="139"/>
  <c r="J110" i="139"/>
  <c r="D199" i="139"/>
  <c r="D198" i="139"/>
  <c r="D197" i="139"/>
  <c r="D196" i="139"/>
  <c r="D195" i="139"/>
  <c r="D194" i="139"/>
  <c r="D193" i="139"/>
  <c r="D121" i="139"/>
  <c r="D120" i="139"/>
  <c r="D119" i="139"/>
  <c r="D118" i="139"/>
  <c r="D117" i="139"/>
  <c r="D116" i="139"/>
  <c r="D115" i="139"/>
  <c r="D114" i="139"/>
  <c r="D44" i="139"/>
  <c r="D43" i="139"/>
  <c r="D42" i="139"/>
  <c r="D41" i="139"/>
  <c r="D40" i="139"/>
  <c r="D39" i="139"/>
  <c r="D38" i="139"/>
  <c r="D37" i="139"/>
  <c r="P228" i="131" l="1"/>
  <c r="P227" i="131"/>
  <c r="P226" i="131"/>
  <c r="P225" i="131"/>
  <c r="P224" i="131"/>
  <c r="P223" i="131"/>
  <c r="P222" i="131"/>
  <c r="P221" i="131"/>
  <c r="P220" i="131"/>
  <c r="M208" i="131"/>
  <c r="M207" i="131"/>
  <c r="M206" i="131"/>
  <c r="M205" i="131"/>
  <c r="J185" i="131"/>
  <c r="P174" i="131"/>
  <c r="P173" i="131"/>
  <c r="P172" i="131"/>
  <c r="P171" i="131"/>
  <c r="P228" i="130"/>
  <c r="P227" i="130"/>
  <c r="P226" i="130"/>
  <c r="P225" i="130"/>
  <c r="P224" i="130"/>
  <c r="P223" i="130"/>
  <c r="P222" i="130"/>
  <c r="P221" i="130"/>
  <c r="M208" i="130"/>
  <c r="M207" i="130"/>
  <c r="J187" i="130"/>
  <c r="J186" i="130"/>
  <c r="P175" i="130"/>
  <c r="P174" i="130"/>
  <c r="P173" i="130"/>
  <c r="P172" i="130"/>
  <c r="P228" i="118"/>
  <c r="P227" i="118"/>
  <c r="P226" i="118"/>
  <c r="P225" i="118"/>
  <c r="P224" i="118"/>
  <c r="P223" i="118"/>
  <c r="P222" i="118"/>
  <c r="P221" i="118"/>
  <c r="M208" i="118"/>
  <c r="M207" i="118"/>
  <c r="J187" i="118"/>
  <c r="J186" i="118"/>
  <c r="P175" i="118"/>
  <c r="P174" i="118"/>
  <c r="P173" i="118"/>
  <c r="P172" i="118"/>
  <c r="P227" i="141"/>
  <c r="P226" i="141"/>
  <c r="P225" i="141"/>
  <c r="P224" i="141"/>
  <c r="P223" i="141"/>
  <c r="P222" i="141"/>
  <c r="P221" i="141"/>
  <c r="P220" i="141"/>
  <c r="P219" i="141"/>
  <c r="M209" i="141"/>
  <c r="M208" i="141"/>
  <c r="M207" i="141"/>
  <c r="M206" i="141"/>
  <c r="M205" i="141"/>
  <c r="J186" i="141"/>
  <c r="J185" i="141"/>
  <c r="P168" i="141"/>
  <c r="P167" i="141"/>
  <c r="P166" i="141"/>
  <c r="P22" i="141"/>
  <c r="P23" i="141"/>
  <c r="P24" i="141"/>
  <c r="P25" i="141"/>
  <c r="P26" i="141"/>
  <c r="P27" i="141"/>
  <c r="P28" i="141"/>
  <c r="P29" i="141"/>
  <c r="P30" i="141"/>
  <c r="P31" i="141"/>
  <c r="P32" i="141"/>
  <c r="P33" i="141"/>
  <c r="P34" i="141"/>
  <c r="P35" i="141"/>
  <c r="P36" i="141"/>
  <c r="P37" i="141"/>
  <c r="P38" i="141"/>
  <c r="P39" i="141"/>
  <c r="P40" i="141"/>
  <c r="P41" i="141"/>
  <c r="P42" i="141"/>
  <c r="P43" i="141"/>
  <c r="P44" i="141"/>
  <c r="P45" i="141"/>
  <c r="P46" i="141"/>
  <c r="P47" i="141"/>
  <c r="P48" i="141"/>
  <c r="P49" i="141"/>
  <c r="P50" i="141"/>
  <c r="P51" i="141"/>
  <c r="P52" i="141"/>
  <c r="P53" i="141"/>
  <c r="P54" i="141"/>
  <c r="P55" i="141"/>
  <c r="P56" i="141"/>
  <c r="P57" i="141"/>
  <c r="P58" i="141"/>
  <c r="P59" i="141"/>
  <c r="P60" i="141"/>
  <c r="P61" i="141"/>
  <c r="P62" i="141"/>
  <c r="P63" i="141"/>
  <c r="P64" i="141"/>
  <c r="P65" i="141"/>
  <c r="P66" i="141"/>
  <c r="P67" i="141"/>
  <c r="P68" i="141"/>
  <c r="P69" i="141"/>
  <c r="P70" i="141"/>
  <c r="P71" i="141"/>
  <c r="P72" i="141"/>
  <c r="P73" i="141"/>
  <c r="P74" i="141"/>
  <c r="P75" i="141"/>
  <c r="P76" i="141"/>
  <c r="P77" i="141"/>
  <c r="P78" i="141"/>
  <c r="P79" i="141"/>
  <c r="P80" i="141"/>
  <c r="P81" i="141"/>
  <c r="P82" i="141"/>
  <c r="P83" i="141"/>
  <c r="P84" i="141"/>
  <c r="P85" i="141"/>
  <c r="P86" i="141"/>
  <c r="P87" i="141"/>
  <c r="P88" i="141"/>
  <c r="P89" i="141"/>
  <c r="P90" i="141"/>
  <c r="P91" i="141"/>
  <c r="P92" i="141"/>
  <c r="P93" i="141"/>
  <c r="P94" i="141"/>
  <c r="P95" i="141"/>
  <c r="P96" i="141"/>
  <c r="P97" i="141"/>
  <c r="P98" i="141"/>
  <c r="P99" i="141"/>
  <c r="P100" i="141"/>
  <c r="P101" i="141"/>
  <c r="P102" i="141"/>
  <c r="P103" i="141"/>
  <c r="P104" i="141"/>
  <c r="P105" i="141"/>
  <c r="P106" i="141"/>
  <c r="P107" i="141"/>
  <c r="P108" i="141"/>
  <c r="P109" i="141"/>
  <c r="P110" i="141"/>
  <c r="P111" i="141"/>
  <c r="P112" i="141"/>
  <c r="P113" i="141"/>
  <c r="P114" i="141"/>
  <c r="P115" i="141"/>
  <c r="P116" i="141"/>
  <c r="P117" i="141"/>
  <c r="P118" i="141"/>
  <c r="P119" i="141"/>
  <c r="P120" i="141"/>
  <c r="P121" i="141"/>
  <c r="P122" i="141"/>
  <c r="P123" i="141"/>
  <c r="P124" i="141"/>
  <c r="P125" i="141"/>
  <c r="P126" i="141"/>
  <c r="P127" i="141"/>
  <c r="P128" i="141"/>
  <c r="P129" i="141"/>
  <c r="P130" i="141"/>
  <c r="P131" i="141"/>
  <c r="P132" i="141"/>
  <c r="P133" i="141"/>
  <c r="P134" i="141"/>
  <c r="P135" i="141"/>
  <c r="P136" i="141"/>
  <c r="P137" i="141"/>
  <c r="P138" i="141"/>
  <c r="P139" i="141"/>
  <c r="P140" i="141"/>
  <c r="P141" i="141"/>
  <c r="P142" i="141"/>
  <c r="P143" i="141"/>
  <c r="P144" i="141"/>
  <c r="P145" i="141"/>
  <c r="P146" i="141"/>
  <c r="P147" i="141"/>
  <c r="P148" i="141"/>
  <c r="P149" i="141"/>
  <c r="P150" i="141"/>
  <c r="P151" i="141"/>
  <c r="P152" i="141"/>
  <c r="P153" i="141"/>
  <c r="P154" i="141"/>
  <c r="P155" i="141"/>
  <c r="P169" i="141"/>
  <c r="P170" i="141"/>
  <c r="P171" i="141"/>
  <c r="P172" i="141"/>
  <c r="P173" i="141"/>
  <c r="P174" i="141"/>
  <c r="P175" i="141"/>
  <c r="P176" i="141"/>
  <c r="P177" i="141"/>
  <c r="P178" i="141"/>
  <c r="P179" i="141"/>
  <c r="P180" i="141"/>
  <c r="P181" i="141"/>
  <c r="P182" i="141"/>
  <c r="P183" i="141"/>
  <c r="P184" i="141"/>
  <c r="P185" i="141"/>
  <c r="P186" i="141"/>
  <c r="P187" i="141"/>
  <c r="P188" i="141"/>
  <c r="P189" i="141"/>
  <c r="P190" i="141"/>
  <c r="P191" i="141"/>
  <c r="P192" i="141"/>
  <c r="P193" i="141"/>
  <c r="P194" i="141"/>
  <c r="P195" i="141"/>
  <c r="P196" i="141"/>
  <c r="P197" i="141"/>
  <c r="P198" i="141"/>
  <c r="P199" i="141"/>
  <c r="P200" i="141"/>
  <c r="P201" i="141"/>
  <c r="P202" i="141"/>
  <c r="P203" i="141"/>
  <c r="P204" i="141"/>
  <c r="P228" i="141"/>
  <c r="M228" i="141"/>
  <c r="G228" i="141"/>
  <c r="M227" i="141"/>
  <c r="G227" i="141"/>
  <c r="M226" i="141"/>
  <c r="G226" i="141"/>
  <c r="M225" i="141"/>
  <c r="G225" i="141"/>
  <c r="M224" i="141"/>
  <c r="G224" i="141"/>
  <c r="M223" i="141"/>
  <c r="G223" i="141"/>
  <c r="M222" i="141"/>
  <c r="G222" i="141"/>
  <c r="M221" i="141"/>
  <c r="J221" i="141"/>
  <c r="G221" i="141"/>
  <c r="M220" i="141"/>
  <c r="J220" i="141"/>
  <c r="G220" i="141"/>
  <c r="M219" i="141"/>
  <c r="J219" i="141"/>
  <c r="G219" i="141"/>
  <c r="M218" i="141"/>
  <c r="J218" i="141"/>
  <c r="G218" i="141"/>
  <c r="M217" i="141"/>
  <c r="J217" i="141"/>
  <c r="G217" i="141"/>
  <c r="M216" i="141"/>
  <c r="J216" i="141"/>
  <c r="G216" i="141"/>
  <c r="M215" i="141"/>
  <c r="J215" i="141"/>
  <c r="G215" i="141"/>
  <c r="M214" i="141"/>
  <c r="J214" i="141"/>
  <c r="G214" i="141"/>
  <c r="M213" i="141"/>
  <c r="J213" i="141"/>
  <c r="G213" i="141"/>
  <c r="M212" i="141"/>
  <c r="J212" i="141"/>
  <c r="G212" i="141"/>
  <c r="M211" i="141"/>
  <c r="J211" i="141"/>
  <c r="G211" i="141"/>
  <c r="M210" i="141"/>
  <c r="J210" i="141"/>
  <c r="G210" i="141"/>
  <c r="J209" i="141"/>
  <c r="G209" i="141"/>
  <c r="J208" i="141"/>
  <c r="G208" i="141"/>
  <c r="J207" i="141"/>
  <c r="G207" i="141"/>
  <c r="J206" i="141"/>
  <c r="G206" i="141"/>
  <c r="J205" i="141"/>
  <c r="G205" i="141"/>
  <c r="J204" i="141"/>
  <c r="G204" i="141"/>
  <c r="J203" i="141"/>
  <c r="G203" i="141"/>
  <c r="J202" i="141"/>
  <c r="G202" i="141"/>
  <c r="J201" i="141"/>
  <c r="G201" i="141"/>
  <c r="J200" i="141"/>
  <c r="G200" i="141"/>
  <c r="J199" i="141"/>
  <c r="G199" i="141"/>
  <c r="J198" i="141"/>
  <c r="G198" i="141"/>
  <c r="J197" i="141"/>
  <c r="G197" i="141"/>
  <c r="M196" i="141"/>
  <c r="J196" i="141"/>
  <c r="G196" i="141"/>
  <c r="M195" i="141"/>
  <c r="J195" i="141"/>
  <c r="G195" i="141"/>
  <c r="M194" i="141"/>
  <c r="J194" i="141"/>
  <c r="G194" i="141"/>
  <c r="M193" i="141"/>
  <c r="J193" i="141"/>
  <c r="G193" i="141"/>
  <c r="M192" i="141"/>
  <c r="J192" i="141"/>
  <c r="G192" i="141"/>
  <c r="M191" i="141"/>
  <c r="J191" i="141"/>
  <c r="G191" i="141"/>
  <c r="M190" i="141"/>
  <c r="J190" i="141"/>
  <c r="G190" i="141"/>
  <c r="M189" i="141"/>
  <c r="J189" i="141"/>
  <c r="G189" i="141"/>
  <c r="M188" i="141"/>
  <c r="J188" i="141"/>
  <c r="G188" i="141"/>
  <c r="M187" i="141"/>
  <c r="J187" i="141"/>
  <c r="G187" i="141"/>
  <c r="M186" i="141"/>
  <c r="G186" i="141"/>
  <c r="M185" i="141"/>
  <c r="G185" i="141"/>
  <c r="M184" i="141"/>
  <c r="G184" i="141"/>
  <c r="M183" i="141"/>
  <c r="G183" i="141"/>
  <c r="M182" i="141"/>
  <c r="G182" i="141"/>
  <c r="M181" i="141"/>
  <c r="G181" i="141"/>
  <c r="M180" i="141"/>
  <c r="G180" i="141"/>
  <c r="M179" i="141"/>
  <c r="G179" i="141"/>
  <c r="M178" i="141"/>
  <c r="G178" i="141"/>
  <c r="M177" i="141"/>
  <c r="G177" i="141"/>
  <c r="M176" i="141"/>
  <c r="J176" i="141"/>
  <c r="G176" i="141"/>
  <c r="M175" i="141"/>
  <c r="J175" i="141"/>
  <c r="G175" i="141"/>
  <c r="M174" i="141"/>
  <c r="J174" i="141"/>
  <c r="G174" i="141"/>
  <c r="M173" i="141"/>
  <c r="J173" i="141"/>
  <c r="G173" i="141"/>
  <c r="M172" i="141"/>
  <c r="J172" i="141"/>
  <c r="G172" i="141"/>
  <c r="M171" i="141"/>
  <c r="J171" i="141"/>
  <c r="G171" i="141"/>
  <c r="M170" i="141"/>
  <c r="J170" i="141"/>
  <c r="G170" i="141"/>
  <c r="M169" i="141"/>
  <c r="J169" i="141"/>
  <c r="G169" i="141"/>
  <c r="M168" i="141"/>
  <c r="J168" i="141"/>
  <c r="G168" i="141"/>
  <c r="M167" i="141"/>
  <c r="J167" i="141"/>
  <c r="G167" i="141"/>
  <c r="M166" i="141"/>
  <c r="J166" i="141"/>
  <c r="G166" i="141"/>
  <c r="M165" i="141"/>
  <c r="J165" i="141"/>
  <c r="G165" i="141"/>
  <c r="M164" i="141"/>
  <c r="J164" i="141"/>
  <c r="G164" i="141"/>
  <c r="M163" i="141"/>
  <c r="J163" i="141"/>
  <c r="G163" i="141"/>
  <c r="M162" i="141"/>
  <c r="J162" i="141"/>
  <c r="G162" i="141"/>
  <c r="M161" i="141"/>
  <c r="J161" i="141"/>
  <c r="G161" i="141"/>
  <c r="M160" i="141"/>
  <c r="J160" i="141"/>
  <c r="G160" i="141"/>
  <c r="M159" i="141"/>
  <c r="J159" i="141"/>
  <c r="G159" i="141"/>
  <c r="J158" i="141"/>
  <c r="G158" i="141"/>
  <c r="J157" i="141"/>
  <c r="G157" i="141"/>
  <c r="J156" i="141"/>
  <c r="G156" i="141"/>
  <c r="J155" i="141"/>
  <c r="G155" i="141"/>
  <c r="J154" i="141"/>
  <c r="G154" i="141"/>
  <c r="J153" i="141"/>
  <c r="G153" i="141"/>
  <c r="J152" i="141"/>
  <c r="G152" i="141"/>
  <c r="J151" i="141"/>
  <c r="G151" i="141"/>
  <c r="M150" i="141"/>
  <c r="J150" i="141"/>
  <c r="G150" i="141"/>
  <c r="M149" i="141"/>
  <c r="J149" i="141"/>
  <c r="G149" i="141"/>
  <c r="M148" i="141"/>
  <c r="J148" i="141"/>
  <c r="G148" i="141"/>
  <c r="M147" i="141"/>
  <c r="J147" i="141"/>
  <c r="G147" i="141"/>
  <c r="M146" i="141"/>
  <c r="J146" i="141"/>
  <c r="G146" i="141"/>
  <c r="M145" i="141"/>
  <c r="J145" i="141"/>
  <c r="G145" i="141"/>
  <c r="M144" i="141"/>
  <c r="J144" i="141"/>
  <c r="G144" i="141"/>
  <c r="M143" i="141"/>
  <c r="J143" i="141"/>
  <c r="G143" i="141"/>
  <c r="M142" i="141"/>
  <c r="J142" i="141"/>
  <c r="G142" i="141"/>
  <c r="M141" i="141"/>
  <c r="J141" i="141"/>
  <c r="G141" i="141"/>
  <c r="M140" i="141"/>
  <c r="J140" i="141"/>
  <c r="G140" i="141"/>
  <c r="M139" i="141"/>
  <c r="J139" i="141"/>
  <c r="G139" i="141"/>
  <c r="M138" i="141"/>
  <c r="J138" i="141"/>
  <c r="G138" i="141"/>
  <c r="M137" i="141"/>
  <c r="J137" i="141"/>
  <c r="G137" i="141"/>
  <c r="M136" i="141"/>
  <c r="J136" i="141"/>
  <c r="G136" i="141"/>
  <c r="M135" i="141"/>
  <c r="J135" i="141"/>
  <c r="G135" i="141"/>
  <c r="M134" i="141"/>
  <c r="J134" i="141"/>
  <c r="G134" i="141"/>
  <c r="M133" i="141"/>
  <c r="J133" i="141"/>
  <c r="G133" i="141"/>
  <c r="M132" i="141"/>
  <c r="J132" i="141"/>
  <c r="G132" i="141"/>
  <c r="M131" i="141"/>
  <c r="J131" i="141"/>
  <c r="G131" i="141"/>
  <c r="M130" i="141"/>
  <c r="J130" i="141"/>
  <c r="G130" i="141"/>
  <c r="M129" i="141"/>
  <c r="J129" i="141"/>
  <c r="G129" i="141"/>
  <c r="M128" i="141"/>
  <c r="J128" i="141"/>
  <c r="G128" i="141"/>
  <c r="M127" i="141"/>
  <c r="J127" i="141"/>
  <c r="G127" i="141"/>
  <c r="M126" i="141"/>
  <c r="J126" i="141"/>
  <c r="G126" i="141"/>
  <c r="M125" i="141"/>
  <c r="J125" i="141"/>
  <c r="G125" i="141"/>
  <c r="M124" i="141"/>
  <c r="J124" i="141"/>
  <c r="G124" i="141"/>
  <c r="M123" i="141"/>
  <c r="J123" i="141"/>
  <c r="G123" i="141"/>
  <c r="M122" i="141"/>
  <c r="J122" i="141"/>
  <c r="G122" i="141"/>
  <c r="M121" i="141"/>
  <c r="J121" i="141"/>
  <c r="G121" i="141"/>
  <c r="M120" i="141"/>
  <c r="J120" i="141"/>
  <c r="G120" i="141"/>
  <c r="M119" i="141"/>
  <c r="J119" i="141"/>
  <c r="G119" i="141"/>
  <c r="M118" i="141"/>
  <c r="J118" i="141"/>
  <c r="G118" i="141"/>
  <c r="M117" i="141"/>
  <c r="J117" i="141"/>
  <c r="G117" i="141"/>
  <c r="M116" i="141"/>
  <c r="J116" i="141"/>
  <c r="G116" i="141"/>
  <c r="M115" i="141"/>
  <c r="J115" i="141"/>
  <c r="G115" i="141"/>
  <c r="M114" i="141"/>
  <c r="J114" i="141"/>
  <c r="G114" i="141"/>
  <c r="M113" i="141"/>
  <c r="J113" i="141"/>
  <c r="G113" i="141"/>
  <c r="M112" i="141"/>
  <c r="J112" i="141"/>
  <c r="G112" i="141"/>
  <c r="M111" i="141"/>
  <c r="J111" i="141"/>
  <c r="G111" i="141"/>
  <c r="M110" i="141"/>
  <c r="J110" i="141"/>
  <c r="G110" i="141"/>
  <c r="M109" i="141"/>
  <c r="J109" i="141"/>
  <c r="G109" i="141"/>
  <c r="M108" i="141"/>
  <c r="J108" i="141"/>
  <c r="G108" i="141"/>
  <c r="M107" i="141"/>
  <c r="J107" i="141"/>
  <c r="G107" i="141"/>
  <c r="M106" i="141"/>
  <c r="J106" i="141"/>
  <c r="G106" i="141"/>
  <c r="M105" i="141"/>
  <c r="G105" i="141"/>
  <c r="M104" i="141"/>
  <c r="G104" i="141"/>
  <c r="M103" i="141"/>
  <c r="G103" i="141"/>
  <c r="M102" i="141"/>
  <c r="G102" i="141"/>
  <c r="M101" i="141"/>
  <c r="G101" i="141"/>
  <c r="M100" i="141"/>
  <c r="G100" i="141"/>
  <c r="M99" i="141"/>
  <c r="J99" i="141"/>
  <c r="G99" i="141"/>
  <c r="M98" i="141"/>
  <c r="J98" i="141"/>
  <c r="G98" i="141"/>
  <c r="M97" i="141"/>
  <c r="J97" i="141"/>
  <c r="G97" i="141"/>
  <c r="M96" i="141"/>
  <c r="J96" i="141"/>
  <c r="G96" i="141"/>
  <c r="M95" i="141"/>
  <c r="J95" i="141"/>
  <c r="G95" i="141"/>
  <c r="M94" i="141"/>
  <c r="J94" i="141"/>
  <c r="G94" i="141"/>
  <c r="M93" i="141"/>
  <c r="J93" i="141"/>
  <c r="G93" i="141"/>
  <c r="M92" i="141"/>
  <c r="J92" i="141"/>
  <c r="G92" i="141"/>
  <c r="M91" i="141"/>
  <c r="J91" i="141"/>
  <c r="G91" i="141"/>
  <c r="M90" i="141"/>
  <c r="J90" i="141"/>
  <c r="G90" i="141"/>
  <c r="M89" i="141"/>
  <c r="J89" i="141"/>
  <c r="G89" i="141"/>
  <c r="M88" i="141"/>
  <c r="J88" i="141"/>
  <c r="G88" i="141"/>
  <c r="M87" i="141"/>
  <c r="J87" i="141"/>
  <c r="G87" i="141"/>
  <c r="M86" i="141"/>
  <c r="J86" i="141"/>
  <c r="G86" i="141"/>
  <c r="M85" i="141"/>
  <c r="J85" i="141"/>
  <c r="G85" i="141"/>
  <c r="M84" i="141"/>
  <c r="J84" i="141"/>
  <c r="G84" i="141"/>
  <c r="M83" i="141"/>
  <c r="J83" i="141"/>
  <c r="G83" i="141"/>
  <c r="M82" i="141"/>
  <c r="J82" i="141"/>
  <c r="G82" i="141"/>
  <c r="M81" i="141"/>
  <c r="J81" i="141"/>
  <c r="G81" i="141"/>
  <c r="M80" i="141"/>
  <c r="J80" i="141"/>
  <c r="G80" i="141"/>
  <c r="M79" i="141"/>
  <c r="J79" i="141"/>
  <c r="G79" i="141"/>
  <c r="M78" i="141"/>
  <c r="J78" i="141"/>
  <c r="G78" i="141"/>
  <c r="M77" i="141"/>
  <c r="J77" i="141"/>
  <c r="G77" i="141"/>
  <c r="M76" i="141"/>
  <c r="J76" i="141"/>
  <c r="G76" i="141"/>
  <c r="M75" i="141"/>
  <c r="J75" i="141"/>
  <c r="G75" i="141"/>
  <c r="M74" i="141"/>
  <c r="J74" i="141"/>
  <c r="G74" i="141"/>
  <c r="M73" i="141"/>
  <c r="J73" i="141"/>
  <c r="G73" i="141"/>
  <c r="M72" i="141"/>
  <c r="J72" i="141"/>
  <c r="G72" i="141"/>
  <c r="M71" i="141"/>
  <c r="J71" i="141"/>
  <c r="G71" i="141"/>
  <c r="M70" i="141"/>
  <c r="J70" i="141"/>
  <c r="G70" i="141"/>
  <c r="M69" i="141"/>
  <c r="J69" i="141"/>
  <c r="G69" i="141"/>
  <c r="M68" i="141"/>
  <c r="J68" i="141"/>
  <c r="G68" i="141"/>
  <c r="M67" i="141"/>
  <c r="J67" i="141"/>
  <c r="G67" i="141"/>
  <c r="M66" i="141"/>
  <c r="J66" i="141"/>
  <c r="G66" i="141"/>
  <c r="M65" i="141"/>
  <c r="J65" i="141"/>
  <c r="G65" i="141"/>
  <c r="M64" i="141"/>
  <c r="J64" i="141"/>
  <c r="G64" i="141"/>
  <c r="M63" i="141"/>
  <c r="J63" i="141"/>
  <c r="G63" i="141"/>
  <c r="M62" i="141"/>
  <c r="J62" i="141"/>
  <c r="G62" i="141"/>
  <c r="M61" i="141"/>
  <c r="J61" i="141"/>
  <c r="G61" i="141"/>
  <c r="M60" i="141"/>
  <c r="J60" i="141"/>
  <c r="G60" i="141"/>
  <c r="M59" i="141"/>
  <c r="J59" i="141"/>
  <c r="G59" i="141"/>
  <c r="M58" i="141"/>
  <c r="J58" i="141"/>
  <c r="G58" i="141"/>
  <c r="M57" i="141"/>
  <c r="J57" i="141"/>
  <c r="G57" i="141"/>
  <c r="M56" i="141"/>
  <c r="J56" i="141"/>
  <c r="G56" i="141"/>
  <c r="M55" i="141"/>
  <c r="J55" i="141"/>
  <c r="G55" i="141"/>
  <c r="M54" i="141"/>
  <c r="J54" i="141"/>
  <c r="G54" i="141"/>
  <c r="M53" i="141"/>
  <c r="J53" i="141"/>
  <c r="G53" i="141"/>
  <c r="M52" i="141"/>
  <c r="J52" i="141"/>
  <c r="G52" i="141"/>
  <c r="M51" i="141"/>
  <c r="J51" i="141"/>
  <c r="G51" i="141"/>
  <c r="M50" i="141"/>
  <c r="J50" i="141"/>
  <c r="G50" i="141"/>
  <c r="M49" i="141"/>
  <c r="J49" i="141"/>
  <c r="G49" i="141"/>
  <c r="M48" i="141"/>
  <c r="J48" i="141"/>
  <c r="G48" i="141"/>
  <c r="M47" i="141"/>
  <c r="J47" i="141"/>
  <c r="G47" i="141"/>
  <c r="M46" i="141"/>
  <c r="J46" i="141"/>
  <c r="G46" i="141"/>
  <c r="M45" i="141"/>
  <c r="J45" i="141"/>
  <c r="G45" i="141"/>
  <c r="M44" i="141"/>
  <c r="J44" i="141"/>
  <c r="G44" i="141"/>
  <c r="M43" i="141"/>
  <c r="J43" i="141"/>
  <c r="G43" i="141"/>
  <c r="M42" i="141"/>
  <c r="J42" i="141"/>
  <c r="G42" i="141"/>
  <c r="M41" i="141"/>
  <c r="J41" i="141"/>
  <c r="G41" i="141"/>
  <c r="M40" i="141"/>
  <c r="J40" i="141"/>
  <c r="G40" i="141"/>
  <c r="M39" i="141"/>
  <c r="J39" i="141"/>
  <c r="G39" i="141"/>
  <c r="M38" i="141"/>
  <c r="J38" i="141"/>
  <c r="G38" i="141"/>
  <c r="M37" i="141"/>
  <c r="J37" i="141"/>
  <c r="G37" i="141"/>
  <c r="M36" i="141"/>
  <c r="J36" i="141"/>
  <c r="G36" i="141"/>
  <c r="M35" i="141"/>
  <c r="J35" i="141"/>
  <c r="G35" i="141"/>
  <c r="M34" i="141"/>
  <c r="J34" i="141"/>
  <c r="G34" i="141"/>
  <c r="M33" i="141"/>
  <c r="J33" i="141"/>
  <c r="G33" i="141"/>
  <c r="M32" i="141"/>
  <c r="J32" i="141"/>
  <c r="G32" i="141"/>
  <c r="M31" i="141"/>
  <c r="J31" i="141"/>
  <c r="G31" i="141"/>
  <c r="M30" i="141"/>
  <c r="J30" i="141"/>
  <c r="G30" i="141"/>
  <c r="M29" i="141"/>
  <c r="J29" i="141"/>
  <c r="G29" i="141"/>
  <c r="M28" i="141"/>
  <c r="J28" i="141"/>
  <c r="G28" i="141"/>
  <c r="M27" i="141"/>
  <c r="J27" i="141"/>
  <c r="G27" i="141"/>
  <c r="M26" i="141"/>
  <c r="J26" i="141"/>
  <c r="G26" i="141"/>
  <c r="M25" i="141"/>
  <c r="J25" i="141"/>
  <c r="G25" i="141"/>
  <c r="M24" i="141"/>
  <c r="J24" i="141"/>
  <c r="G24" i="141"/>
  <c r="M23" i="141"/>
  <c r="J23" i="141"/>
  <c r="G23" i="141"/>
  <c r="M22" i="141"/>
  <c r="J22" i="141"/>
  <c r="G22" i="141"/>
  <c r="M21" i="141"/>
  <c r="J21" i="141"/>
  <c r="G21" i="141"/>
  <c r="M20" i="141"/>
  <c r="J20" i="141"/>
  <c r="G20" i="141"/>
  <c r="AC31" i="141"/>
  <c r="I14" i="141"/>
  <c r="H14" i="141"/>
  <c r="D13" i="141"/>
  <c r="D12" i="141"/>
  <c r="T8" i="141"/>
  <c r="W7" i="141"/>
  <c r="W6" i="141"/>
  <c r="W5" i="141"/>
  <c r="P5" i="141"/>
  <c r="W4" i="141"/>
  <c r="W8" i="141" l="1"/>
  <c r="Y7" i="141" s="1"/>
  <c r="X9" i="141"/>
  <c r="Z5" i="141" l="1"/>
  <c r="Z4" i="141"/>
  <c r="Y6" i="141"/>
  <c r="Y5" i="141"/>
  <c r="Z7" i="141"/>
  <c r="Y4" i="141"/>
  <c r="Z6" i="141"/>
  <c r="P228" i="140" l="1"/>
  <c r="P227" i="140"/>
  <c r="P226" i="140"/>
  <c r="P225" i="140"/>
  <c r="M211" i="140"/>
  <c r="J191" i="140"/>
  <c r="J190" i="140"/>
  <c r="J189" i="140"/>
  <c r="P179" i="140"/>
  <c r="P178" i="140"/>
  <c r="P177" i="140"/>
  <c r="M164" i="140"/>
  <c r="J114" i="140"/>
  <c r="J113" i="140"/>
  <c r="P228" i="132"/>
  <c r="M224" i="132"/>
  <c r="M223" i="132"/>
  <c r="M222" i="132"/>
  <c r="M221" i="132"/>
  <c r="M220" i="132"/>
  <c r="J201" i="132"/>
  <c r="J200" i="132"/>
  <c r="J199" i="132"/>
  <c r="J198" i="132"/>
  <c r="P170" i="132"/>
  <c r="P169" i="132"/>
  <c r="M171" i="132"/>
  <c r="M170" i="132"/>
  <c r="J124" i="132"/>
  <c r="J123" i="132"/>
  <c r="P228" i="106"/>
  <c r="P227" i="106"/>
  <c r="P226" i="106"/>
  <c r="P225" i="106"/>
  <c r="P224" i="106"/>
  <c r="P223" i="106"/>
  <c r="P222" i="106"/>
  <c r="M211" i="106"/>
  <c r="J191" i="106"/>
  <c r="J190" i="106"/>
  <c r="J189" i="106"/>
  <c r="P174" i="106"/>
  <c r="P173" i="106"/>
  <c r="P172" i="106"/>
  <c r="P171" i="106"/>
  <c r="M163" i="106"/>
  <c r="J112" i="106"/>
  <c r="J111" i="106"/>
  <c r="J110" i="106"/>
  <c r="P228" i="139"/>
  <c r="P227" i="139"/>
  <c r="P226" i="139"/>
  <c r="P225" i="139"/>
  <c r="P224" i="139"/>
  <c r="P223" i="139"/>
  <c r="P222" i="139"/>
  <c r="P221" i="139"/>
  <c r="P220" i="139"/>
  <c r="M210" i="139"/>
  <c r="J190" i="139"/>
  <c r="J189" i="139"/>
  <c r="J188" i="139"/>
  <c r="P171" i="139"/>
  <c r="P170" i="139"/>
  <c r="P169" i="139"/>
  <c r="P168" i="139"/>
  <c r="J109" i="139"/>
  <c r="J108" i="139"/>
  <c r="D192" i="139"/>
  <c r="D191" i="139"/>
  <c r="D190" i="139"/>
  <c r="D189" i="139"/>
  <c r="D188" i="139"/>
  <c r="D187" i="139"/>
  <c r="D186" i="139"/>
  <c r="D185" i="139"/>
  <c r="D113" i="139"/>
  <c r="D112" i="139"/>
  <c r="D111" i="139"/>
  <c r="D110" i="139"/>
  <c r="D109" i="139"/>
  <c r="D108" i="139"/>
  <c r="D107" i="139"/>
  <c r="D36" i="139"/>
  <c r="D35" i="139"/>
  <c r="D34" i="139"/>
  <c r="D33" i="139"/>
  <c r="D32" i="139"/>
  <c r="D31" i="139"/>
  <c r="D30" i="139"/>
  <c r="J112" i="140" l="1"/>
  <c r="J111" i="140"/>
  <c r="J110" i="140"/>
  <c r="M228" i="140"/>
  <c r="G228" i="140"/>
  <c r="M227" i="140"/>
  <c r="G227" i="140"/>
  <c r="M226" i="140"/>
  <c r="G226" i="140"/>
  <c r="M225" i="140"/>
  <c r="J225" i="140"/>
  <c r="G225" i="140"/>
  <c r="M224" i="140"/>
  <c r="J224" i="140"/>
  <c r="G224" i="140"/>
  <c r="M223" i="140"/>
  <c r="J223" i="140"/>
  <c r="G223" i="140"/>
  <c r="M222" i="140"/>
  <c r="J222" i="140"/>
  <c r="G222" i="140"/>
  <c r="M221" i="140"/>
  <c r="J221" i="140"/>
  <c r="G221" i="140"/>
  <c r="M220" i="140"/>
  <c r="J220" i="140"/>
  <c r="G220" i="140"/>
  <c r="M219" i="140"/>
  <c r="J219" i="140"/>
  <c r="G219" i="140"/>
  <c r="M218" i="140"/>
  <c r="J218" i="140"/>
  <c r="G218" i="140"/>
  <c r="M217" i="140"/>
  <c r="J217" i="140"/>
  <c r="G217" i="140"/>
  <c r="M216" i="140"/>
  <c r="J216" i="140"/>
  <c r="G216" i="140"/>
  <c r="M215" i="140"/>
  <c r="J215" i="140"/>
  <c r="G215" i="140"/>
  <c r="M214" i="140"/>
  <c r="J214" i="140"/>
  <c r="G214" i="140"/>
  <c r="M213" i="140"/>
  <c r="J213" i="140"/>
  <c r="G213" i="140"/>
  <c r="M212" i="140"/>
  <c r="J212" i="140"/>
  <c r="G212" i="140"/>
  <c r="J211" i="140"/>
  <c r="G211" i="140"/>
  <c r="P210" i="140"/>
  <c r="J210" i="140"/>
  <c r="G210" i="140"/>
  <c r="P209" i="140"/>
  <c r="J209" i="140"/>
  <c r="G209" i="140"/>
  <c r="P208" i="140"/>
  <c r="J208" i="140"/>
  <c r="G208" i="140"/>
  <c r="P207" i="140"/>
  <c r="J207" i="140"/>
  <c r="G207" i="140"/>
  <c r="P206" i="140"/>
  <c r="J206" i="140"/>
  <c r="G206" i="140"/>
  <c r="P205" i="140"/>
  <c r="J205" i="140"/>
  <c r="G205" i="140"/>
  <c r="P204" i="140"/>
  <c r="J204" i="140"/>
  <c r="G204" i="140"/>
  <c r="P203" i="140"/>
  <c r="J203" i="140"/>
  <c r="G203" i="140"/>
  <c r="P202" i="140"/>
  <c r="J202" i="140"/>
  <c r="G202" i="140"/>
  <c r="P201" i="140"/>
  <c r="J201" i="140"/>
  <c r="G201" i="140"/>
  <c r="P200" i="140"/>
  <c r="M200" i="140"/>
  <c r="J200" i="140"/>
  <c r="G200" i="140"/>
  <c r="P199" i="140"/>
  <c r="M199" i="140"/>
  <c r="J199" i="140"/>
  <c r="G199" i="140"/>
  <c r="P198" i="140"/>
  <c r="M198" i="140"/>
  <c r="J198" i="140"/>
  <c r="G198" i="140"/>
  <c r="P197" i="140"/>
  <c r="M197" i="140"/>
  <c r="J197" i="140"/>
  <c r="G197" i="140"/>
  <c r="P196" i="140"/>
  <c r="M196" i="140"/>
  <c r="J196" i="140"/>
  <c r="G196" i="140"/>
  <c r="P195" i="140"/>
  <c r="M195" i="140"/>
  <c r="J195" i="140"/>
  <c r="G195" i="140"/>
  <c r="P194" i="140"/>
  <c r="M194" i="140"/>
  <c r="J194" i="140"/>
  <c r="G194" i="140"/>
  <c r="P193" i="140"/>
  <c r="M193" i="140"/>
  <c r="J193" i="140"/>
  <c r="G193" i="140"/>
  <c r="P192" i="140"/>
  <c r="M192" i="140"/>
  <c r="J192" i="140"/>
  <c r="G192" i="140"/>
  <c r="P191" i="140"/>
  <c r="M191" i="140"/>
  <c r="G191" i="140"/>
  <c r="P190" i="140"/>
  <c r="M190" i="140"/>
  <c r="G190" i="140"/>
  <c r="P189" i="140"/>
  <c r="M189" i="140"/>
  <c r="G189" i="140"/>
  <c r="P188" i="140"/>
  <c r="M188" i="140"/>
  <c r="G188" i="140"/>
  <c r="P187" i="140"/>
  <c r="M187" i="140"/>
  <c r="G187" i="140"/>
  <c r="P186" i="140"/>
  <c r="M186" i="140"/>
  <c r="G186" i="140"/>
  <c r="P185" i="140"/>
  <c r="M185" i="140"/>
  <c r="G185" i="140"/>
  <c r="P184" i="140"/>
  <c r="M184" i="140"/>
  <c r="G184" i="140"/>
  <c r="P183" i="140"/>
  <c r="M183" i="140"/>
  <c r="G183" i="140"/>
  <c r="P182" i="140"/>
  <c r="M182" i="140"/>
  <c r="G182" i="140"/>
  <c r="P181" i="140"/>
  <c r="M181" i="140"/>
  <c r="G181" i="140"/>
  <c r="P180" i="140"/>
  <c r="M180" i="140"/>
  <c r="G180" i="140"/>
  <c r="M179" i="140"/>
  <c r="J179" i="140"/>
  <c r="G179" i="140"/>
  <c r="M178" i="140"/>
  <c r="J178" i="140"/>
  <c r="G178" i="140"/>
  <c r="M177" i="140"/>
  <c r="J177" i="140"/>
  <c r="G177" i="140"/>
  <c r="M176" i="140"/>
  <c r="J176" i="140"/>
  <c r="G176" i="140"/>
  <c r="M175" i="140"/>
  <c r="J175" i="140"/>
  <c r="G175" i="140"/>
  <c r="M174" i="140"/>
  <c r="J174" i="140"/>
  <c r="G174" i="140"/>
  <c r="M173" i="140"/>
  <c r="J173" i="140"/>
  <c r="G173" i="140"/>
  <c r="M172" i="140"/>
  <c r="J172" i="140"/>
  <c r="G172" i="140"/>
  <c r="M171" i="140"/>
  <c r="J171" i="140"/>
  <c r="G171" i="140"/>
  <c r="M170" i="140"/>
  <c r="J170" i="140"/>
  <c r="G170" i="140"/>
  <c r="M169" i="140"/>
  <c r="J169" i="140"/>
  <c r="G169" i="140"/>
  <c r="M168" i="140"/>
  <c r="J168" i="140"/>
  <c r="G168" i="140"/>
  <c r="M167" i="140"/>
  <c r="J167" i="140"/>
  <c r="G167" i="140"/>
  <c r="M166" i="140"/>
  <c r="J166" i="140"/>
  <c r="G166" i="140"/>
  <c r="M165" i="140"/>
  <c r="J165" i="140"/>
  <c r="G165" i="140"/>
  <c r="P164" i="140"/>
  <c r="J164" i="140"/>
  <c r="G164" i="140"/>
  <c r="P163" i="140"/>
  <c r="J163" i="140"/>
  <c r="G163" i="140"/>
  <c r="P162" i="140"/>
  <c r="J162" i="140"/>
  <c r="G162" i="140"/>
  <c r="P161" i="140"/>
  <c r="J161" i="140"/>
  <c r="G161" i="140"/>
  <c r="P160" i="140"/>
  <c r="J160" i="140"/>
  <c r="G160" i="140"/>
  <c r="P159" i="140"/>
  <c r="J159" i="140"/>
  <c r="G159" i="140"/>
  <c r="P158" i="140"/>
  <c r="J158" i="140"/>
  <c r="G158" i="140"/>
  <c r="P157" i="140"/>
  <c r="J157" i="140"/>
  <c r="G157" i="140"/>
  <c r="P156" i="140"/>
  <c r="J156" i="140"/>
  <c r="G156" i="140"/>
  <c r="P155" i="140"/>
  <c r="M155" i="140"/>
  <c r="J155" i="140"/>
  <c r="G155" i="140"/>
  <c r="P154" i="140"/>
  <c r="M154" i="140"/>
  <c r="J154" i="140"/>
  <c r="G154" i="140"/>
  <c r="P153" i="140"/>
  <c r="M153" i="140"/>
  <c r="J153" i="140"/>
  <c r="G153" i="140"/>
  <c r="P152" i="140"/>
  <c r="M152" i="140"/>
  <c r="J152" i="140"/>
  <c r="G152" i="140"/>
  <c r="P151" i="140"/>
  <c r="M151" i="140"/>
  <c r="J151" i="140"/>
  <c r="G151" i="140"/>
  <c r="P150" i="140"/>
  <c r="M150" i="140"/>
  <c r="J150" i="140"/>
  <c r="G150" i="140"/>
  <c r="P149" i="140"/>
  <c r="M149" i="140"/>
  <c r="J149" i="140"/>
  <c r="G149" i="140"/>
  <c r="P148" i="140"/>
  <c r="M148" i="140"/>
  <c r="J148" i="140"/>
  <c r="G148" i="140"/>
  <c r="P147" i="140"/>
  <c r="M147" i="140"/>
  <c r="J147" i="140"/>
  <c r="G147" i="140"/>
  <c r="P146" i="140"/>
  <c r="M146" i="140"/>
  <c r="J146" i="140"/>
  <c r="G146" i="140"/>
  <c r="P145" i="140"/>
  <c r="M145" i="140"/>
  <c r="J145" i="140"/>
  <c r="G145" i="140"/>
  <c r="P144" i="140"/>
  <c r="M144" i="140"/>
  <c r="J144" i="140"/>
  <c r="G144" i="140"/>
  <c r="P143" i="140"/>
  <c r="M143" i="140"/>
  <c r="J143" i="140"/>
  <c r="G143" i="140"/>
  <c r="P142" i="140"/>
  <c r="M142" i="140"/>
  <c r="J142" i="140"/>
  <c r="G142" i="140"/>
  <c r="P141" i="140"/>
  <c r="M141" i="140"/>
  <c r="J141" i="140"/>
  <c r="G141" i="140"/>
  <c r="P140" i="140"/>
  <c r="M140" i="140"/>
  <c r="J140" i="140"/>
  <c r="G140" i="140"/>
  <c r="P139" i="140"/>
  <c r="M139" i="140"/>
  <c r="J139" i="140"/>
  <c r="G139" i="140"/>
  <c r="P138" i="140"/>
  <c r="M138" i="140"/>
  <c r="J138" i="140"/>
  <c r="G138" i="140"/>
  <c r="P137" i="140"/>
  <c r="M137" i="140"/>
  <c r="J137" i="140"/>
  <c r="G137" i="140"/>
  <c r="P136" i="140"/>
  <c r="M136" i="140"/>
  <c r="J136" i="140"/>
  <c r="G136" i="140"/>
  <c r="P135" i="140"/>
  <c r="M135" i="140"/>
  <c r="J135" i="140"/>
  <c r="G135" i="140"/>
  <c r="P134" i="140"/>
  <c r="M134" i="140"/>
  <c r="J134" i="140"/>
  <c r="G134" i="140"/>
  <c r="P133" i="140"/>
  <c r="M133" i="140"/>
  <c r="J133" i="140"/>
  <c r="G133" i="140"/>
  <c r="P132" i="140"/>
  <c r="M132" i="140"/>
  <c r="J132" i="140"/>
  <c r="G132" i="140"/>
  <c r="P131" i="140"/>
  <c r="M131" i="140"/>
  <c r="J131" i="140"/>
  <c r="G131" i="140"/>
  <c r="P130" i="140"/>
  <c r="M130" i="140"/>
  <c r="J130" i="140"/>
  <c r="G130" i="140"/>
  <c r="P129" i="140"/>
  <c r="M129" i="140"/>
  <c r="J129" i="140"/>
  <c r="G129" i="140"/>
  <c r="P128" i="140"/>
  <c r="M128" i="140"/>
  <c r="J128" i="140"/>
  <c r="G128" i="140"/>
  <c r="P127" i="140"/>
  <c r="M127" i="140"/>
  <c r="J127" i="140"/>
  <c r="G127" i="140"/>
  <c r="P126" i="140"/>
  <c r="M126" i="140"/>
  <c r="J126" i="140"/>
  <c r="G126" i="140"/>
  <c r="P125" i="140"/>
  <c r="M125" i="140"/>
  <c r="J125" i="140"/>
  <c r="G125" i="140"/>
  <c r="P124" i="140"/>
  <c r="M124" i="140"/>
  <c r="J124" i="140"/>
  <c r="G124" i="140"/>
  <c r="P123" i="140"/>
  <c r="M123" i="140"/>
  <c r="J123" i="140"/>
  <c r="G123" i="140"/>
  <c r="P122" i="140"/>
  <c r="M122" i="140"/>
  <c r="J122" i="140"/>
  <c r="G122" i="140"/>
  <c r="P121" i="140"/>
  <c r="M121" i="140"/>
  <c r="J121" i="140"/>
  <c r="G121" i="140"/>
  <c r="P120" i="140"/>
  <c r="M120" i="140"/>
  <c r="J120" i="140"/>
  <c r="G120" i="140"/>
  <c r="P119" i="140"/>
  <c r="M119" i="140"/>
  <c r="G119" i="140"/>
  <c r="P118" i="140"/>
  <c r="M118" i="140"/>
  <c r="G118" i="140"/>
  <c r="P117" i="140"/>
  <c r="M117" i="140"/>
  <c r="G117" i="140"/>
  <c r="P116" i="140"/>
  <c r="M116" i="140"/>
  <c r="G116" i="140"/>
  <c r="P115" i="140"/>
  <c r="M115" i="140"/>
  <c r="G115" i="140"/>
  <c r="P114" i="140"/>
  <c r="M114" i="140"/>
  <c r="G114" i="140"/>
  <c r="P113" i="140"/>
  <c r="M113" i="140"/>
  <c r="G113" i="140"/>
  <c r="P112" i="140"/>
  <c r="M112" i="140"/>
  <c r="G112" i="140"/>
  <c r="P111" i="140"/>
  <c r="M111" i="140"/>
  <c r="G111" i="140"/>
  <c r="P110" i="140"/>
  <c r="M110" i="140"/>
  <c r="G110" i="140"/>
  <c r="P109" i="140"/>
  <c r="M109" i="140"/>
  <c r="J109" i="140"/>
  <c r="G109" i="140"/>
  <c r="P108" i="140"/>
  <c r="M108" i="140"/>
  <c r="J108" i="140"/>
  <c r="G108" i="140"/>
  <c r="P107" i="140"/>
  <c r="M107" i="140"/>
  <c r="J107" i="140"/>
  <c r="G107" i="140"/>
  <c r="P106" i="140"/>
  <c r="M106" i="140"/>
  <c r="J106" i="140"/>
  <c r="G106" i="140"/>
  <c r="P105" i="140"/>
  <c r="M105" i="140"/>
  <c r="J105" i="140"/>
  <c r="G105" i="140"/>
  <c r="P104" i="140"/>
  <c r="M104" i="140"/>
  <c r="J104" i="140"/>
  <c r="G104" i="140"/>
  <c r="P103" i="140"/>
  <c r="M103" i="140"/>
  <c r="J103" i="140"/>
  <c r="G103" i="140"/>
  <c r="P102" i="140"/>
  <c r="M102" i="140"/>
  <c r="J102" i="140"/>
  <c r="G102" i="140"/>
  <c r="P101" i="140"/>
  <c r="M101" i="140"/>
  <c r="J101" i="140"/>
  <c r="G101" i="140"/>
  <c r="P100" i="140"/>
  <c r="M100" i="140"/>
  <c r="J100" i="140"/>
  <c r="G100" i="140"/>
  <c r="P99" i="140"/>
  <c r="M99" i="140"/>
  <c r="J99" i="140"/>
  <c r="G99" i="140"/>
  <c r="P98" i="140"/>
  <c r="M98" i="140"/>
  <c r="J98" i="140"/>
  <c r="G98" i="140"/>
  <c r="P97" i="140"/>
  <c r="M97" i="140"/>
  <c r="J97" i="140"/>
  <c r="G97" i="140"/>
  <c r="P96" i="140"/>
  <c r="M96" i="140"/>
  <c r="J96" i="140"/>
  <c r="G96" i="140"/>
  <c r="P95" i="140"/>
  <c r="M95" i="140"/>
  <c r="J95" i="140"/>
  <c r="G95" i="140"/>
  <c r="P94" i="140"/>
  <c r="M94" i="140"/>
  <c r="J94" i="140"/>
  <c r="G94" i="140"/>
  <c r="P93" i="140"/>
  <c r="M93" i="140"/>
  <c r="J93" i="140"/>
  <c r="G93" i="140"/>
  <c r="P92" i="140"/>
  <c r="M92" i="140"/>
  <c r="J92" i="140"/>
  <c r="G92" i="140"/>
  <c r="P91" i="140"/>
  <c r="M91" i="140"/>
  <c r="J91" i="140"/>
  <c r="G91" i="140"/>
  <c r="P90" i="140"/>
  <c r="M90" i="140"/>
  <c r="J90" i="140"/>
  <c r="G90" i="140"/>
  <c r="P89" i="140"/>
  <c r="M89" i="140"/>
  <c r="J89" i="140"/>
  <c r="G89" i="140"/>
  <c r="P88" i="140"/>
  <c r="M88" i="140"/>
  <c r="J88" i="140"/>
  <c r="G88" i="140"/>
  <c r="P87" i="140"/>
  <c r="M87" i="140"/>
  <c r="J87" i="140"/>
  <c r="G87" i="140"/>
  <c r="P86" i="140"/>
  <c r="M86" i="140"/>
  <c r="J86" i="140"/>
  <c r="G86" i="140"/>
  <c r="P85" i="140"/>
  <c r="M85" i="140"/>
  <c r="J85" i="140"/>
  <c r="G85" i="140"/>
  <c r="P84" i="140"/>
  <c r="M84" i="140"/>
  <c r="J84" i="140"/>
  <c r="G84" i="140"/>
  <c r="P83" i="140"/>
  <c r="M83" i="140"/>
  <c r="J83" i="140"/>
  <c r="G83" i="140"/>
  <c r="P82" i="140"/>
  <c r="M82" i="140"/>
  <c r="J82" i="140"/>
  <c r="G82" i="140"/>
  <c r="P81" i="140"/>
  <c r="M81" i="140"/>
  <c r="J81" i="140"/>
  <c r="G81" i="140"/>
  <c r="P80" i="140"/>
  <c r="M80" i="140"/>
  <c r="J80" i="140"/>
  <c r="G80" i="140"/>
  <c r="P79" i="140"/>
  <c r="M79" i="140"/>
  <c r="J79" i="140"/>
  <c r="G79" i="140"/>
  <c r="P78" i="140"/>
  <c r="M78" i="140"/>
  <c r="J78" i="140"/>
  <c r="G78" i="140"/>
  <c r="P77" i="140"/>
  <c r="M77" i="140"/>
  <c r="J77" i="140"/>
  <c r="G77" i="140"/>
  <c r="P76" i="140"/>
  <c r="M76" i="140"/>
  <c r="J76" i="140"/>
  <c r="G76" i="140"/>
  <c r="P75" i="140"/>
  <c r="M75" i="140"/>
  <c r="J75" i="140"/>
  <c r="G75" i="140"/>
  <c r="P74" i="140"/>
  <c r="M74" i="140"/>
  <c r="J74" i="140"/>
  <c r="G74" i="140"/>
  <c r="P73" i="140"/>
  <c r="M73" i="140"/>
  <c r="J73" i="140"/>
  <c r="G73" i="140"/>
  <c r="P72" i="140"/>
  <c r="M72" i="140"/>
  <c r="J72" i="140"/>
  <c r="G72" i="140"/>
  <c r="P71" i="140"/>
  <c r="M71" i="140"/>
  <c r="J71" i="140"/>
  <c r="G71" i="140"/>
  <c r="P70" i="140"/>
  <c r="M70" i="140"/>
  <c r="J70" i="140"/>
  <c r="G70" i="140"/>
  <c r="P69" i="140"/>
  <c r="M69" i="140"/>
  <c r="J69" i="140"/>
  <c r="G69" i="140"/>
  <c r="P68" i="140"/>
  <c r="M68" i="140"/>
  <c r="J68" i="140"/>
  <c r="G68" i="140"/>
  <c r="P67" i="140"/>
  <c r="M67" i="140"/>
  <c r="J67" i="140"/>
  <c r="G67" i="140"/>
  <c r="P66" i="140"/>
  <c r="M66" i="140"/>
  <c r="J66" i="140"/>
  <c r="G66" i="140"/>
  <c r="P65" i="140"/>
  <c r="M65" i="140"/>
  <c r="J65" i="140"/>
  <c r="G65" i="140"/>
  <c r="P64" i="140"/>
  <c r="M64" i="140"/>
  <c r="J64" i="140"/>
  <c r="G64" i="140"/>
  <c r="P63" i="140"/>
  <c r="M63" i="140"/>
  <c r="J63" i="140"/>
  <c r="G63" i="140"/>
  <c r="P62" i="140"/>
  <c r="M62" i="140"/>
  <c r="J62" i="140"/>
  <c r="G62" i="140"/>
  <c r="P61" i="140"/>
  <c r="M61" i="140"/>
  <c r="J61" i="140"/>
  <c r="G61" i="140"/>
  <c r="P60" i="140"/>
  <c r="M60" i="140"/>
  <c r="J60" i="140"/>
  <c r="G60" i="140"/>
  <c r="P59" i="140"/>
  <c r="M59" i="140"/>
  <c r="J59" i="140"/>
  <c r="G59" i="140"/>
  <c r="P58" i="140"/>
  <c r="M58" i="140"/>
  <c r="J58" i="140"/>
  <c r="G58" i="140"/>
  <c r="P57" i="140"/>
  <c r="M57" i="140"/>
  <c r="J57" i="140"/>
  <c r="G57" i="140"/>
  <c r="P56" i="140"/>
  <c r="M56" i="140"/>
  <c r="J56" i="140"/>
  <c r="G56" i="140"/>
  <c r="P55" i="140"/>
  <c r="M55" i="140"/>
  <c r="J55" i="140"/>
  <c r="G55" i="140"/>
  <c r="P54" i="140"/>
  <c r="M54" i="140"/>
  <c r="J54" i="140"/>
  <c r="G54" i="140"/>
  <c r="P53" i="140"/>
  <c r="M53" i="140"/>
  <c r="J53" i="140"/>
  <c r="G53" i="140"/>
  <c r="P52" i="140"/>
  <c r="M52" i="140"/>
  <c r="J52" i="140"/>
  <c r="G52" i="140"/>
  <c r="P51" i="140"/>
  <c r="M51" i="140"/>
  <c r="J51" i="140"/>
  <c r="G51" i="140"/>
  <c r="P50" i="140"/>
  <c r="M50" i="140"/>
  <c r="J50" i="140"/>
  <c r="G50" i="140"/>
  <c r="P49" i="140"/>
  <c r="M49" i="140"/>
  <c r="J49" i="140"/>
  <c r="G49" i="140"/>
  <c r="P48" i="140"/>
  <c r="M48" i="140"/>
  <c r="J48" i="140"/>
  <c r="G48" i="140"/>
  <c r="P47" i="140"/>
  <c r="M47" i="140"/>
  <c r="J47" i="140"/>
  <c r="G47" i="140"/>
  <c r="P46" i="140"/>
  <c r="M46" i="140"/>
  <c r="J46" i="140"/>
  <c r="G46" i="140"/>
  <c r="P45" i="140"/>
  <c r="M45" i="140"/>
  <c r="J45" i="140"/>
  <c r="G45" i="140"/>
  <c r="P44" i="140"/>
  <c r="M44" i="140"/>
  <c r="J44" i="140"/>
  <c r="G44" i="140"/>
  <c r="P43" i="140"/>
  <c r="M43" i="140"/>
  <c r="J43" i="140"/>
  <c r="G43" i="140"/>
  <c r="P42" i="140"/>
  <c r="M42" i="140"/>
  <c r="J42" i="140"/>
  <c r="G42" i="140"/>
  <c r="P41" i="140"/>
  <c r="M41" i="140"/>
  <c r="J41" i="140"/>
  <c r="G41" i="140"/>
  <c r="P40" i="140"/>
  <c r="M40" i="140"/>
  <c r="J40" i="140"/>
  <c r="G40" i="140"/>
  <c r="P39" i="140"/>
  <c r="M39" i="140"/>
  <c r="J39" i="140"/>
  <c r="G39" i="140"/>
  <c r="P38" i="140"/>
  <c r="M38" i="140"/>
  <c r="J38" i="140"/>
  <c r="G38" i="140"/>
  <c r="P37" i="140"/>
  <c r="M37" i="140"/>
  <c r="J37" i="140"/>
  <c r="G37" i="140"/>
  <c r="P36" i="140"/>
  <c r="M36" i="140"/>
  <c r="J36" i="140"/>
  <c r="G36" i="140"/>
  <c r="P35" i="140"/>
  <c r="M35" i="140"/>
  <c r="J35" i="140"/>
  <c r="G35" i="140"/>
  <c r="P34" i="140"/>
  <c r="M34" i="140"/>
  <c r="J34" i="140"/>
  <c r="G34" i="140"/>
  <c r="P33" i="140"/>
  <c r="M33" i="140"/>
  <c r="J33" i="140"/>
  <c r="G33" i="140"/>
  <c r="P32" i="140"/>
  <c r="M32" i="140"/>
  <c r="J32" i="140"/>
  <c r="G32" i="140"/>
  <c r="P31" i="140"/>
  <c r="M31" i="140"/>
  <c r="J31" i="140"/>
  <c r="G31" i="140"/>
  <c r="P30" i="140"/>
  <c r="M30" i="140"/>
  <c r="J30" i="140"/>
  <c r="G30" i="140"/>
  <c r="P29" i="140"/>
  <c r="M29" i="140"/>
  <c r="J29" i="140"/>
  <c r="G29" i="140"/>
  <c r="P28" i="140"/>
  <c r="M28" i="140"/>
  <c r="J28" i="140"/>
  <c r="G28" i="140"/>
  <c r="P27" i="140"/>
  <c r="M27" i="140"/>
  <c r="J27" i="140"/>
  <c r="G27" i="140"/>
  <c r="P26" i="140"/>
  <c r="M26" i="140"/>
  <c r="J26" i="140"/>
  <c r="G26" i="140"/>
  <c r="P25" i="140"/>
  <c r="M25" i="140"/>
  <c r="J25" i="140"/>
  <c r="G25" i="140"/>
  <c r="P24" i="140"/>
  <c r="M24" i="140"/>
  <c r="J24" i="140"/>
  <c r="G24" i="140"/>
  <c r="P23" i="140"/>
  <c r="M23" i="140"/>
  <c r="J23" i="140"/>
  <c r="G23" i="140"/>
  <c r="P22" i="140"/>
  <c r="M22" i="140"/>
  <c r="J22" i="140"/>
  <c r="G22" i="140"/>
  <c r="P21" i="140"/>
  <c r="M21" i="140"/>
  <c r="J21" i="140"/>
  <c r="G21" i="140"/>
  <c r="P20" i="140"/>
  <c r="M20" i="140"/>
  <c r="J20" i="140"/>
  <c r="G20" i="140"/>
  <c r="I14" i="140"/>
  <c r="H14" i="140"/>
  <c r="D13" i="140"/>
  <c r="D12" i="140"/>
  <c r="P5" i="140"/>
  <c r="P5" i="131" l="1"/>
  <c r="P5" i="130"/>
  <c r="P5" i="118"/>
  <c r="P5" i="132"/>
  <c r="P5" i="106"/>
  <c r="P5" i="139"/>
  <c r="D12" i="139" l="1"/>
  <c r="M210" i="131" l="1"/>
  <c r="M209" i="131"/>
  <c r="M160" i="131"/>
  <c r="M159" i="131"/>
  <c r="J190" i="131"/>
  <c r="J189" i="131"/>
  <c r="J188" i="131"/>
  <c r="J187" i="131"/>
  <c r="J186" i="131"/>
  <c r="M228" i="131"/>
  <c r="G228" i="131"/>
  <c r="M227" i="131"/>
  <c r="G227" i="131"/>
  <c r="M226" i="131"/>
  <c r="G226" i="131"/>
  <c r="M225" i="131"/>
  <c r="G225" i="131"/>
  <c r="M224" i="131"/>
  <c r="G224" i="131"/>
  <c r="M223" i="131"/>
  <c r="G223" i="131"/>
  <c r="M222" i="131"/>
  <c r="G222" i="131"/>
  <c r="M221" i="131"/>
  <c r="G221" i="131"/>
  <c r="M220" i="131"/>
  <c r="J220" i="131"/>
  <c r="G220" i="131"/>
  <c r="M219" i="131"/>
  <c r="J219" i="131"/>
  <c r="G219" i="131"/>
  <c r="M218" i="131"/>
  <c r="J218" i="131"/>
  <c r="G218" i="131"/>
  <c r="M217" i="131"/>
  <c r="J217" i="131"/>
  <c r="G217" i="131"/>
  <c r="M216" i="131"/>
  <c r="J216" i="131"/>
  <c r="G216" i="131"/>
  <c r="M215" i="131"/>
  <c r="J215" i="131"/>
  <c r="G215" i="131"/>
  <c r="M214" i="131"/>
  <c r="J214" i="131"/>
  <c r="G214" i="131"/>
  <c r="M213" i="131"/>
  <c r="J213" i="131"/>
  <c r="G213" i="131"/>
  <c r="M212" i="131"/>
  <c r="J212" i="131"/>
  <c r="G212" i="131"/>
  <c r="M211" i="131"/>
  <c r="J211" i="131"/>
  <c r="G211" i="131"/>
  <c r="J210" i="131"/>
  <c r="G210" i="131"/>
  <c r="J209" i="131"/>
  <c r="G209" i="131"/>
  <c r="J208" i="131"/>
  <c r="G208" i="131"/>
  <c r="J207" i="131"/>
  <c r="G207" i="131"/>
  <c r="J206" i="131"/>
  <c r="G206" i="131"/>
  <c r="P205" i="131"/>
  <c r="J205" i="131"/>
  <c r="G205" i="131"/>
  <c r="P204" i="131"/>
  <c r="J204" i="131"/>
  <c r="G204" i="131"/>
  <c r="P203" i="131"/>
  <c r="J203" i="131"/>
  <c r="G203" i="131"/>
  <c r="P202" i="131"/>
  <c r="J202" i="131"/>
  <c r="G202" i="131"/>
  <c r="P201" i="131"/>
  <c r="J201" i="131"/>
  <c r="G201" i="131"/>
  <c r="P200" i="131"/>
  <c r="J200" i="131"/>
  <c r="G200" i="131"/>
  <c r="P199" i="131"/>
  <c r="J199" i="131"/>
  <c r="G199" i="131"/>
  <c r="P198" i="131"/>
  <c r="J198" i="131"/>
  <c r="G198" i="131"/>
  <c r="P197" i="131"/>
  <c r="J197" i="131"/>
  <c r="G197" i="131"/>
  <c r="P196" i="131"/>
  <c r="M196" i="131"/>
  <c r="J196" i="131"/>
  <c r="G196" i="131"/>
  <c r="P195" i="131"/>
  <c r="M195" i="131"/>
  <c r="J195" i="131"/>
  <c r="G195" i="131"/>
  <c r="P194" i="131"/>
  <c r="M194" i="131"/>
  <c r="J194" i="131"/>
  <c r="G194" i="131"/>
  <c r="P193" i="131"/>
  <c r="M193" i="131"/>
  <c r="J193" i="131"/>
  <c r="G193" i="131"/>
  <c r="P192" i="131"/>
  <c r="M192" i="131"/>
  <c r="J192" i="131"/>
  <c r="G192" i="131"/>
  <c r="P191" i="131"/>
  <c r="M191" i="131"/>
  <c r="J191" i="131"/>
  <c r="G191" i="131"/>
  <c r="P190" i="131"/>
  <c r="M190" i="131"/>
  <c r="G190" i="131"/>
  <c r="P189" i="131"/>
  <c r="M189" i="131"/>
  <c r="G189" i="131"/>
  <c r="P188" i="131"/>
  <c r="M188" i="131"/>
  <c r="G188" i="131"/>
  <c r="P187" i="131"/>
  <c r="M187" i="131"/>
  <c r="G187" i="131"/>
  <c r="P186" i="131"/>
  <c r="M186" i="131"/>
  <c r="G186" i="131"/>
  <c r="P185" i="131"/>
  <c r="M185" i="131"/>
  <c r="G185" i="131"/>
  <c r="P184" i="131"/>
  <c r="M184" i="131"/>
  <c r="G184" i="131"/>
  <c r="P183" i="131"/>
  <c r="M183" i="131"/>
  <c r="G183" i="131"/>
  <c r="P182" i="131"/>
  <c r="M182" i="131"/>
  <c r="G182" i="131"/>
  <c r="P181" i="131"/>
  <c r="M181" i="131"/>
  <c r="G181" i="131"/>
  <c r="P180" i="131"/>
  <c r="M180" i="131"/>
  <c r="G180" i="131"/>
  <c r="P179" i="131"/>
  <c r="M179" i="131"/>
  <c r="G179" i="131"/>
  <c r="P178" i="131"/>
  <c r="M178" i="131"/>
  <c r="G178" i="131"/>
  <c r="P177" i="131"/>
  <c r="M177" i="131"/>
  <c r="G177" i="131"/>
  <c r="P176" i="131"/>
  <c r="M176" i="131"/>
  <c r="J176" i="131"/>
  <c r="G176" i="131"/>
  <c r="P175" i="131"/>
  <c r="M175" i="131"/>
  <c r="J175" i="131"/>
  <c r="G175" i="131"/>
  <c r="M174" i="131"/>
  <c r="J174" i="131"/>
  <c r="G174" i="131"/>
  <c r="M173" i="131"/>
  <c r="J173" i="131"/>
  <c r="G173" i="131"/>
  <c r="M172" i="131"/>
  <c r="J172" i="131"/>
  <c r="G172" i="131"/>
  <c r="M171" i="131"/>
  <c r="J171" i="131"/>
  <c r="G171" i="131"/>
  <c r="M170" i="131"/>
  <c r="J170" i="131"/>
  <c r="G170" i="131"/>
  <c r="M169" i="131"/>
  <c r="J169" i="131"/>
  <c r="G169" i="131"/>
  <c r="M168" i="131"/>
  <c r="J168" i="131"/>
  <c r="G168" i="131"/>
  <c r="M167" i="131"/>
  <c r="J167" i="131"/>
  <c r="G167" i="131"/>
  <c r="M166" i="131"/>
  <c r="J166" i="131"/>
  <c r="G166" i="131"/>
  <c r="M165" i="131"/>
  <c r="J165" i="131"/>
  <c r="G165" i="131"/>
  <c r="M164" i="131"/>
  <c r="J164" i="131"/>
  <c r="G164" i="131"/>
  <c r="M163" i="131"/>
  <c r="J163" i="131"/>
  <c r="G163" i="131"/>
  <c r="M162" i="131"/>
  <c r="J162" i="131"/>
  <c r="G162" i="131"/>
  <c r="M161" i="131"/>
  <c r="J161" i="131"/>
  <c r="G161" i="131"/>
  <c r="J160" i="131"/>
  <c r="G160" i="131"/>
  <c r="P159" i="131"/>
  <c r="J159" i="131"/>
  <c r="G159" i="131"/>
  <c r="P158" i="131"/>
  <c r="J158" i="131"/>
  <c r="G158" i="131"/>
  <c r="P157" i="131"/>
  <c r="J157" i="131"/>
  <c r="G157" i="131"/>
  <c r="P156" i="131"/>
  <c r="J156" i="131"/>
  <c r="G156" i="131"/>
  <c r="P155" i="131"/>
  <c r="J155" i="131"/>
  <c r="G155" i="131"/>
  <c r="P154" i="131"/>
  <c r="J154" i="131"/>
  <c r="G154" i="131"/>
  <c r="P153" i="131"/>
  <c r="J153" i="131"/>
  <c r="G153" i="131"/>
  <c r="P152" i="131"/>
  <c r="J152" i="131"/>
  <c r="G152" i="131"/>
  <c r="P151" i="131"/>
  <c r="J151" i="131"/>
  <c r="G151" i="131"/>
  <c r="P150" i="131"/>
  <c r="M150" i="131"/>
  <c r="J150" i="131"/>
  <c r="G150" i="131"/>
  <c r="P149" i="131"/>
  <c r="M149" i="131"/>
  <c r="J149" i="131"/>
  <c r="G149" i="131"/>
  <c r="P148" i="131"/>
  <c r="M148" i="131"/>
  <c r="J148" i="131"/>
  <c r="G148" i="131"/>
  <c r="P147" i="131"/>
  <c r="M147" i="131"/>
  <c r="J147" i="131"/>
  <c r="G147" i="131"/>
  <c r="P146" i="131"/>
  <c r="M146" i="131"/>
  <c r="J146" i="131"/>
  <c r="G146" i="131"/>
  <c r="P145" i="131"/>
  <c r="M145" i="131"/>
  <c r="J145" i="131"/>
  <c r="G145" i="131"/>
  <c r="P144" i="131"/>
  <c r="M144" i="131"/>
  <c r="J144" i="131"/>
  <c r="G144" i="131"/>
  <c r="P143" i="131"/>
  <c r="M143" i="131"/>
  <c r="J143" i="131"/>
  <c r="G143" i="131"/>
  <c r="P142" i="131"/>
  <c r="M142" i="131"/>
  <c r="J142" i="131"/>
  <c r="G142" i="131"/>
  <c r="P141" i="131"/>
  <c r="M141" i="131"/>
  <c r="J141" i="131"/>
  <c r="G141" i="131"/>
  <c r="P140" i="131"/>
  <c r="M140" i="131"/>
  <c r="J140" i="131"/>
  <c r="G140" i="131"/>
  <c r="P139" i="131"/>
  <c r="M139" i="131"/>
  <c r="J139" i="131"/>
  <c r="G139" i="131"/>
  <c r="P138" i="131"/>
  <c r="M138" i="131"/>
  <c r="J138" i="131"/>
  <c r="G138" i="131"/>
  <c r="P137" i="131"/>
  <c r="M137" i="131"/>
  <c r="J137" i="131"/>
  <c r="G137" i="131"/>
  <c r="P136" i="131"/>
  <c r="M136" i="131"/>
  <c r="J136" i="131"/>
  <c r="G136" i="131"/>
  <c r="P135" i="131"/>
  <c r="M135" i="131"/>
  <c r="J135" i="131"/>
  <c r="G135" i="131"/>
  <c r="P134" i="131"/>
  <c r="M134" i="131"/>
  <c r="J134" i="131"/>
  <c r="G134" i="131"/>
  <c r="P133" i="131"/>
  <c r="M133" i="131"/>
  <c r="J133" i="131"/>
  <c r="G133" i="131"/>
  <c r="P132" i="131"/>
  <c r="M132" i="131"/>
  <c r="J132" i="131"/>
  <c r="G132" i="131"/>
  <c r="P131" i="131"/>
  <c r="M131" i="131"/>
  <c r="J131" i="131"/>
  <c r="G131" i="131"/>
  <c r="P130" i="131"/>
  <c r="M130" i="131"/>
  <c r="J130" i="131"/>
  <c r="G130" i="131"/>
  <c r="P129" i="131"/>
  <c r="M129" i="131"/>
  <c r="J129" i="131"/>
  <c r="G129" i="131"/>
  <c r="P128" i="131"/>
  <c r="M128" i="131"/>
  <c r="J128" i="131"/>
  <c r="G128" i="131"/>
  <c r="P127" i="131"/>
  <c r="M127" i="131"/>
  <c r="J127" i="131"/>
  <c r="G127" i="131"/>
  <c r="P126" i="131"/>
  <c r="M126" i="131"/>
  <c r="J126" i="131"/>
  <c r="G126" i="131"/>
  <c r="P125" i="131"/>
  <c r="M125" i="131"/>
  <c r="J125" i="131"/>
  <c r="G125" i="131"/>
  <c r="P124" i="131"/>
  <c r="M124" i="131"/>
  <c r="J124" i="131"/>
  <c r="G124" i="131"/>
  <c r="P123" i="131"/>
  <c r="M123" i="131"/>
  <c r="J123" i="131"/>
  <c r="G123" i="131"/>
  <c r="P122" i="131"/>
  <c r="M122" i="131"/>
  <c r="J122" i="131"/>
  <c r="G122" i="131"/>
  <c r="P121" i="131"/>
  <c r="M121" i="131"/>
  <c r="J121" i="131"/>
  <c r="G121" i="131"/>
  <c r="P120" i="131"/>
  <c r="M120" i="131"/>
  <c r="J120" i="131"/>
  <c r="G120" i="131"/>
  <c r="P119" i="131"/>
  <c r="M119" i="131"/>
  <c r="J119" i="131"/>
  <c r="G119" i="131"/>
  <c r="P118" i="131"/>
  <c r="M118" i="131"/>
  <c r="J118" i="131"/>
  <c r="G118" i="131"/>
  <c r="P117" i="131"/>
  <c r="M117" i="131"/>
  <c r="J117" i="131"/>
  <c r="G117" i="131"/>
  <c r="P116" i="131"/>
  <c r="M116" i="131"/>
  <c r="J116" i="131"/>
  <c r="G116" i="131"/>
  <c r="P115" i="131"/>
  <c r="M115" i="131"/>
  <c r="J115" i="131"/>
  <c r="G115" i="131"/>
  <c r="P114" i="131"/>
  <c r="M114" i="131"/>
  <c r="J114" i="131"/>
  <c r="G114" i="131"/>
  <c r="P113" i="131"/>
  <c r="M113" i="131"/>
  <c r="J113" i="131"/>
  <c r="G113" i="131"/>
  <c r="P112" i="131"/>
  <c r="M112" i="131"/>
  <c r="J112" i="131"/>
  <c r="G112" i="131"/>
  <c r="P111" i="131"/>
  <c r="M111" i="131"/>
  <c r="J111" i="131"/>
  <c r="G111" i="131"/>
  <c r="P110" i="131"/>
  <c r="M110" i="131"/>
  <c r="J110" i="131"/>
  <c r="G110" i="131"/>
  <c r="P109" i="131"/>
  <c r="M109" i="131"/>
  <c r="J109" i="131"/>
  <c r="G109" i="131"/>
  <c r="P108" i="131"/>
  <c r="M108" i="131"/>
  <c r="G108" i="131"/>
  <c r="P107" i="131"/>
  <c r="M107" i="131"/>
  <c r="G107" i="131"/>
  <c r="P106" i="131"/>
  <c r="M106" i="131"/>
  <c r="G106" i="131"/>
  <c r="P105" i="131"/>
  <c r="M105" i="131"/>
  <c r="G105" i="131"/>
  <c r="P104" i="131"/>
  <c r="M104" i="131"/>
  <c r="G104" i="131"/>
  <c r="P103" i="131"/>
  <c r="M103" i="131"/>
  <c r="G103" i="131"/>
  <c r="P102" i="131"/>
  <c r="M102" i="131"/>
  <c r="G102" i="131"/>
  <c r="P101" i="131"/>
  <c r="M101" i="131"/>
  <c r="J101" i="131"/>
  <c r="G101" i="131"/>
  <c r="P100" i="131"/>
  <c r="M100" i="131"/>
  <c r="J100" i="131"/>
  <c r="G100" i="131"/>
  <c r="P99" i="131"/>
  <c r="M99" i="131"/>
  <c r="J99" i="131"/>
  <c r="G99" i="131"/>
  <c r="P98" i="131"/>
  <c r="M98" i="131"/>
  <c r="J98" i="131"/>
  <c r="G98" i="131"/>
  <c r="P97" i="131"/>
  <c r="M97" i="131"/>
  <c r="J97" i="131"/>
  <c r="G97" i="131"/>
  <c r="P96" i="131"/>
  <c r="M96" i="131"/>
  <c r="J96" i="131"/>
  <c r="G96" i="131"/>
  <c r="P95" i="131"/>
  <c r="M95" i="131"/>
  <c r="J95" i="131"/>
  <c r="G95" i="131"/>
  <c r="P94" i="131"/>
  <c r="M94" i="131"/>
  <c r="J94" i="131"/>
  <c r="G94" i="131"/>
  <c r="P93" i="131"/>
  <c r="M93" i="131"/>
  <c r="J93" i="131"/>
  <c r="G93" i="131"/>
  <c r="P92" i="131"/>
  <c r="M92" i="131"/>
  <c r="J92" i="131"/>
  <c r="G92" i="131"/>
  <c r="P91" i="131"/>
  <c r="M91" i="131"/>
  <c r="J91" i="131"/>
  <c r="G91" i="131"/>
  <c r="P90" i="131"/>
  <c r="M90" i="131"/>
  <c r="J90" i="131"/>
  <c r="G90" i="131"/>
  <c r="P89" i="131"/>
  <c r="M89" i="131"/>
  <c r="J89" i="131"/>
  <c r="G89" i="131"/>
  <c r="P88" i="131"/>
  <c r="M88" i="131"/>
  <c r="J88" i="131"/>
  <c r="G88" i="131"/>
  <c r="P87" i="131"/>
  <c r="M87" i="131"/>
  <c r="J87" i="131"/>
  <c r="G87" i="131"/>
  <c r="P86" i="131"/>
  <c r="M86" i="131"/>
  <c r="J86" i="131"/>
  <c r="G86" i="131"/>
  <c r="P85" i="131"/>
  <c r="M85" i="131"/>
  <c r="J85" i="131"/>
  <c r="G85" i="131"/>
  <c r="P84" i="131"/>
  <c r="M84" i="131"/>
  <c r="J84" i="131"/>
  <c r="G84" i="131"/>
  <c r="P83" i="131"/>
  <c r="M83" i="131"/>
  <c r="J83" i="131"/>
  <c r="G83" i="131"/>
  <c r="P82" i="131"/>
  <c r="M82" i="131"/>
  <c r="J82" i="131"/>
  <c r="G82" i="131"/>
  <c r="P81" i="131"/>
  <c r="M81" i="131"/>
  <c r="J81" i="131"/>
  <c r="G81" i="131"/>
  <c r="P80" i="131"/>
  <c r="M80" i="131"/>
  <c r="J80" i="131"/>
  <c r="G80" i="131"/>
  <c r="P79" i="131"/>
  <c r="M79" i="131"/>
  <c r="J79" i="131"/>
  <c r="G79" i="131"/>
  <c r="P78" i="131"/>
  <c r="M78" i="131"/>
  <c r="J78" i="131"/>
  <c r="G78" i="131"/>
  <c r="P77" i="131"/>
  <c r="M77" i="131"/>
  <c r="J77" i="131"/>
  <c r="G77" i="131"/>
  <c r="P76" i="131"/>
  <c r="M76" i="131"/>
  <c r="J76" i="131"/>
  <c r="G76" i="131"/>
  <c r="P75" i="131"/>
  <c r="M75" i="131"/>
  <c r="J75" i="131"/>
  <c r="G75" i="131"/>
  <c r="P74" i="131"/>
  <c r="M74" i="131"/>
  <c r="J74" i="131"/>
  <c r="G74" i="131"/>
  <c r="P73" i="131"/>
  <c r="M73" i="131"/>
  <c r="J73" i="131"/>
  <c r="G73" i="131"/>
  <c r="P72" i="131"/>
  <c r="M72" i="131"/>
  <c r="J72" i="131"/>
  <c r="G72" i="131"/>
  <c r="P71" i="131"/>
  <c r="M71" i="131"/>
  <c r="J71" i="131"/>
  <c r="G71" i="131"/>
  <c r="P70" i="131"/>
  <c r="M70" i="131"/>
  <c r="J70" i="131"/>
  <c r="G70" i="131"/>
  <c r="P69" i="131"/>
  <c r="M69" i="131"/>
  <c r="J69" i="131"/>
  <c r="G69" i="131"/>
  <c r="P68" i="131"/>
  <c r="M68" i="131"/>
  <c r="J68" i="131"/>
  <c r="G68" i="131"/>
  <c r="P67" i="131"/>
  <c r="M67" i="131"/>
  <c r="J67" i="131"/>
  <c r="G67" i="131"/>
  <c r="P66" i="131"/>
  <c r="M66" i="131"/>
  <c r="J66" i="131"/>
  <c r="G66" i="131"/>
  <c r="P65" i="131"/>
  <c r="M65" i="131"/>
  <c r="J65" i="131"/>
  <c r="G65" i="131"/>
  <c r="P64" i="131"/>
  <c r="M64" i="131"/>
  <c r="J64" i="131"/>
  <c r="G64" i="131"/>
  <c r="P63" i="131"/>
  <c r="M63" i="131"/>
  <c r="J63" i="131"/>
  <c r="G63" i="131"/>
  <c r="P62" i="131"/>
  <c r="M62" i="131"/>
  <c r="J62" i="131"/>
  <c r="G62" i="131"/>
  <c r="P61" i="131"/>
  <c r="M61" i="131"/>
  <c r="J61" i="131"/>
  <c r="G61" i="131"/>
  <c r="P60" i="131"/>
  <c r="M60" i="131"/>
  <c r="J60" i="131"/>
  <c r="G60" i="131"/>
  <c r="P59" i="131"/>
  <c r="M59" i="131"/>
  <c r="J59" i="131"/>
  <c r="G59" i="131"/>
  <c r="P58" i="131"/>
  <c r="M58" i="131"/>
  <c r="J58" i="131"/>
  <c r="G58" i="131"/>
  <c r="P57" i="131"/>
  <c r="M57" i="131"/>
  <c r="J57" i="131"/>
  <c r="G57" i="131"/>
  <c r="P56" i="131"/>
  <c r="M56" i="131"/>
  <c r="J56" i="131"/>
  <c r="G56" i="131"/>
  <c r="P55" i="131"/>
  <c r="M55" i="131"/>
  <c r="J55" i="131"/>
  <c r="G55" i="131"/>
  <c r="P54" i="131"/>
  <c r="M54" i="131"/>
  <c r="J54" i="131"/>
  <c r="G54" i="131"/>
  <c r="P53" i="131"/>
  <c r="M53" i="131"/>
  <c r="J53" i="131"/>
  <c r="G53" i="131"/>
  <c r="P52" i="131"/>
  <c r="M52" i="131"/>
  <c r="J52" i="131"/>
  <c r="G52" i="131"/>
  <c r="P51" i="131"/>
  <c r="M51" i="131"/>
  <c r="J51" i="131"/>
  <c r="G51" i="131"/>
  <c r="P50" i="131"/>
  <c r="M50" i="131"/>
  <c r="J50" i="131"/>
  <c r="G50" i="131"/>
  <c r="P49" i="131"/>
  <c r="M49" i="131"/>
  <c r="J49" i="131"/>
  <c r="G49" i="131"/>
  <c r="P48" i="131"/>
  <c r="M48" i="131"/>
  <c r="J48" i="131"/>
  <c r="G48" i="131"/>
  <c r="P47" i="131"/>
  <c r="M47" i="131"/>
  <c r="J47" i="131"/>
  <c r="G47" i="131"/>
  <c r="P46" i="131"/>
  <c r="M46" i="131"/>
  <c r="J46" i="131"/>
  <c r="G46" i="131"/>
  <c r="P45" i="131"/>
  <c r="M45" i="131"/>
  <c r="J45" i="131"/>
  <c r="G45" i="131"/>
  <c r="P44" i="131"/>
  <c r="M44" i="131"/>
  <c r="J44" i="131"/>
  <c r="G44" i="131"/>
  <c r="P43" i="131"/>
  <c r="M43" i="131"/>
  <c r="J43" i="131"/>
  <c r="G43" i="131"/>
  <c r="P42" i="131"/>
  <c r="M42" i="131"/>
  <c r="J42" i="131"/>
  <c r="G42" i="131"/>
  <c r="P41" i="131"/>
  <c r="M41" i="131"/>
  <c r="J41" i="131"/>
  <c r="G41" i="131"/>
  <c r="P40" i="131"/>
  <c r="M40" i="131"/>
  <c r="J40" i="131"/>
  <c r="G40" i="131"/>
  <c r="P39" i="131"/>
  <c r="M39" i="131"/>
  <c r="J39" i="131"/>
  <c r="G39" i="131"/>
  <c r="P38" i="131"/>
  <c r="M38" i="131"/>
  <c r="J38" i="131"/>
  <c r="G38" i="131"/>
  <c r="P37" i="131"/>
  <c r="M37" i="131"/>
  <c r="J37" i="131"/>
  <c r="G37" i="131"/>
  <c r="P36" i="131"/>
  <c r="M36" i="131"/>
  <c r="J36" i="131"/>
  <c r="G36" i="131"/>
  <c r="P35" i="131"/>
  <c r="M35" i="131"/>
  <c r="J35" i="131"/>
  <c r="G35" i="131"/>
  <c r="P34" i="131"/>
  <c r="M34" i="131"/>
  <c r="J34" i="131"/>
  <c r="G34" i="131"/>
  <c r="P33" i="131"/>
  <c r="M33" i="131"/>
  <c r="J33" i="131"/>
  <c r="G33" i="131"/>
  <c r="P32" i="131"/>
  <c r="M32" i="131"/>
  <c r="J32" i="131"/>
  <c r="G32" i="131"/>
  <c r="P31" i="131"/>
  <c r="M31" i="131"/>
  <c r="J31" i="131"/>
  <c r="G31" i="131"/>
  <c r="P30" i="131"/>
  <c r="M30" i="131"/>
  <c r="J30" i="131"/>
  <c r="G30" i="131"/>
  <c r="P29" i="131"/>
  <c r="M29" i="131"/>
  <c r="J29" i="131"/>
  <c r="G29" i="131"/>
  <c r="P28" i="131"/>
  <c r="M28" i="131"/>
  <c r="J28" i="131"/>
  <c r="G28" i="131"/>
  <c r="P27" i="131"/>
  <c r="M27" i="131"/>
  <c r="J27" i="131"/>
  <c r="G27" i="131"/>
  <c r="P26" i="131"/>
  <c r="M26" i="131"/>
  <c r="J26" i="131"/>
  <c r="G26" i="131"/>
  <c r="P25" i="131"/>
  <c r="M25" i="131"/>
  <c r="J25" i="131"/>
  <c r="G25" i="131"/>
  <c r="P24" i="131"/>
  <c r="M24" i="131"/>
  <c r="J24" i="131"/>
  <c r="G24" i="131"/>
  <c r="P23" i="131"/>
  <c r="M23" i="131"/>
  <c r="J23" i="131"/>
  <c r="G23" i="131"/>
  <c r="P22" i="131"/>
  <c r="M22" i="131"/>
  <c r="J22" i="131"/>
  <c r="G22" i="131"/>
  <c r="P21" i="131"/>
  <c r="M21" i="131"/>
  <c r="J21" i="131"/>
  <c r="G21" i="131"/>
  <c r="P20" i="131"/>
  <c r="M20" i="131"/>
  <c r="J20" i="131"/>
  <c r="G20" i="131"/>
  <c r="M210" i="130"/>
  <c r="M209" i="130"/>
  <c r="M160" i="130"/>
  <c r="J190" i="130"/>
  <c r="J189" i="130"/>
  <c r="J188" i="130"/>
  <c r="M228" i="130"/>
  <c r="G228" i="130"/>
  <c r="M227" i="130"/>
  <c r="G227" i="130"/>
  <c r="M226" i="130"/>
  <c r="G226" i="130"/>
  <c r="M225" i="130"/>
  <c r="G225" i="130"/>
  <c r="M224" i="130"/>
  <c r="G224" i="130"/>
  <c r="M223" i="130"/>
  <c r="G223" i="130"/>
  <c r="M222" i="130"/>
  <c r="J222" i="130"/>
  <c r="G222" i="130"/>
  <c r="M221" i="130"/>
  <c r="J221" i="130"/>
  <c r="G221" i="130"/>
  <c r="M220" i="130"/>
  <c r="J220" i="130"/>
  <c r="G220" i="130"/>
  <c r="M219" i="130"/>
  <c r="J219" i="130"/>
  <c r="G219" i="130"/>
  <c r="M218" i="130"/>
  <c r="J218" i="130"/>
  <c r="G218" i="130"/>
  <c r="M217" i="130"/>
  <c r="J217" i="130"/>
  <c r="G217" i="130"/>
  <c r="M216" i="130"/>
  <c r="J216" i="130"/>
  <c r="G216" i="130"/>
  <c r="M215" i="130"/>
  <c r="J215" i="130"/>
  <c r="G215" i="130"/>
  <c r="M214" i="130"/>
  <c r="J214" i="130"/>
  <c r="G214" i="130"/>
  <c r="M213" i="130"/>
  <c r="J213" i="130"/>
  <c r="G213" i="130"/>
  <c r="M212" i="130"/>
  <c r="J212" i="130"/>
  <c r="G212" i="130"/>
  <c r="M211" i="130"/>
  <c r="J211" i="130"/>
  <c r="G211" i="130"/>
  <c r="J210" i="130"/>
  <c r="G210" i="130"/>
  <c r="J209" i="130"/>
  <c r="G209" i="130"/>
  <c r="J208" i="130"/>
  <c r="G208" i="130"/>
  <c r="J207" i="130"/>
  <c r="G207" i="130"/>
  <c r="P206" i="130"/>
  <c r="J206" i="130"/>
  <c r="G206" i="130"/>
  <c r="P205" i="130"/>
  <c r="J205" i="130"/>
  <c r="G205" i="130"/>
  <c r="P204" i="130"/>
  <c r="J204" i="130"/>
  <c r="G204" i="130"/>
  <c r="P203" i="130"/>
  <c r="J203" i="130"/>
  <c r="G203" i="130"/>
  <c r="P202" i="130"/>
  <c r="J202" i="130"/>
  <c r="G202" i="130"/>
  <c r="P201" i="130"/>
  <c r="J201" i="130"/>
  <c r="G201" i="130"/>
  <c r="P200" i="130"/>
  <c r="J200" i="130"/>
  <c r="G200" i="130"/>
  <c r="P199" i="130"/>
  <c r="J199" i="130"/>
  <c r="G199" i="130"/>
  <c r="P198" i="130"/>
  <c r="J198" i="130"/>
  <c r="G198" i="130"/>
  <c r="P197" i="130"/>
  <c r="M197" i="130"/>
  <c r="J197" i="130"/>
  <c r="G197" i="130"/>
  <c r="P196" i="130"/>
  <c r="M196" i="130"/>
  <c r="J196" i="130"/>
  <c r="G196" i="130"/>
  <c r="P195" i="130"/>
  <c r="M195" i="130"/>
  <c r="J195" i="130"/>
  <c r="G195" i="130"/>
  <c r="P194" i="130"/>
  <c r="M194" i="130"/>
  <c r="J194" i="130"/>
  <c r="G194" i="130"/>
  <c r="P193" i="130"/>
  <c r="M193" i="130"/>
  <c r="J193" i="130"/>
  <c r="G193" i="130"/>
  <c r="P192" i="130"/>
  <c r="M192" i="130"/>
  <c r="J192" i="130"/>
  <c r="G192" i="130"/>
  <c r="P191" i="130"/>
  <c r="M191" i="130"/>
  <c r="J191" i="130"/>
  <c r="G191" i="130"/>
  <c r="P190" i="130"/>
  <c r="M190" i="130"/>
  <c r="G190" i="130"/>
  <c r="P189" i="130"/>
  <c r="M189" i="130"/>
  <c r="G189" i="130"/>
  <c r="P188" i="130"/>
  <c r="M188" i="130"/>
  <c r="G188" i="130"/>
  <c r="P187" i="130"/>
  <c r="M187" i="130"/>
  <c r="G187" i="130"/>
  <c r="P186" i="130"/>
  <c r="M186" i="130"/>
  <c r="G186" i="130"/>
  <c r="P185" i="130"/>
  <c r="M185" i="130"/>
  <c r="G185" i="130"/>
  <c r="P184" i="130"/>
  <c r="M184" i="130"/>
  <c r="G184" i="130"/>
  <c r="P183" i="130"/>
  <c r="M183" i="130"/>
  <c r="G183" i="130"/>
  <c r="P182" i="130"/>
  <c r="M182" i="130"/>
  <c r="G182" i="130"/>
  <c r="P181" i="130"/>
  <c r="M181" i="130"/>
  <c r="G181" i="130"/>
  <c r="P180" i="130"/>
  <c r="M180" i="130"/>
  <c r="G180" i="130"/>
  <c r="P179" i="130"/>
  <c r="M179" i="130"/>
  <c r="G179" i="130"/>
  <c r="P178" i="130"/>
  <c r="M178" i="130"/>
  <c r="G178" i="130"/>
  <c r="P177" i="130"/>
  <c r="M177" i="130"/>
  <c r="J177" i="130"/>
  <c r="G177" i="130"/>
  <c r="P176" i="130"/>
  <c r="M176" i="130"/>
  <c r="J176" i="130"/>
  <c r="G176" i="130"/>
  <c r="M175" i="130"/>
  <c r="J175" i="130"/>
  <c r="G175" i="130"/>
  <c r="M174" i="130"/>
  <c r="J174" i="130"/>
  <c r="G174" i="130"/>
  <c r="M173" i="130"/>
  <c r="J173" i="130"/>
  <c r="G173" i="130"/>
  <c r="M172" i="130"/>
  <c r="J172" i="130"/>
  <c r="G172" i="130"/>
  <c r="M171" i="130"/>
  <c r="J171" i="130"/>
  <c r="G171" i="130"/>
  <c r="M170" i="130"/>
  <c r="J170" i="130"/>
  <c r="G170" i="130"/>
  <c r="M169" i="130"/>
  <c r="J169" i="130"/>
  <c r="G169" i="130"/>
  <c r="M168" i="130"/>
  <c r="J168" i="130"/>
  <c r="G168" i="130"/>
  <c r="M167" i="130"/>
  <c r="J167" i="130"/>
  <c r="G167" i="130"/>
  <c r="M166" i="130"/>
  <c r="J166" i="130"/>
  <c r="G166" i="130"/>
  <c r="M165" i="130"/>
  <c r="J165" i="130"/>
  <c r="G165" i="130"/>
  <c r="M164" i="130"/>
  <c r="J164" i="130"/>
  <c r="G164" i="130"/>
  <c r="M163" i="130"/>
  <c r="J163" i="130"/>
  <c r="G163" i="130"/>
  <c r="M162" i="130"/>
  <c r="J162" i="130"/>
  <c r="G162" i="130"/>
  <c r="P161" i="130"/>
  <c r="M161" i="130"/>
  <c r="J161" i="130"/>
  <c r="G161" i="130"/>
  <c r="P160" i="130"/>
  <c r="J160" i="130"/>
  <c r="G160" i="130"/>
  <c r="P159" i="130"/>
  <c r="J159" i="130"/>
  <c r="G159" i="130"/>
  <c r="P158" i="130"/>
  <c r="J158" i="130"/>
  <c r="G158" i="130"/>
  <c r="P157" i="130"/>
  <c r="J157" i="130"/>
  <c r="G157" i="130"/>
  <c r="P156" i="130"/>
  <c r="J156" i="130"/>
  <c r="G156" i="130"/>
  <c r="P155" i="130"/>
  <c r="J155" i="130"/>
  <c r="G155" i="130"/>
  <c r="P154" i="130"/>
  <c r="J154" i="130"/>
  <c r="G154" i="130"/>
  <c r="P153" i="130"/>
  <c r="J153" i="130"/>
  <c r="G153" i="130"/>
  <c r="P152" i="130"/>
  <c r="M152" i="130"/>
  <c r="J152" i="130"/>
  <c r="G152" i="130"/>
  <c r="P151" i="130"/>
  <c r="M151" i="130"/>
  <c r="J151" i="130"/>
  <c r="G151" i="130"/>
  <c r="P150" i="130"/>
  <c r="M150" i="130"/>
  <c r="J150" i="130"/>
  <c r="G150" i="130"/>
  <c r="P149" i="130"/>
  <c r="M149" i="130"/>
  <c r="J149" i="130"/>
  <c r="G149" i="130"/>
  <c r="P148" i="130"/>
  <c r="M148" i="130"/>
  <c r="J148" i="130"/>
  <c r="G148" i="130"/>
  <c r="P147" i="130"/>
  <c r="M147" i="130"/>
  <c r="J147" i="130"/>
  <c r="G147" i="130"/>
  <c r="P146" i="130"/>
  <c r="M146" i="130"/>
  <c r="J146" i="130"/>
  <c r="G146" i="130"/>
  <c r="P145" i="130"/>
  <c r="M145" i="130"/>
  <c r="J145" i="130"/>
  <c r="G145" i="130"/>
  <c r="P144" i="130"/>
  <c r="M144" i="130"/>
  <c r="J144" i="130"/>
  <c r="G144" i="130"/>
  <c r="P143" i="130"/>
  <c r="M143" i="130"/>
  <c r="J143" i="130"/>
  <c r="G143" i="130"/>
  <c r="P142" i="130"/>
  <c r="M142" i="130"/>
  <c r="J142" i="130"/>
  <c r="G142" i="130"/>
  <c r="P141" i="130"/>
  <c r="M141" i="130"/>
  <c r="J141" i="130"/>
  <c r="G141" i="130"/>
  <c r="P140" i="130"/>
  <c r="M140" i="130"/>
  <c r="J140" i="130"/>
  <c r="G140" i="130"/>
  <c r="P139" i="130"/>
  <c r="M139" i="130"/>
  <c r="J139" i="130"/>
  <c r="G139" i="130"/>
  <c r="P138" i="130"/>
  <c r="M138" i="130"/>
  <c r="J138" i="130"/>
  <c r="G138" i="130"/>
  <c r="P137" i="130"/>
  <c r="M137" i="130"/>
  <c r="J137" i="130"/>
  <c r="G137" i="130"/>
  <c r="P136" i="130"/>
  <c r="M136" i="130"/>
  <c r="J136" i="130"/>
  <c r="G136" i="130"/>
  <c r="P135" i="130"/>
  <c r="M135" i="130"/>
  <c r="J135" i="130"/>
  <c r="G135" i="130"/>
  <c r="P134" i="130"/>
  <c r="M134" i="130"/>
  <c r="J134" i="130"/>
  <c r="G134" i="130"/>
  <c r="P133" i="130"/>
  <c r="M133" i="130"/>
  <c r="J133" i="130"/>
  <c r="G133" i="130"/>
  <c r="P132" i="130"/>
  <c r="M132" i="130"/>
  <c r="J132" i="130"/>
  <c r="G132" i="130"/>
  <c r="P131" i="130"/>
  <c r="M131" i="130"/>
  <c r="J131" i="130"/>
  <c r="G131" i="130"/>
  <c r="P130" i="130"/>
  <c r="M130" i="130"/>
  <c r="J130" i="130"/>
  <c r="G130" i="130"/>
  <c r="P129" i="130"/>
  <c r="M129" i="130"/>
  <c r="J129" i="130"/>
  <c r="G129" i="130"/>
  <c r="P128" i="130"/>
  <c r="M128" i="130"/>
  <c r="J128" i="130"/>
  <c r="G128" i="130"/>
  <c r="P127" i="130"/>
  <c r="M127" i="130"/>
  <c r="J127" i="130"/>
  <c r="G127" i="130"/>
  <c r="P126" i="130"/>
  <c r="M126" i="130"/>
  <c r="J126" i="130"/>
  <c r="G126" i="130"/>
  <c r="P125" i="130"/>
  <c r="M125" i="130"/>
  <c r="J125" i="130"/>
  <c r="G125" i="130"/>
  <c r="P124" i="130"/>
  <c r="M124" i="130"/>
  <c r="J124" i="130"/>
  <c r="G124" i="130"/>
  <c r="P123" i="130"/>
  <c r="M123" i="130"/>
  <c r="J123" i="130"/>
  <c r="G123" i="130"/>
  <c r="P122" i="130"/>
  <c r="M122" i="130"/>
  <c r="J122" i="130"/>
  <c r="G122" i="130"/>
  <c r="P121" i="130"/>
  <c r="M121" i="130"/>
  <c r="J121" i="130"/>
  <c r="G121" i="130"/>
  <c r="P120" i="130"/>
  <c r="M120" i="130"/>
  <c r="J120" i="130"/>
  <c r="G120" i="130"/>
  <c r="P119" i="130"/>
  <c r="M119" i="130"/>
  <c r="J119" i="130"/>
  <c r="G119" i="130"/>
  <c r="P118" i="130"/>
  <c r="M118" i="130"/>
  <c r="J118" i="130"/>
  <c r="G118" i="130"/>
  <c r="P117" i="130"/>
  <c r="M117" i="130"/>
  <c r="J117" i="130"/>
  <c r="G117" i="130"/>
  <c r="P116" i="130"/>
  <c r="M116" i="130"/>
  <c r="J116" i="130"/>
  <c r="G116" i="130"/>
  <c r="P115" i="130"/>
  <c r="M115" i="130"/>
  <c r="J115" i="130"/>
  <c r="G115" i="130"/>
  <c r="P114" i="130"/>
  <c r="M114" i="130"/>
  <c r="J114" i="130"/>
  <c r="G114" i="130"/>
  <c r="P113" i="130"/>
  <c r="M113" i="130"/>
  <c r="J113" i="130"/>
  <c r="G113" i="130"/>
  <c r="P112" i="130"/>
  <c r="M112" i="130"/>
  <c r="J112" i="130"/>
  <c r="G112" i="130"/>
  <c r="P111" i="130"/>
  <c r="M111" i="130"/>
  <c r="J111" i="130"/>
  <c r="G111" i="130"/>
  <c r="P110" i="130"/>
  <c r="M110" i="130"/>
  <c r="G110" i="130"/>
  <c r="P109" i="130"/>
  <c r="M109" i="130"/>
  <c r="G109" i="130"/>
  <c r="P108" i="130"/>
  <c r="M108" i="130"/>
  <c r="G108" i="130"/>
  <c r="P107" i="130"/>
  <c r="M107" i="130"/>
  <c r="G107" i="130"/>
  <c r="P106" i="130"/>
  <c r="M106" i="130"/>
  <c r="G106" i="130"/>
  <c r="P105" i="130"/>
  <c r="M105" i="130"/>
  <c r="G105" i="130"/>
  <c r="P104" i="130"/>
  <c r="M104" i="130"/>
  <c r="J104" i="130"/>
  <c r="G104" i="130"/>
  <c r="P103" i="130"/>
  <c r="M103" i="130"/>
  <c r="J103" i="130"/>
  <c r="G103" i="130"/>
  <c r="P102" i="130"/>
  <c r="M102" i="130"/>
  <c r="J102" i="130"/>
  <c r="G102" i="130"/>
  <c r="P101" i="130"/>
  <c r="M101" i="130"/>
  <c r="J101" i="130"/>
  <c r="G101" i="130"/>
  <c r="P100" i="130"/>
  <c r="M100" i="130"/>
  <c r="J100" i="130"/>
  <c r="G100" i="130"/>
  <c r="P99" i="130"/>
  <c r="M99" i="130"/>
  <c r="J99" i="130"/>
  <c r="G99" i="130"/>
  <c r="P98" i="130"/>
  <c r="M98" i="130"/>
  <c r="J98" i="130"/>
  <c r="G98" i="130"/>
  <c r="P97" i="130"/>
  <c r="M97" i="130"/>
  <c r="J97" i="130"/>
  <c r="G97" i="130"/>
  <c r="P96" i="130"/>
  <c r="M96" i="130"/>
  <c r="J96" i="130"/>
  <c r="G96" i="130"/>
  <c r="P95" i="130"/>
  <c r="M95" i="130"/>
  <c r="J95" i="130"/>
  <c r="G95" i="130"/>
  <c r="P94" i="130"/>
  <c r="M94" i="130"/>
  <c r="J94" i="130"/>
  <c r="G94" i="130"/>
  <c r="P93" i="130"/>
  <c r="M93" i="130"/>
  <c r="J93" i="130"/>
  <c r="G93" i="130"/>
  <c r="P92" i="130"/>
  <c r="M92" i="130"/>
  <c r="J92" i="130"/>
  <c r="G92" i="130"/>
  <c r="P91" i="130"/>
  <c r="M91" i="130"/>
  <c r="J91" i="130"/>
  <c r="G91" i="130"/>
  <c r="P90" i="130"/>
  <c r="M90" i="130"/>
  <c r="J90" i="130"/>
  <c r="G90" i="130"/>
  <c r="P89" i="130"/>
  <c r="M89" i="130"/>
  <c r="J89" i="130"/>
  <c r="G89" i="130"/>
  <c r="P88" i="130"/>
  <c r="M88" i="130"/>
  <c r="J88" i="130"/>
  <c r="G88" i="130"/>
  <c r="P87" i="130"/>
  <c r="M87" i="130"/>
  <c r="J87" i="130"/>
  <c r="G87" i="130"/>
  <c r="P86" i="130"/>
  <c r="M86" i="130"/>
  <c r="J86" i="130"/>
  <c r="G86" i="130"/>
  <c r="P85" i="130"/>
  <c r="M85" i="130"/>
  <c r="J85" i="130"/>
  <c r="G85" i="130"/>
  <c r="P84" i="130"/>
  <c r="M84" i="130"/>
  <c r="J84" i="130"/>
  <c r="G84" i="130"/>
  <c r="P83" i="130"/>
  <c r="M83" i="130"/>
  <c r="J83" i="130"/>
  <c r="G83" i="130"/>
  <c r="P82" i="130"/>
  <c r="M82" i="130"/>
  <c r="J82" i="130"/>
  <c r="G82" i="130"/>
  <c r="P81" i="130"/>
  <c r="M81" i="130"/>
  <c r="J81" i="130"/>
  <c r="G81" i="130"/>
  <c r="P80" i="130"/>
  <c r="M80" i="130"/>
  <c r="J80" i="130"/>
  <c r="G80" i="130"/>
  <c r="P79" i="130"/>
  <c r="M79" i="130"/>
  <c r="J79" i="130"/>
  <c r="G79" i="130"/>
  <c r="P78" i="130"/>
  <c r="M78" i="130"/>
  <c r="J78" i="130"/>
  <c r="G78" i="130"/>
  <c r="P77" i="130"/>
  <c r="M77" i="130"/>
  <c r="J77" i="130"/>
  <c r="G77" i="130"/>
  <c r="P76" i="130"/>
  <c r="M76" i="130"/>
  <c r="J76" i="130"/>
  <c r="G76" i="130"/>
  <c r="P75" i="130"/>
  <c r="M75" i="130"/>
  <c r="J75" i="130"/>
  <c r="G75" i="130"/>
  <c r="P74" i="130"/>
  <c r="M74" i="130"/>
  <c r="J74" i="130"/>
  <c r="G74" i="130"/>
  <c r="P73" i="130"/>
  <c r="M73" i="130"/>
  <c r="J73" i="130"/>
  <c r="G73" i="130"/>
  <c r="P72" i="130"/>
  <c r="M72" i="130"/>
  <c r="J72" i="130"/>
  <c r="G72" i="130"/>
  <c r="P71" i="130"/>
  <c r="M71" i="130"/>
  <c r="J71" i="130"/>
  <c r="G71" i="130"/>
  <c r="P70" i="130"/>
  <c r="M70" i="130"/>
  <c r="J70" i="130"/>
  <c r="G70" i="130"/>
  <c r="P69" i="130"/>
  <c r="M69" i="130"/>
  <c r="J69" i="130"/>
  <c r="G69" i="130"/>
  <c r="P68" i="130"/>
  <c r="M68" i="130"/>
  <c r="J68" i="130"/>
  <c r="G68" i="130"/>
  <c r="P67" i="130"/>
  <c r="M67" i="130"/>
  <c r="J67" i="130"/>
  <c r="G67" i="130"/>
  <c r="P66" i="130"/>
  <c r="M66" i="130"/>
  <c r="J66" i="130"/>
  <c r="G66" i="130"/>
  <c r="P65" i="130"/>
  <c r="M65" i="130"/>
  <c r="J65" i="130"/>
  <c r="G65" i="130"/>
  <c r="P64" i="130"/>
  <c r="M64" i="130"/>
  <c r="J64" i="130"/>
  <c r="G64" i="130"/>
  <c r="P63" i="130"/>
  <c r="M63" i="130"/>
  <c r="J63" i="130"/>
  <c r="G63" i="130"/>
  <c r="P62" i="130"/>
  <c r="M62" i="130"/>
  <c r="J62" i="130"/>
  <c r="G62" i="130"/>
  <c r="P61" i="130"/>
  <c r="M61" i="130"/>
  <c r="J61" i="130"/>
  <c r="G61" i="130"/>
  <c r="P60" i="130"/>
  <c r="M60" i="130"/>
  <c r="J60" i="130"/>
  <c r="G60" i="130"/>
  <c r="P59" i="130"/>
  <c r="M59" i="130"/>
  <c r="J59" i="130"/>
  <c r="G59" i="130"/>
  <c r="P58" i="130"/>
  <c r="M58" i="130"/>
  <c r="J58" i="130"/>
  <c r="G58" i="130"/>
  <c r="P57" i="130"/>
  <c r="M57" i="130"/>
  <c r="J57" i="130"/>
  <c r="G57" i="130"/>
  <c r="P56" i="130"/>
  <c r="M56" i="130"/>
  <c r="J56" i="130"/>
  <c r="G56" i="130"/>
  <c r="P55" i="130"/>
  <c r="M55" i="130"/>
  <c r="J55" i="130"/>
  <c r="G55" i="130"/>
  <c r="P54" i="130"/>
  <c r="M54" i="130"/>
  <c r="J54" i="130"/>
  <c r="G54" i="130"/>
  <c r="P53" i="130"/>
  <c r="M53" i="130"/>
  <c r="J53" i="130"/>
  <c r="G53" i="130"/>
  <c r="P52" i="130"/>
  <c r="M52" i="130"/>
  <c r="J52" i="130"/>
  <c r="G52" i="130"/>
  <c r="P51" i="130"/>
  <c r="M51" i="130"/>
  <c r="J51" i="130"/>
  <c r="G51" i="130"/>
  <c r="P50" i="130"/>
  <c r="M50" i="130"/>
  <c r="J50" i="130"/>
  <c r="G50" i="130"/>
  <c r="P49" i="130"/>
  <c r="M49" i="130"/>
  <c r="J49" i="130"/>
  <c r="G49" i="130"/>
  <c r="P48" i="130"/>
  <c r="M48" i="130"/>
  <c r="J48" i="130"/>
  <c r="G48" i="130"/>
  <c r="P47" i="130"/>
  <c r="M47" i="130"/>
  <c r="J47" i="130"/>
  <c r="G47" i="130"/>
  <c r="P46" i="130"/>
  <c r="M46" i="130"/>
  <c r="J46" i="130"/>
  <c r="G46" i="130"/>
  <c r="P45" i="130"/>
  <c r="M45" i="130"/>
  <c r="J45" i="130"/>
  <c r="G45" i="130"/>
  <c r="P44" i="130"/>
  <c r="M44" i="130"/>
  <c r="J44" i="130"/>
  <c r="G44" i="130"/>
  <c r="P43" i="130"/>
  <c r="M43" i="130"/>
  <c r="J43" i="130"/>
  <c r="G43" i="130"/>
  <c r="P42" i="130"/>
  <c r="M42" i="130"/>
  <c r="J42" i="130"/>
  <c r="G42" i="130"/>
  <c r="P41" i="130"/>
  <c r="M41" i="130"/>
  <c r="J41" i="130"/>
  <c r="G41" i="130"/>
  <c r="P40" i="130"/>
  <c r="M40" i="130"/>
  <c r="J40" i="130"/>
  <c r="G40" i="130"/>
  <c r="P39" i="130"/>
  <c r="M39" i="130"/>
  <c r="J39" i="130"/>
  <c r="G39" i="130"/>
  <c r="P38" i="130"/>
  <c r="M38" i="130"/>
  <c r="J38" i="130"/>
  <c r="G38" i="130"/>
  <c r="P37" i="130"/>
  <c r="M37" i="130"/>
  <c r="J37" i="130"/>
  <c r="G37" i="130"/>
  <c r="P36" i="130"/>
  <c r="M36" i="130"/>
  <c r="J36" i="130"/>
  <c r="G36" i="130"/>
  <c r="P35" i="130"/>
  <c r="M35" i="130"/>
  <c r="J35" i="130"/>
  <c r="G35" i="130"/>
  <c r="P34" i="130"/>
  <c r="M34" i="130"/>
  <c r="J34" i="130"/>
  <c r="G34" i="130"/>
  <c r="P33" i="130"/>
  <c r="M33" i="130"/>
  <c r="J33" i="130"/>
  <c r="G33" i="130"/>
  <c r="P32" i="130"/>
  <c r="M32" i="130"/>
  <c r="J32" i="130"/>
  <c r="G32" i="130"/>
  <c r="P31" i="130"/>
  <c r="M31" i="130"/>
  <c r="J31" i="130"/>
  <c r="G31" i="130"/>
  <c r="P30" i="130"/>
  <c r="M30" i="130"/>
  <c r="J30" i="130"/>
  <c r="G30" i="130"/>
  <c r="P29" i="130"/>
  <c r="M29" i="130"/>
  <c r="J29" i="130"/>
  <c r="G29" i="130"/>
  <c r="P28" i="130"/>
  <c r="M28" i="130"/>
  <c r="J28" i="130"/>
  <c r="G28" i="130"/>
  <c r="P27" i="130"/>
  <c r="M27" i="130"/>
  <c r="J27" i="130"/>
  <c r="G27" i="130"/>
  <c r="P26" i="130"/>
  <c r="M26" i="130"/>
  <c r="J26" i="130"/>
  <c r="G26" i="130"/>
  <c r="P25" i="130"/>
  <c r="M25" i="130"/>
  <c r="J25" i="130"/>
  <c r="G25" i="130"/>
  <c r="P24" i="130"/>
  <c r="M24" i="130"/>
  <c r="J24" i="130"/>
  <c r="G24" i="130"/>
  <c r="P23" i="130"/>
  <c r="M23" i="130"/>
  <c r="J23" i="130"/>
  <c r="G23" i="130"/>
  <c r="P22" i="130"/>
  <c r="M22" i="130"/>
  <c r="J22" i="130"/>
  <c r="G22" i="130"/>
  <c r="P21" i="130"/>
  <c r="M21" i="130"/>
  <c r="J21" i="130"/>
  <c r="G21" i="130"/>
  <c r="P20" i="130"/>
  <c r="M20" i="130"/>
  <c r="J20" i="130"/>
  <c r="G20" i="130"/>
  <c r="M210" i="118"/>
  <c r="M209" i="118"/>
  <c r="M160" i="118"/>
  <c r="J190" i="118"/>
  <c r="J189" i="118"/>
  <c r="J188" i="118"/>
  <c r="M228" i="118"/>
  <c r="G228" i="118"/>
  <c r="M227" i="118"/>
  <c r="G227" i="118"/>
  <c r="M226" i="118"/>
  <c r="G226" i="118"/>
  <c r="M225" i="118"/>
  <c r="G225" i="118"/>
  <c r="M224" i="118"/>
  <c r="G224" i="118"/>
  <c r="M223" i="118"/>
  <c r="G223" i="118"/>
  <c r="M222" i="118"/>
  <c r="J222" i="118"/>
  <c r="G222" i="118"/>
  <c r="M221" i="118"/>
  <c r="J221" i="118"/>
  <c r="G221" i="118"/>
  <c r="M220" i="118"/>
  <c r="J220" i="118"/>
  <c r="G220" i="118"/>
  <c r="M219" i="118"/>
  <c r="J219" i="118"/>
  <c r="G219" i="118"/>
  <c r="M218" i="118"/>
  <c r="J218" i="118"/>
  <c r="G218" i="118"/>
  <c r="M217" i="118"/>
  <c r="J217" i="118"/>
  <c r="G217" i="118"/>
  <c r="M216" i="118"/>
  <c r="J216" i="118"/>
  <c r="G216" i="118"/>
  <c r="M215" i="118"/>
  <c r="J215" i="118"/>
  <c r="G215" i="118"/>
  <c r="M214" i="118"/>
  <c r="J214" i="118"/>
  <c r="G214" i="118"/>
  <c r="M213" i="118"/>
  <c r="J213" i="118"/>
  <c r="G213" i="118"/>
  <c r="M212" i="118"/>
  <c r="J212" i="118"/>
  <c r="G212" i="118"/>
  <c r="M211" i="118"/>
  <c r="J211" i="118"/>
  <c r="G211" i="118"/>
  <c r="J210" i="118"/>
  <c r="G210" i="118"/>
  <c r="J209" i="118"/>
  <c r="G209" i="118"/>
  <c r="J208" i="118"/>
  <c r="G208" i="118"/>
  <c r="J207" i="118"/>
  <c r="G207" i="118"/>
  <c r="P206" i="118"/>
  <c r="J206" i="118"/>
  <c r="G206" i="118"/>
  <c r="P205" i="118"/>
  <c r="J205" i="118"/>
  <c r="G205" i="118"/>
  <c r="P204" i="118"/>
  <c r="J204" i="118"/>
  <c r="G204" i="118"/>
  <c r="P203" i="118"/>
  <c r="J203" i="118"/>
  <c r="G203" i="118"/>
  <c r="P202" i="118"/>
  <c r="J202" i="118"/>
  <c r="G202" i="118"/>
  <c r="P201" i="118"/>
  <c r="J201" i="118"/>
  <c r="G201" i="118"/>
  <c r="P200" i="118"/>
  <c r="J200" i="118"/>
  <c r="G200" i="118"/>
  <c r="P199" i="118"/>
  <c r="J199" i="118"/>
  <c r="G199" i="118"/>
  <c r="P198" i="118"/>
  <c r="J198" i="118"/>
  <c r="G198" i="118"/>
  <c r="P197" i="118"/>
  <c r="M197" i="118"/>
  <c r="J197" i="118"/>
  <c r="G197" i="118"/>
  <c r="P196" i="118"/>
  <c r="M196" i="118"/>
  <c r="J196" i="118"/>
  <c r="G196" i="118"/>
  <c r="P195" i="118"/>
  <c r="M195" i="118"/>
  <c r="J195" i="118"/>
  <c r="G195" i="118"/>
  <c r="P194" i="118"/>
  <c r="M194" i="118"/>
  <c r="J194" i="118"/>
  <c r="G194" i="118"/>
  <c r="P193" i="118"/>
  <c r="M193" i="118"/>
  <c r="J193" i="118"/>
  <c r="G193" i="118"/>
  <c r="P192" i="118"/>
  <c r="M192" i="118"/>
  <c r="J192" i="118"/>
  <c r="G192" i="118"/>
  <c r="P191" i="118"/>
  <c r="M191" i="118"/>
  <c r="J191" i="118"/>
  <c r="G191" i="118"/>
  <c r="P190" i="118"/>
  <c r="M190" i="118"/>
  <c r="G190" i="118"/>
  <c r="P189" i="118"/>
  <c r="M189" i="118"/>
  <c r="G189" i="118"/>
  <c r="P188" i="118"/>
  <c r="M188" i="118"/>
  <c r="G188" i="118"/>
  <c r="P187" i="118"/>
  <c r="M187" i="118"/>
  <c r="G187" i="118"/>
  <c r="P186" i="118"/>
  <c r="M186" i="118"/>
  <c r="G186" i="118"/>
  <c r="P185" i="118"/>
  <c r="M185" i="118"/>
  <c r="G185" i="118"/>
  <c r="P184" i="118"/>
  <c r="M184" i="118"/>
  <c r="G184" i="118"/>
  <c r="P183" i="118"/>
  <c r="M183" i="118"/>
  <c r="G183" i="118"/>
  <c r="P182" i="118"/>
  <c r="M182" i="118"/>
  <c r="G182" i="118"/>
  <c r="P181" i="118"/>
  <c r="M181" i="118"/>
  <c r="G181" i="118"/>
  <c r="P180" i="118"/>
  <c r="M180" i="118"/>
  <c r="G180" i="118"/>
  <c r="P179" i="118"/>
  <c r="M179" i="118"/>
  <c r="G179" i="118"/>
  <c r="P178" i="118"/>
  <c r="M178" i="118"/>
  <c r="G178" i="118"/>
  <c r="P177" i="118"/>
  <c r="M177" i="118"/>
  <c r="J177" i="118"/>
  <c r="G177" i="118"/>
  <c r="P176" i="118"/>
  <c r="M176" i="118"/>
  <c r="J176" i="118"/>
  <c r="G176" i="118"/>
  <c r="M175" i="118"/>
  <c r="J175" i="118"/>
  <c r="G175" i="118"/>
  <c r="M174" i="118"/>
  <c r="J174" i="118"/>
  <c r="G174" i="118"/>
  <c r="M173" i="118"/>
  <c r="J173" i="118"/>
  <c r="G173" i="118"/>
  <c r="M172" i="118"/>
  <c r="J172" i="118"/>
  <c r="G172" i="118"/>
  <c r="M171" i="118"/>
  <c r="J171" i="118"/>
  <c r="G171" i="118"/>
  <c r="M170" i="118"/>
  <c r="J170" i="118"/>
  <c r="G170" i="118"/>
  <c r="M169" i="118"/>
  <c r="J169" i="118"/>
  <c r="G169" i="118"/>
  <c r="M168" i="118"/>
  <c r="J168" i="118"/>
  <c r="G168" i="118"/>
  <c r="M167" i="118"/>
  <c r="J167" i="118"/>
  <c r="G167" i="118"/>
  <c r="M166" i="118"/>
  <c r="J166" i="118"/>
  <c r="G166" i="118"/>
  <c r="M165" i="118"/>
  <c r="J165" i="118"/>
  <c r="G165" i="118"/>
  <c r="M164" i="118"/>
  <c r="J164" i="118"/>
  <c r="G164" i="118"/>
  <c r="M163" i="118"/>
  <c r="J163" i="118"/>
  <c r="G163" i="118"/>
  <c r="M162" i="118"/>
  <c r="J162" i="118"/>
  <c r="G162" i="118"/>
  <c r="P161" i="118"/>
  <c r="M161" i="118"/>
  <c r="J161" i="118"/>
  <c r="G161" i="118"/>
  <c r="P160" i="118"/>
  <c r="J160" i="118"/>
  <c r="G160" i="118"/>
  <c r="P159" i="118"/>
  <c r="J159" i="118"/>
  <c r="G159" i="118"/>
  <c r="P158" i="118"/>
  <c r="J158" i="118"/>
  <c r="G158" i="118"/>
  <c r="P157" i="118"/>
  <c r="J157" i="118"/>
  <c r="G157" i="118"/>
  <c r="P156" i="118"/>
  <c r="J156" i="118"/>
  <c r="G156" i="118"/>
  <c r="P155" i="118"/>
  <c r="J155" i="118"/>
  <c r="G155" i="118"/>
  <c r="P154" i="118"/>
  <c r="J154" i="118"/>
  <c r="G154" i="118"/>
  <c r="P153" i="118"/>
  <c r="J153" i="118"/>
  <c r="G153" i="118"/>
  <c r="P152" i="118"/>
  <c r="M152" i="118"/>
  <c r="J152" i="118"/>
  <c r="G152" i="118"/>
  <c r="P151" i="118"/>
  <c r="M151" i="118"/>
  <c r="J151" i="118"/>
  <c r="G151" i="118"/>
  <c r="P150" i="118"/>
  <c r="M150" i="118"/>
  <c r="J150" i="118"/>
  <c r="G150" i="118"/>
  <c r="P149" i="118"/>
  <c r="M149" i="118"/>
  <c r="J149" i="118"/>
  <c r="G149" i="118"/>
  <c r="P148" i="118"/>
  <c r="M148" i="118"/>
  <c r="J148" i="118"/>
  <c r="G148" i="118"/>
  <c r="P147" i="118"/>
  <c r="M147" i="118"/>
  <c r="J147" i="118"/>
  <c r="G147" i="118"/>
  <c r="P146" i="118"/>
  <c r="M146" i="118"/>
  <c r="J146" i="118"/>
  <c r="G146" i="118"/>
  <c r="P145" i="118"/>
  <c r="M145" i="118"/>
  <c r="J145" i="118"/>
  <c r="G145" i="118"/>
  <c r="P144" i="118"/>
  <c r="M144" i="118"/>
  <c r="J144" i="118"/>
  <c r="G144" i="118"/>
  <c r="P143" i="118"/>
  <c r="M143" i="118"/>
  <c r="J143" i="118"/>
  <c r="G143" i="118"/>
  <c r="P142" i="118"/>
  <c r="M142" i="118"/>
  <c r="J142" i="118"/>
  <c r="G142" i="118"/>
  <c r="P141" i="118"/>
  <c r="M141" i="118"/>
  <c r="J141" i="118"/>
  <c r="G141" i="118"/>
  <c r="P140" i="118"/>
  <c r="M140" i="118"/>
  <c r="J140" i="118"/>
  <c r="G140" i="118"/>
  <c r="P139" i="118"/>
  <c r="M139" i="118"/>
  <c r="J139" i="118"/>
  <c r="G139" i="118"/>
  <c r="P138" i="118"/>
  <c r="M138" i="118"/>
  <c r="J138" i="118"/>
  <c r="G138" i="118"/>
  <c r="P137" i="118"/>
  <c r="M137" i="118"/>
  <c r="J137" i="118"/>
  <c r="G137" i="118"/>
  <c r="P136" i="118"/>
  <c r="M136" i="118"/>
  <c r="J136" i="118"/>
  <c r="G136" i="118"/>
  <c r="P135" i="118"/>
  <c r="M135" i="118"/>
  <c r="J135" i="118"/>
  <c r="G135" i="118"/>
  <c r="P134" i="118"/>
  <c r="M134" i="118"/>
  <c r="J134" i="118"/>
  <c r="G134" i="118"/>
  <c r="P133" i="118"/>
  <c r="M133" i="118"/>
  <c r="J133" i="118"/>
  <c r="G133" i="118"/>
  <c r="P132" i="118"/>
  <c r="M132" i="118"/>
  <c r="J132" i="118"/>
  <c r="G132" i="118"/>
  <c r="P131" i="118"/>
  <c r="M131" i="118"/>
  <c r="J131" i="118"/>
  <c r="G131" i="118"/>
  <c r="P130" i="118"/>
  <c r="M130" i="118"/>
  <c r="J130" i="118"/>
  <c r="G130" i="118"/>
  <c r="P129" i="118"/>
  <c r="M129" i="118"/>
  <c r="J129" i="118"/>
  <c r="G129" i="118"/>
  <c r="P128" i="118"/>
  <c r="M128" i="118"/>
  <c r="J128" i="118"/>
  <c r="G128" i="118"/>
  <c r="P127" i="118"/>
  <c r="M127" i="118"/>
  <c r="J127" i="118"/>
  <c r="G127" i="118"/>
  <c r="P126" i="118"/>
  <c r="M126" i="118"/>
  <c r="J126" i="118"/>
  <c r="G126" i="118"/>
  <c r="P125" i="118"/>
  <c r="M125" i="118"/>
  <c r="J125" i="118"/>
  <c r="G125" i="118"/>
  <c r="P124" i="118"/>
  <c r="M124" i="118"/>
  <c r="J124" i="118"/>
  <c r="G124" i="118"/>
  <c r="P123" i="118"/>
  <c r="M123" i="118"/>
  <c r="J123" i="118"/>
  <c r="G123" i="118"/>
  <c r="P122" i="118"/>
  <c r="M122" i="118"/>
  <c r="J122" i="118"/>
  <c r="G122" i="118"/>
  <c r="P121" i="118"/>
  <c r="M121" i="118"/>
  <c r="J121" i="118"/>
  <c r="G121" i="118"/>
  <c r="P120" i="118"/>
  <c r="M120" i="118"/>
  <c r="J120" i="118"/>
  <c r="G120" i="118"/>
  <c r="P119" i="118"/>
  <c r="M119" i="118"/>
  <c r="J119" i="118"/>
  <c r="G119" i="118"/>
  <c r="P118" i="118"/>
  <c r="M118" i="118"/>
  <c r="J118" i="118"/>
  <c r="G118" i="118"/>
  <c r="P117" i="118"/>
  <c r="M117" i="118"/>
  <c r="J117" i="118"/>
  <c r="G117" i="118"/>
  <c r="P116" i="118"/>
  <c r="M116" i="118"/>
  <c r="J116" i="118"/>
  <c r="G116" i="118"/>
  <c r="P115" i="118"/>
  <c r="M115" i="118"/>
  <c r="J115" i="118"/>
  <c r="G115" i="118"/>
  <c r="P114" i="118"/>
  <c r="M114" i="118"/>
  <c r="J114" i="118"/>
  <c r="G114" i="118"/>
  <c r="P113" i="118"/>
  <c r="M113" i="118"/>
  <c r="J113" i="118"/>
  <c r="G113" i="118"/>
  <c r="P112" i="118"/>
  <c r="M112" i="118"/>
  <c r="J112" i="118"/>
  <c r="G112" i="118"/>
  <c r="P111" i="118"/>
  <c r="M111" i="118"/>
  <c r="J111" i="118"/>
  <c r="G111" i="118"/>
  <c r="P110" i="118"/>
  <c r="M110" i="118"/>
  <c r="G110" i="118"/>
  <c r="P109" i="118"/>
  <c r="M109" i="118"/>
  <c r="G109" i="118"/>
  <c r="P108" i="118"/>
  <c r="M108" i="118"/>
  <c r="G108" i="118"/>
  <c r="P107" i="118"/>
  <c r="M107" i="118"/>
  <c r="G107" i="118"/>
  <c r="P106" i="118"/>
  <c r="M106" i="118"/>
  <c r="G106" i="118"/>
  <c r="P105" i="118"/>
  <c r="M105" i="118"/>
  <c r="G105" i="118"/>
  <c r="P104" i="118"/>
  <c r="M104" i="118"/>
  <c r="J104" i="118"/>
  <c r="G104" i="118"/>
  <c r="P103" i="118"/>
  <c r="M103" i="118"/>
  <c r="J103" i="118"/>
  <c r="G103" i="118"/>
  <c r="P102" i="118"/>
  <c r="M102" i="118"/>
  <c r="J102" i="118"/>
  <c r="G102" i="118"/>
  <c r="P101" i="118"/>
  <c r="M101" i="118"/>
  <c r="J101" i="118"/>
  <c r="G101" i="118"/>
  <c r="P100" i="118"/>
  <c r="M100" i="118"/>
  <c r="J100" i="118"/>
  <c r="G100" i="118"/>
  <c r="P99" i="118"/>
  <c r="M99" i="118"/>
  <c r="J99" i="118"/>
  <c r="G99" i="118"/>
  <c r="P98" i="118"/>
  <c r="M98" i="118"/>
  <c r="J98" i="118"/>
  <c r="G98" i="118"/>
  <c r="P97" i="118"/>
  <c r="M97" i="118"/>
  <c r="J97" i="118"/>
  <c r="G97" i="118"/>
  <c r="P96" i="118"/>
  <c r="M96" i="118"/>
  <c r="J96" i="118"/>
  <c r="G96" i="118"/>
  <c r="P95" i="118"/>
  <c r="M95" i="118"/>
  <c r="J95" i="118"/>
  <c r="G95" i="118"/>
  <c r="P94" i="118"/>
  <c r="M94" i="118"/>
  <c r="J94" i="118"/>
  <c r="G94" i="118"/>
  <c r="P93" i="118"/>
  <c r="M93" i="118"/>
  <c r="J93" i="118"/>
  <c r="G93" i="118"/>
  <c r="P92" i="118"/>
  <c r="M92" i="118"/>
  <c r="J92" i="118"/>
  <c r="G92" i="118"/>
  <c r="P91" i="118"/>
  <c r="M91" i="118"/>
  <c r="J91" i="118"/>
  <c r="G91" i="118"/>
  <c r="P90" i="118"/>
  <c r="M90" i="118"/>
  <c r="J90" i="118"/>
  <c r="G90" i="118"/>
  <c r="P89" i="118"/>
  <c r="M89" i="118"/>
  <c r="J89" i="118"/>
  <c r="G89" i="118"/>
  <c r="P88" i="118"/>
  <c r="M88" i="118"/>
  <c r="J88" i="118"/>
  <c r="G88" i="118"/>
  <c r="P87" i="118"/>
  <c r="M87" i="118"/>
  <c r="J87" i="118"/>
  <c r="G87" i="118"/>
  <c r="P86" i="118"/>
  <c r="M86" i="118"/>
  <c r="J86" i="118"/>
  <c r="G86" i="118"/>
  <c r="P85" i="118"/>
  <c r="M85" i="118"/>
  <c r="J85" i="118"/>
  <c r="G85" i="118"/>
  <c r="P84" i="118"/>
  <c r="M84" i="118"/>
  <c r="J84" i="118"/>
  <c r="G84" i="118"/>
  <c r="P83" i="118"/>
  <c r="M83" i="118"/>
  <c r="J83" i="118"/>
  <c r="G83" i="118"/>
  <c r="P82" i="118"/>
  <c r="M82" i="118"/>
  <c r="J82" i="118"/>
  <c r="G82" i="118"/>
  <c r="P81" i="118"/>
  <c r="M81" i="118"/>
  <c r="J81" i="118"/>
  <c r="G81" i="118"/>
  <c r="P80" i="118"/>
  <c r="M80" i="118"/>
  <c r="J80" i="118"/>
  <c r="G80" i="118"/>
  <c r="P79" i="118"/>
  <c r="M79" i="118"/>
  <c r="J79" i="118"/>
  <c r="G79" i="118"/>
  <c r="P78" i="118"/>
  <c r="M78" i="118"/>
  <c r="J78" i="118"/>
  <c r="G78" i="118"/>
  <c r="P77" i="118"/>
  <c r="M77" i="118"/>
  <c r="J77" i="118"/>
  <c r="G77" i="118"/>
  <c r="P76" i="118"/>
  <c r="M76" i="118"/>
  <c r="J76" i="118"/>
  <c r="G76" i="118"/>
  <c r="P75" i="118"/>
  <c r="M75" i="118"/>
  <c r="J75" i="118"/>
  <c r="G75" i="118"/>
  <c r="P74" i="118"/>
  <c r="M74" i="118"/>
  <c r="J74" i="118"/>
  <c r="G74" i="118"/>
  <c r="P73" i="118"/>
  <c r="M73" i="118"/>
  <c r="J73" i="118"/>
  <c r="G73" i="118"/>
  <c r="P72" i="118"/>
  <c r="M72" i="118"/>
  <c r="J72" i="118"/>
  <c r="G72" i="118"/>
  <c r="P71" i="118"/>
  <c r="M71" i="118"/>
  <c r="J71" i="118"/>
  <c r="G71" i="118"/>
  <c r="P70" i="118"/>
  <c r="M70" i="118"/>
  <c r="J70" i="118"/>
  <c r="G70" i="118"/>
  <c r="P69" i="118"/>
  <c r="M69" i="118"/>
  <c r="J69" i="118"/>
  <c r="G69" i="118"/>
  <c r="P68" i="118"/>
  <c r="M68" i="118"/>
  <c r="J68" i="118"/>
  <c r="G68" i="118"/>
  <c r="P67" i="118"/>
  <c r="M67" i="118"/>
  <c r="J67" i="118"/>
  <c r="G67" i="118"/>
  <c r="P66" i="118"/>
  <c r="M66" i="118"/>
  <c r="J66" i="118"/>
  <c r="G66" i="118"/>
  <c r="P65" i="118"/>
  <c r="M65" i="118"/>
  <c r="J65" i="118"/>
  <c r="G65" i="118"/>
  <c r="P64" i="118"/>
  <c r="M64" i="118"/>
  <c r="J64" i="118"/>
  <c r="G64" i="118"/>
  <c r="P63" i="118"/>
  <c r="M63" i="118"/>
  <c r="J63" i="118"/>
  <c r="G63" i="118"/>
  <c r="P62" i="118"/>
  <c r="M62" i="118"/>
  <c r="J62" i="118"/>
  <c r="G62" i="118"/>
  <c r="P61" i="118"/>
  <c r="M61" i="118"/>
  <c r="J61" i="118"/>
  <c r="G61" i="118"/>
  <c r="P60" i="118"/>
  <c r="M60" i="118"/>
  <c r="J60" i="118"/>
  <c r="G60" i="118"/>
  <c r="P59" i="118"/>
  <c r="M59" i="118"/>
  <c r="J59" i="118"/>
  <c r="G59" i="118"/>
  <c r="P58" i="118"/>
  <c r="M58" i="118"/>
  <c r="J58" i="118"/>
  <c r="G58" i="118"/>
  <c r="P57" i="118"/>
  <c r="M57" i="118"/>
  <c r="J57" i="118"/>
  <c r="G57" i="118"/>
  <c r="P56" i="118"/>
  <c r="M56" i="118"/>
  <c r="J56" i="118"/>
  <c r="G56" i="118"/>
  <c r="P55" i="118"/>
  <c r="M55" i="118"/>
  <c r="J55" i="118"/>
  <c r="G55" i="118"/>
  <c r="P54" i="118"/>
  <c r="M54" i="118"/>
  <c r="J54" i="118"/>
  <c r="G54" i="118"/>
  <c r="P53" i="118"/>
  <c r="M53" i="118"/>
  <c r="J53" i="118"/>
  <c r="G53" i="118"/>
  <c r="P52" i="118"/>
  <c r="M52" i="118"/>
  <c r="J52" i="118"/>
  <c r="G52" i="118"/>
  <c r="P51" i="118"/>
  <c r="M51" i="118"/>
  <c r="J51" i="118"/>
  <c r="G51" i="118"/>
  <c r="P50" i="118"/>
  <c r="M50" i="118"/>
  <c r="J50" i="118"/>
  <c r="G50" i="118"/>
  <c r="P49" i="118"/>
  <c r="M49" i="118"/>
  <c r="J49" i="118"/>
  <c r="G49" i="118"/>
  <c r="P48" i="118"/>
  <c r="M48" i="118"/>
  <c r="J48" i="118"/>
  <c r="G48" i="118"/>
  <c r="P47" i="118"/>
  <c r="M47" i="118"/>
  <c r="J47" i="118"/>
  <c r="G47" i="118"/>
  <c r="P46" i="118"/>
  <c r="M46" i="118"/>
  <c r="J46" i="118"/>
  <c r="G46" i="118"/>
  <c r="P45" i="118"/>
  <c r="M45" i="118"/>
  <c r="J45" i="118"/>
  <c r="G45" i="118"/>
  <c r="P44" i="118"/>
  <c r="M44" i="118"/>
  <c r="J44" i="118"/>
  <c r="G44" i="118"/>
  <c r="P43" i="118"/>
  <c r="M43" i="118"/>
  <c r="J43" i="118"/>
  <c r="G43" i="118"/>
  <c r="P42" i="118"/>
  <c r="M42" i="118"/>
  <c r="J42" i="118"/>
  <c r="G42" i="118"/>
  <c r="P41" i="118"/>
  <c r="M41" i="118"/>
  <c r="J41" i="118"/>
  <c r="G41" i="118"/>
  <c r="P40" i="118"/>
  <c r="M40" i="118"/>
  <c r="J40" i="118"/>
  <c r="G40" i="118"/>
  <c r="P39" i="118"/>
  <c r="M39" i="118"/>
  <c r="J39" i="118"/>
  <c r="G39" i="118"/>
  <c r="P38" i="118"/>
  <c r="M38" i="118"/>
  <c r="J38" i="118"/>
  <c r="G38" i="118"/>
  <c r="P37" i="118"/>
  <c r="M37" i="118"/>
  <c r="J37" i="118"/>
  <c r="G37" i="118"/>
  <c r="P36" i="118"/>
  <c r="M36" i="118"/>
  <c r="J36" i="118"/>
  <c r="G36" i="118"/>
  <c r="P35" i="118"/>
  <c r="M35" i="118"/>
  <c r="J35" i="118"/>
  <c r="G35" i="118"/>
  <c r="P34" i="118"/>
  <c r="M34" i="118"/>
  <c r="J34" i="118"/>
  <c r="G34" i="118"/>
  <c r="P33" i="118"/>
  <c r="M33" i="118"/>
  <c r="J33" i="118"/>
  <c r="G33" i="118"/>
  <c r="P32" i="118"/>
  <c r="M32" i="118"/>
  <c r="J32" i="118"/>
  <c r="G32" i="118"/>
  <c r="P31" i="118"/>
  <c r="M31" i="118"/>
  <c r="J31" i="118"/>
  <c r="G31" i="118"/>
  <c r="P30" i="118"/>
  <c r="M30" i="118"/>
  <c r="J30" i="118"/>
  <c r="G30" i="118"/>
  <c r="P29" i="118"/>
  <c r="M29" i="118"/>
  <c r="J29" i="118"/>
  <c r="G29" i="118"/>
  <c r="P28" i="118"/>
  <c r="M28" i="118"/>
  <c r="J28" i="118"/>
  <c r="G28" i="118"/>
  <c r="P27" i="118"/>
  <c r="M27" i="118"/>
  <c r="J27" i="118"/>
  <c r="G27" i="118"/>
  <c r="P26" i="118"/>
  <c r="M26" i="118"/>
  <c r="J26" i="118"/>
  <c r="G26" i="118"/>
  <c r="P25" i="118"/>
  <c r="M25" i="118"/>
  <c r="J25" i="118"/>
  <c r="G25" i="118"/>
  <c r="P24" i="118"/>
  <c r="M24" i="118"/>
  <c r="J24" i="118"/>
  <c r="G24" i="118"/>
  <c r="P23" i="118"/>
  <c r="M23" i="118"/>
  <c r="J23" i="118"/>
  <c r="G23" i="118"/>
  <c r="P22" i="118"/>
  <c r="M22" i="118"/>
  <c r="J22" i="118"/>
  <c r="G22" i="118"/>
  <c r="P21" i="118"/>
  <c r="M21" i="118"/>
  <c r="J21" i="118"/>
  <c r="G21" i="118"/>
  <c r="P20" i="118"/>
  <c r="M20" i="118"/>
  <c r="J20" i="118"/>
  <c r="G20" i="118"/>
  <c r="P171" i="132" l="1"/>
  <c r="M161" i="132"/>
  <c r="J122" i="132"/>
  <c r="J121" i="132"/>
  <c r="J120" i="132"/>
  <c r="J119" i="132"/>
  <c r="J118" i="132"/>
  <c r="J117" i="132"/>
  <c r="J116" i="132"/>
  <c r="J115" i="132"/>
  <c r="J114" i="132"/>
  <c r="J113" i="132"/>
  <c r="J112" i="132"/>
  <c r="J111" i="132"/>
  <c r="J110" i="132"/>
  <c r="J109" i="132"/>
  <c r="J108" i="132"/>
  <c r="D13" i="106" l="1"/>
  <c r="D12" i="106"/>
  <c r="M228" i="132"/>
  <c r="J228" i="132"/>
  <c r="G228" i="132"/>
  <c r="M227" i="132"/>
  <c r="J227" i="132"/>
  <c r="G227" i="132"/>
  <c r="M226" i="132"/>
  <c r="J226" i="132"/>
  <c r="G226" i="132"/>
  <c r="M225" i="132"/>
  <c r="J225" i="132"/>
  <c r="G225" i="132"/>
  <c r="J224" i="132"/>
  <c r="G224" i="132"/>
  <c r="J223" i="132"/>
  <c r="G223" i="132"/>
  <c r="J222" i="132"/>
  <c r="G222" i="132"/>
  <c r="J221" i="132"/>
  <c r="G221" i="132"/>
  <c r="J220" i="132"/>
  <c r="G220" i="132"/>
  <c r="J219" i="132"/>
  <c r="G219" i="132"/>
  <c r="J218" i="132"/>
  <c r="G218" i="132"/>
  <c r="J217" i="132"/>
  <c r="G217" i="132"/>
  <c r="J216" i="132"/>
  <c r="G216" i="132"/>
  <c r="J215" i="132"/>
  <c r="G215" i="132"/>
  <c r="J214" i="132"/>
  <c r="G214" i="132"/>
  <c r="J213" i="132"/>
  <c r="G213" i="132"/>
  <c r="P212" i="132"/>
  <c r="J212" i="132"/>
  <c r="G212" i="132"/>
  <c r="P211" i="132"/>
  <c r="J211" i="132"/>
  <c r="G211" i="132"/>
  <c r="P210" i="132"/>
  <c r="M210" i="132"/>
  <c r="J210" i="132"/>
  <c r="G210" i="132"/>
  <c r="P209" i="132"/>
  <c r="M209" i="132"/>
  <c r="J209" i="132"/>
  <c r="G209" i="132"/>
  <c r="P208" i="132"/>
  <c r="M208" i="132"/>
  <c r="J208" i="132"/>
  <c r="G208" i="132"/>
  <c r="P207" i="132"/>
  <c r="M207" i="132"/>
  <c r="J207" i="132"/>
  <c r="G207" i="132"/>
  <c r="P206" i="132"/>
  <c r="M206" i="132"/>
  <c r="J206" i="132"/>
  <c r="G206" i="132"/>
  <c r="P205" i="132"/>
  <c r="M205" i="132"/>
  <c r="J205" i="132"/>
  <c r="G205" i="132"/>
  <c r="P204" i="132"/>
  <c r="M204" i="132"/>
  <c r="J204" i="132"/>
  <c r="G204" i="132"/>
  <c r="P203" i="132"/>
  <c r="M203" i="132"/>
  <c r="J203" i="132"/>
  <c r="G203" i="132"/>
  <c r="P202" i="132"/>
  <c r="M202" i="132"/>
  <c r="J202" i="132"/>
  <c r="G202" i="132"/>
  <c r="P201" i="132"/>
  <c r="M201" i="132"/>
  <c r="G201" i="132"/>
  <c r="P200" i="132"/>
  <c r="M200" i="132"/>
  <c r="G200" i="132"/>
  <c r="P199" i="132"/>
  <c r="M199" i="132"/>
  <c r="G199" i="132"/>
  <c r="P198" i="132"/>
  <c r="M198" i="132"/>
  <c r="G198" i="132"/>
  <c r="P197" i="132"/>
  <c r="M197" i="132"/>
  <c r="G197" i="132"/>
  <c r="P196" i="132"/>
  <c r="M196" i="132"/>
  <c r="G196" i="132"/>
  <c r="P195" i="132"/>
  <c r="M195" i="132"/>
  <c r="G195" i="132"/>
  <c r="P194" i="132"/>
  <c r="M194" i="132"/>
  <c r="G194" i="132"/>
  <c r="P193" i="132"/>
  <c r="M193" i="132"/>
  <c r="G193" i="132"/>
  <c r="P192" i="132"/>
  <c r="M192" i="132"/>
  <c r="G192" i="132"/>
  <c r="P191" i="132"/>
  <c r="M191" i="132"/>
  <c r="G191" i="132"/>
  <c r="P190" i="132"/>
  <c r="M190" i="132"/>
  <c r="G190" i="132"/>
  <c r="P189" i="132"/>
  <c r="M189" i="132"/>
  <c r="J189" i="132"/>
  <c r="G189" i="132"/>
  <c r="P188" i="132"/>
  <c r="M188" i="132"/>
  <c r="J188" i="132"/>
  <c r="G188" i="132"/>
  <c r="P187" i="132"/>
  <c r="M187" i="132"/>
  <c r="J187" i="132"/>
  <c r="G187" i="132"/>
  <c r="P186" i="132"/>
  <c r="M186" i="132"/>
  <c r="J186" i="132"/>
  <c r="G186" i="132"/>
  <c r="P185" i="132"/>
  <c r="M185" i="132"/>
  <c r="J185" i="132"/>
  <c r="G185" i="132"/>
  <c r="P184" i="132"/>
  <c r="M184" i="132"/>
  <c r="J184" i="132"/>
  <c r="G184" i="132"/>
  <c r="P183" i="132"/>
  <c r="M183" i="132"/>
  <c r="J183" i="132"/>
  <c r="G183" i="132"/>
  <c r="P182" i="132"/>
  <c r="M182" i="132"/>
  <c r="J182" i="132"/>
  <c r="G182" i="132"/>
  <c r="P181" i="132"/>
  <c r="M181" i="132"/>
  <c r="J181" i="132"/>
  <c r="G181" i="132"/>
  <c r="P180" i="132"/>
  <c r="M180" i="132"/>
  <c r="J180" i="132"/>
  <c r="G180" i="132"/>
  <c r="P179" i="132"/>
  <c r="M179" i="132"/>
  <c r="J179" i="132"/>
  <c r="G179" i="132"/>
  <c r="P178" i="132"/>
  <c r="M178" i="132"/>
  <c r="J178" i="132"/>
  <c r="G178" i="132"/>
  <c r="P177" i="132"/>
  <c r="M177" i="132"/>
  <c r="J177" i="132"/>
  <c r="G177" i="132"/>
  <c r="P176" i="132"/>
  <c r="M176" i="132"/>
  <c r="J176" i="132"/>
  <c r="G176" i="132"/>
  <c r="P175" i="132"/>
  <c r="M175" i="132"/>
  <c r="J175" i="132"/>
  <c r="G175" i="132"/>
  <c r="P174" i="132"/>
  <c r="M174" i="132"/>
  <c r="J174" i="132"/>
  <c r="G174" i="132"/>
  <c r="P173" i="132"/>
  <c r="M173" i="132"/>
  <c r="J173" i="132"/>
  <c r="G173" i="132"/>
  <c r="P172" i="132"/>
  <c r="M172" i="132"/>
  <c r="J172" i="132"/>
  <c r="G172" i="132"/>
  <c r="J171" i="132"/>
  <c r="G171" i="132"/>
  <c r="J170" i="132"/>
  <c r="G170" i="132"/>
  <c r="J169" i="132"/>
  <c r="G169" i="132"/>
  <c r="J168" i="132"/>
  <c r="G168" i="132"/>
  <c r="J167" i="132"/>
  <c r="G167" i="132"/>
  <c r="J166" i="132"/>
  <c r="G166" i="132"/>
  <c r="J165" i="132"/>
  <c r="G165" i="132"/>
  <c r="J164" i="132"/>
  <c r="G164" i="132"/>
  <c r="J163" i="132"/>
  <c r="G163" i="132"/>
  <c r="J162" i="132"/>
  <c r="G162" i="132"/>
  <c r="J161" i="132"/>
  <c r="G161" i="132"/>
  <c r="M160" i="132"/>
  <c r="J160" i="132"/>
  <c r="G160" i="132"/>
  <c r="M159" i="132"/>
  <c r="J159" i="132"/>
  <c r="G159" i="132"/>
  <c r="M158" i="132"/>
  <c r="J158" i="132"/>
  <c r="G158" i="132"/>
  <c r="M157" i="132"/>
  <c r="J157" i="132"/>
  <c r="G157" i="132"/>
  <c r="M156" i="132"/>
  <c r="J156" i="132"/>
  <c r="G156" i="132"/>
  <c r="P155" i="132"/>
  <c r="M155" i="132"/>
  <c r="J155" i="132"/>
  <c r="G155" i="132"/>
  <c r="P154" i="132"/>
  <c r="M154" i="132"/>
  <c r="J154" i="132"/>
  <c r="G154" i="132"/>
  <c r="P153" i="132"/>
  <c r="M153" i="132"/>
  <c r="J153" i="132"/>
  <c r="G153" i="132"/>
  <c r="P152" i="132"/>
  <c r="M152" i="132"/>
  <c r="J152" i="132"/>
  <c r="G152" i="132"/>
  <c r="P151" i="132"/>
  <c r="M151" i="132"/>
  <c r="J151" i="132"/>
  <c r="G151" i="132"/>
  <c r="P150" i="132"/>
  <c r="M150" i="132"/>
  <c r="J150" i="132"/>
  <c r="G150" i="132"/>
  <c r="P149" i="132"/>
  <c r="M149" i="132"/>
  <c r="J149" i="132"/>
  <c r="G149" i="132"/>
  <c r="P148" i="132"/>
  <c r="M148" i="132"/>
  <c r="J148" i="132"/>
  <c r="G148" i="132"/>
  <c r="P147" i="132"/>
  <c r="M147" i="132"/>
  <c r="J147" i="132"/>
  <c r="G147" i="132"/>
  <c r="P146" i="132"/>
  <c r="M146" i="132"/>
  <c r="J146" i="132"/>
  <c r="G146" i="132"/>
  <c r="P145" i="132"/>
  <c r="M145" i="132"/>
  <c r="J145" i="132"/>
  <c r="G145" i="132"/>
  <c r="P144" i="132"/>
  <c r="M144" i="132"/>
  <c r="J144" i="132"/>
  <c r="G144" i="132"/>
  <c r="P143" i="132"/>
  <c r="M143" i="132"/>
  <c r="J143" i="132"/>
  <c r="G143" i="132"/>
  <c r="P142" i="132"/>
  <c r="M142" i="132"/>
  <c r="J142" i="132"/>
  <c r="G142" i="132"/>
  <c r="P141" i="132"/>
  <c r="M141" i="132"/>
  <c r="J141" i="132"/>
  <c r="G141" i="132"/>
  <c r="P140" i="132"/>
  <c r="M140" i="132"/>
  <c r="J140" i="132"/>
  <c r="G140" i="132"/>
  <c r="P139" i="132"/>
  <c r="M139" i="132"/>
  <c r="J139" i="132"/>
  <c r="G139" i="132"/>
  <c r="P138" i="132"/>
  <c r="M138" i="132"/>
  <c r="J138" i="132"/>
  <c r="G138" i="132"/>
  <c r="P137" i="132"/>
  <c r="M137" i="132"/>
  <c r="J137" i="132"/>
  <c r="G137" i="132"/>
  <c r="P136" i="132"/>
  <c r="M136" i="132"/>
  <c r="J136" i="132"/>
  <c r="G136" i="132"/>
  <c r="P135" i="132"/>
  <c r="M135" i="132"/>
  <c r="J135" i="132"/>
  <c r="G135" i="132"/>
  <c r="P134" i="132"/>
  <c r="M134" i="132"/>
  <c r="J134" i="132"/>
  <c r="G134" i="132"/>
  <c r="P133" i="132"/>
  <c r="M133" i="132"/>
  <c r="J133" i="132"/>
  <c r="G133" i="132"/>
  <c r="P132" i="132"/>
  <c r="M132" i="132"/>
  <c r="J132" i="132"/>
  <c r="G132" i="132"/>
  <c r="P131" i="132"/>
  <c r="M131" i="132"/>
  <c r="J131" i="132"/>
  <c r="G131" i="132"/>
  <c r="P130" i="132"/>
  <c r="M130" i="132"/>
  <c r="G130" i="132"/>
  <c r="P129" i="132"/>
  <c r="M129" i="132"/>
  <c r="G129" i="132"/>
  <c r="P128" i="132"/>
  <c r="M128" i="132"/>
  <c r="G128" i="132"/>
  <c r="P127" i="132"/>
  <c r="M127" i="132"/>
  <c r="G127" i="132"/>
  <c r="P126" i="132"/>
  <c r="M126" i="132"/>
  <c r="G126" i="132"/>
  <c r="P125" i="132"/>
  <c r="M125" i="132"/>
  <c r="G125" i="132"/>
  <c r="P124" i="132"/>
  <c r="M124" i="132"/>
  <c r="G124" i="132"/>
  <c r="P123" i="132"/>
  <c r="M123" i="132"/>
  <c r="G123" i="132"/>
  <c r="P122" i="132"/>
  <c r="M122" i="132"/>
  <c r="G122" i="132"/>
  <c r="P121" i="132"/>
  <c r="M121" i="132"/>
  <c r="G121" i="132"/>
  <c r="P120" i="132"/>
  <c r="M120" i="132"/>
  <c r="G120" i="132"/>
  <c r="P119" i="132"/>
  <c r="M119" i="132"/>
  <c r="G119" i="132"/>
  <c r="P118" i="132"/>
  <c r="M118" i="132"/>
  <c r="G118" i="132"/>
  <c r="P117" i="132"/>
  <c r="M117" i="132"/>
  <c r="G117" i="132"/>
  <c r="P116" i="132"/>
  <c r="M116" i="132"/>
  <c r="G116" i="132"/>
  <c r="P115" i="132"/>
  <c r="M115" i="132"/>
  <c r="G115" i="132"/>
  <c r="P114" i="132"/>
  <c r="M114" i="132"/>
  <c r="G114" i="132"/>
  <c r="P113" i="132"/>
  <c r="M113" i="132"/>
  <c r="G113" i="132"/>
  <c r="P112" i="132"/>
  <c r="M112" i="132"/>
  <c r="G112" i="132"/>
  <c r="P111" i="132"/>
  <c r="M111" i="132"/>
  <c r="G111" i="132"/>
  <c r="P110" i="132"/>
  <c r="M110" i="132"/>
  <c r="G110" i="132"/>
  <c r="P109" i="132"/>
  <c r="M109" i="132"/>
  <c r="G109" i="132"/>
  <c r="P108" i="132"/>
  <c r="M108" i="132"/>
  <c r="G108" i="132"/>
  <c r="P107" i="132"/>
  <c r="M107" i="132"/>
  <c r="J107" i="132"/>
  <c r="G107" i="132"/>
  <c r="P106" i="132"/>
  <c r="M106" i="132"/>
  <c r="J106" i="132"/>
  <c r="G106" i="132"/>
  <c r="P105" i="132"/>
  <c r="M105" i="132"/>
  <c r="J105" i="132"/>
  <c r="G105" i="132"/>
  <c r="P104" i="132"/>
  <c r="M104" i="132"/>
  <c r="J104" i="132"/>
  <c r="G104" i="132"/>
  <c r="P103" i="132"/>
  <c r="M103" i="132"/>
  <c r="J103" i="132"/>
  <c r="G103" i="132"/>
  <c r="P102" i="132"/>
  <c r="M102" i="132"/>
  <c r="J102" i="132"/>
  <c r="G102" i="132"/>
  <c r="P101" i="132"/>
  <c r="M101" i="132"/>
  <c r="J101" i="132"/>
  <c r="G101" i="132"/>
  <c r="P100" i="132"/>
  <c r="M100" i="132"/>
  <c r="J100" i="132"/>
  <c r="G100" i="132"/>
  <c r="P99" i="132"/>
  <c r="M99" i="132"/>
  <c r="J99" i="132"/>
  <c r="G99" i="132"/>
  <c r="P98" i="132"/>
  <c r="M98" i="132"/>
  <c r="J98" i="132"/>
  <c r="G98" i="132"/>
  <c r="P97" i="132"/>
  <c r="M97" i="132"/>
  <c r="J97" i="132"/>
  <c r="G97" i="132"/>
  <c r="P96" i="132"/>
  <c r="M96" i="132"/>
  <c r="J96" i="132"/>
  <c r="G96" i="132"/>
  <c r="P95" i="132"/>
  <c r="M95" i="132"/>
  <c r="J95" i="132"/>
  <c r="G95" i="132"/>
  <c r="P94" i="132"/>
  <c r="M94" i="132"/>
  <c r="J94" i="132"/>
  <c r="G94" i="132"/>
  <c r="P93" i="132"/>
  <c r="M93" i="132"/>
  <c r="J93" i="132"/>
  <c r="G93" i="132"/>
  <c r="P92" i="132"/>
  <c r="M92" i="132"/>
  <c r="J92" i="132"/>
  <c r="G92" i="132"/>
  <c r="P91" i="132"/>
  <c r="M91" i="132"/>
  <c r="J91" i="132"/>
  <c r="G91" i="132"/>
  <c r="P90" i="132"/>
  <c r="M90" i="132"/>
  <c r="J90" i="132"/>
  <c r="G90" i="132"/>
  <c r="P89" i="132"/>
  <c r="M89" i="132"/>
  <c r="J89" i="132"/>
  <c r="G89" i="132"/>
  <c r="P88" i="132"/>
  <c r="M88" i="132"/>
  <c r="J88" i="132"/>
  <c r="G88" i="132"/>
  <c r="P87" i="132"/>
  <c r="M87" i="132"/>
  <c r="J87" i="132"/>
  <c r="G87" i="132"/>
  <c r="P86" i="132"/>
  <c r="M86" i="132"/>
  <c r="J86" i="132"/>
  <c r="G86" i="132"/>
  <c r="P85" i="132"/>
  <c r="M85" i="132"/>
  <c r="J85" i="132"/>
  <c r="G85" i="132"/>
  <c r="P84" i="132"/>
  <c r="M84" i="132"/>
  <c r="J84" i="132"/>
  <c r="G84" i="132"/>
  <c r="P83" i="132"/>
  <c r="M83" i="132"/>
  <c r="J83" i="132"/>
  <c r="G83" i="132"/>
  <c r="P82" i="132"/>
  <c r="M82" i="132"/>
  <c r="J82" i="132"/>
  <c r="G82" i="132"/>
  <c r="P81" i="132"/>
  <c r="M81" i="132"/>
  <c r="J81" i="132"/>
  <c r="G81" i="132"/>
  <c r="P80" i="132"/>
  <c r="M80" i="132"/>
  <c r="J80" i="132"/>
  <c r="G80" i="132"/>
  <c r="P79" i="132"/>
  <c r="M79" i="132"/>
  <c r="J79" i="132"/>
  <c r="G79" i="132"/>
  <c r="P78" i="132"/>
  <c r="M78" i="132"/>
  <c r="J78" i="132"/>
  <c r="G78" i="132"/>
  <c r="P77" i="132"/>
  <c r="M77" i="132"/>
  <c r="J77" i="132"/>
  <c r="G77" i="132"/>
  <c r="P76" i="132"/>
  <c r="M76" i="132"/>
  <c r="J76" i="132"/>
  <c r="G76" i="132"/>
  <c r="P75" i="132"/>
  <c r="M75" i="132"/>
  <c r="J75" i="132"/>
  <c r="G75" i="132"/>
  <c r="P74" i="132"/>
  <c r="M74" i="132"/>
  <c r="J74" i="132"/>
  <c r="G74" i="132"/>
  <c r="P73" i="132"/>
  <c r="M73" i="132"/>
  <c r="J73" i="132"/>
  <c r="G73" i="132"/>
  <c r="P72" i="132"/>
  <c r="M72" i="132"/>
  <c r="J72" i="132"/>
  <c r="G72" i="132"/>
  <c r="P71" i="132"/>
  <c r="M71" i="132"/>
  <c r="J71" i="132"/>
  <c r="G71" i="132"/>
  <c r="P70" i="132"/>
  <c r="M70" i="132"/>
  <c r="J70" i="132"/>
  <c r="G70" i="132"/>
  <c r="P69" i="132"/>
  <c r="M69" i="132"/>
  <c r="J69" i="132"/>
  <c r="G69" i="132"/>
  <c r="P68" i="132"/>
  <c r="M68" i="132"/>
  <c r="J68" i="132"/>
  <c r="G68" i="132"/>
  <c r="P67" i="132"/>
  <c r="M67" i="132"/>
  <c r="J67" i="132"/>
  <c r="G67" i="132"/>
  <c r="P66" i="132"/>
  <c r="M66" i="132"/>
  <c r="J66" i="132"/>
  <c r="G66" i="132"/>
  <c r="P65" i="132"/>
  <c r="M65" i="132"/>
  <c r="J65" i="132"/>
  <c r="G65" i="132"/>
  <c r="P64" i="132"/>
  <c r="M64" i="132"/>
  <c r="J64" i="132"/>
  <c r="G64" i="132"/>
  <c r="P63" i="132"/>
  <c r="M63" i="132"/>
  <c r="J63" i="132"/>
  <c r="G63" i="132"/>
  <c r="P62" i="132"/>
  <c r="M62" i="132"/>
  <c r="J62" i="132"/>
  <c r="G62" i="132"/>
  <c r="P61" i="132"/>
  <c r="M61" i="132"/>
  <c r="J61" i="132"/>
  <c r="G61" i="132"/>
  <c r="P60" i="132"/>
  <c r="M60" i="132"/>
  <c r="J60" i="132"/>
  <c r="G60" i="132"/>
  <c r="P59" i="132"/>
  <c r="M59" i="132"/>
  <c r="J59" i="132"/>
  <c r="G59" i="132"/>
  <c r="P58" i="132"/>
  <c r="M58" i="132"/>
  <c r="J58" i="132"/>
  <c r="G58" i="132"/>
  <c r="P57" i="132"/>
  <c r="M57" i="132"/>
  <c r="J57" i="132"/>
  <c r="G57" i="132"/>
  <c r="P56" i="132"/>
  <c r="M56" i="132"/>
  <c r="J56" i="132"/>
  <c r="G56" i="132"/>
  <c r="P55" i="132"/>
  <c r="M55" i="132"/>
  <c r="J55" i="132"/>
  <c r="G55" i="132"/>
  <c r="P54" i="132"/>
  <c r="M54" i="132"/>
  <c r="J54" i="132"/>
  <c r="G54" i="132"/>
  <c r="P53" i="132"/>
  <c r="M53" i="132"/>
  <c r="J53" i="132"/>
  <c r="G53" i="132"/>
  <c r="P52" i="132"/>
  <c r="M52" i="132"/>
  <c r="J52" i="132"/>
  <c r="G52" i="132"/>
  <c r="P51" i="132"/>
  <c r="M51" i="132"/>
  <c r="J51" i="132"/>
  <c r="G51" i="132"/>
  <c r="P50" i="132"/>
  <c r="M50" i="132"/>
  <c r="J50" i="132"/>
  <c r="G50" i="132"/>
  <c r="P49" i="132"/>
  <c r="M49" i="132"/>
  <c r="J49" i="132"/>
  <c r="G49" i="132"/>
  <c r="P48" i="132"/>
  <c r="M48" i="132"/>
  <c r="J48" i="132"/>
  <c r="G48" i="132"/>
  <c r="P47" i="132"/>
  <c r="M47" i="132"/>
  <c r="J47" i="132"/>
  <c r="G47" i="132"/>
  <c r="P46" i="132"/>
  <c r="M46" i="132"/>
  <c r="J46" i="132"/>
  <c r="G46" i="132"/>
  <c r="P45" i="132"/>
  <c r="M45" i="132"/>
  <c r="J45" i="132"/>
  <c r="G45" i="132"/>
  <c r="P44" i="132"/>
  <c r="M44" i="132"/>
  <c r="J44" i="132"/>
  <c r="G44" i="132"/>
  <c r="P43" i="132"/>
  <c r="M43" i="132"/>
  <c r="J43" i="132"/>
  <c r="G43" i="132"/>
  <c r="P42" i="132"/>
  <c r="M42" i="132"/>
  <c r="J42" i="132"/>
  <c r="G42" i="132"/>
  <c r="P41" i="132"/>
  <c r="M41" i="132"/>
  <c r="J41" i="132"/>
  <c r="G41" i="132"/>
  <c r="P40" i="132"/>
  <c r="M40" i="132"/>
  <c r="J40" i="132"/>
  <c r="G40" i="132"/>
  <c r="P39" i="132"/>
  <c r="M39" i="132"/>
  <c r="J39" i="132"/>
  <c r="G39" i="132"/>
  <c r="P38" i="132"/>
  <c r="M38" i="132"/>
  <c r="J38" i="132"/>
  <c r="G38" i="132"/>
  <c r="P37" i="132"/>
  <c r="M37" i="132"/>
  <c r="J37" i="132"/>
  <c r="G37" i="132"/>
  <c r="P36" i="132"/>
  <c r="M36" i="132"/>
  <c r="J36" i="132"/>
  <c r="G36" i="132"/>
  <c r="P35" i="132"/>
  <c r="M35" i="132"/>
  <c r="J35" i="132"/>
  <c r="G35" i="132"/>
  <c r="P34" i="132"/>
  <c r="M34" i="132"/>
  <c r="J34" i="132"/>
  <c r="G34" i="132"/>
  <c r="P33" i="132"/>
  <c r="M33" i="132"/>
  <c r="J33" i="132"/>
  <c r="G33" i="132"/>
  <c r="P32" i="132"/>
  <c r="M32" i="132"/>
  <c r="J32" i="132"/>
  <c r="G32" i="132"/>
  <c r="P31" i="132"/>
  <c r="M31" i="132"/>
  <c r="J31" i="132"/>
  <c r="G31" i="132"/>
  <c r="P30" i="132"/>
  <c r="M30" i="132"/>
  <c r="J30" i="132"/>
  <c r="G30" i="132"/>
  <c r="P29" i="132"/>
  <c r="M29" i="132"/>
  <c r="J29" i="132"/>
  <c r="G29" i="132"/>
  <c r="P28" i="132"/>
  <c r="M28" i="132"/>
  <c r="J28" i="132"/>
  <c r="G28" i="132"/>
  <c r="P27" i="132"/>
  <c r="M27" i="132"/>
  <c r="J27" i="132"/>
  <c r="G27" i="132"/>
  <c r="P26" i="132"/>
  <c r="M26" i="132"/>
  <c r="J26" i="132"/>
  <c r="G26" i="132"/>
  <c r="P25" i="132"/>
  <c r="M25" i="132"/>
  <c r="J25" i="132"/>
  <c r="G25" i="132"/>
  <c r="P24" i="132"/>
  <c r="M24" i="132"/>
  <c r="J24" i="132"/>
  <c r="G24" i="132"/>
  <c r="P23" i="132"/>
  <c r="M23" i="132"/>
  <c r="J23" i="132"/>
  <c r="G23" i="132"/>
  <c r="P22" i="132"/>
  <c r="M22" i="132"/>
  <c r="J22" i="132"/>
  <c r="G22" i="132"/>
  <c r="P21" i="132"/>
  <c r="M21" i="132"/>
  <c r="J21" i="132"/>
  <c r="G21" i="132"/>
  <c r="P20" i="132"/>
  <c r="M20" i="132"/>
  <c r="J20" i="132"/>
  <c r="G20" i="132"/>
  <c r="J109" i="106" l="1"/>
  <c r="J108" i="106"/>
  <c r="M228" i="106"/>
  <c r="G228" i="106"/>
  <c r="M227" i="106"/>
  <c r="G227" i="106"/>
  <c r="M226" i="106"/>
  <c r="J226" i="106"/>
  <c r="G226" i="106"/>
  <c r="M225" i="106"/>
  <c r="J225" i="106"/>
  <c r="G225" i="106"/>
  <c r="M224" i="106"/>
  <c r="J224" i="106"/>
  <c r="G224" i="106"/>
  <c r="M223" i="106"/>
  <c r="J223" i="106"/>
  <c r="G223" i="106"/>
  <c r="M222" i="106"/>
  <c r="J222" i="106"/>
  <c r="G222" i="106"/>
  <c r="M221" i="106"/>
  <c r="J221" i="106"/>
  <c r="G221" i="106"/>
  <c r="M220" i="106"/>
  <c r="J220" i="106"/>
  <c r="G220" i="106"/>
  <c r="M219" i="106"/>
  <c r="J219" i="106"/>
  <c r="G219" i="106"/>
  <c r="M218" i="106"/>
  <c r="J218" i="106"/>
  <c r="G218" i="106"/>
  <c r="M217" i="106"/>
  <c r="J217" i="106"/>
  <c r="G217" i="106"/>
  <c r="M216" i="106"/>
  <c r="J216" i="106"/>
  <c r="G216" i="106"/>
  <c r="M215" i="106"/>
  <c r="J215" i="106"/>
  <c r="G215" i="106"/>
  <c r="M214" i="106"/>
  <c r="J214" i="106"/>
  <c r="G214" i="106"/>
  <c r="M213" i="106"/>
  <c r="J213" i="106"/>
  <c r="G213" i="106"/>
  <c r="M212" i="106"/>
  <c r="J212" i="106"/>
  <c r="G212" i="106"/>
  <c r="J211" i="106"/>
  <c r="G211" i="106"/>
  <c r="J210" i="106"/>
  <c r="G210" i="106"/>
  <c r="J209" i="106"/>
  <c r="G209" i="106"/>
  <c r="J208" i="106"/>
  <c r="G208" i="106"/>
  <c r="P207" i="106"/>
  <c r="J207" i="106"/>
  <c r="G207" i="106"/>
  <c r="P206" i="106"/>
  <c r="J206" i="106"/>
  <c r="G206" i="106"/>
  <c r="P205" i="106"/>
  <c r="J205" i="106"/>
  <c r="G205" i="106"/>
  <c r="P204" i="106"/>
  <c r="J204" i="106"/>
  <c r="G204" i="106"/>
  <c r="P203" i="106"/>
  <c r="J203" i="106"/>
  <c r="G203" i="106"/>
  <c r="P202" i="106"/>
  <c r="J202" i="106"/>
  <c r="G202" i="106"/>
  <c r="P201" i="106"/>
  <c r="J201" i="106"/>
  <c r="G201" i="106"/>
  <c r="P200" i="106"/>
  <c r="M200" i="106"/>
  <c r="J200" i="106"/>
  <c r="G200" i="106"/>
  <c r="P199" i="106"/>
  <c r="M199" i="106"/>
  <c r="J199" i="106"/>
  <c r="G199" i="106"/>
  <c r="P198" i="106"/>
  <c r="M198" i="106"/>
  <c r="J198" i="106"/>
  <c r="G198" i="106"/>
  <c r="P197" i="106"/>
  <c r="M197" i="106"/>
  <c r="J197" i="106"/>
  <c r="G197" i="106"/>
  <c r="P196" i="106"/>
  <c r="M196" i="106"/>
  <c r="J196" i="106"/>
  <c r="G196" i="106"/>
  <c r="P195" i="106"/>
  <c r="M195" i="106"/>
  <c r="J195" i="106"/>
  <c r="G195" i="106"/>
  <c r="P194" i="106"/>
  <c r="M194" i="106"/>
  <c r="J194" i="106"/>
  <c r="G194" i="106"/>
  <c r="P193" i="106"/>
  <c r="M193" i="106"/>
  <c r="J193" i="106"/>
  <c r="G193" i="106"/>
  <c r="P192" i="106"/>
  <c r="M192" i="106"/>
  <c r="J192" i="106"/>
  <c r="G192" i="106"/>
  <c r="P191" i="106"/>
  <c r="M191" i="106"/>
  <c r="G191" i="106"/>
  <c r="P190" i="106"/>
  <c r="M190" i="106"/>
  <c r="G190" i="106"/>
  <c r="P189" i="106"/>
  <c r="M189" i="106"/>
  <c r="G189" i="106"/>
  <c r="P188" i="106"/>
  <c r="M188" i="106"/>
  <c r="G188" i="106"/>
  <c r="P187" i="106"/>
  <c r="M187" i="106"/>
  <c r="G187" i="106"/>
  <c r="P186" i="106"/>
  <c r="M186" i="106"/>
  <c r="G186" i="106"/>
  <c r="P185" i="106"/>
  <c r="M185" i="106"/>
  <c r="G185" i="106"/>
  <c r="P184" i="106"/>
  <c r="M184" i="106"/>
  <c r="G184" i="106"/>
  <c r="P183" i="106"/>
  <c r="M183" i="106"/>
  <c r="G183" i="106"/>
  <c r="P182" i="106"/>
  <c r="M182" i="106"/>
  <c r="G182" i="106"/>
  <c r="P181" i="106"/>
  <c r="M181" i="106"/>
  <c r="G181" i="106"/>
  <c r="P180" i="106"/>
  <c r="M180" i="106"/>
  <c r="G180" i="106"/>
  <c r="P179" i="106"/>
  <c r="M179" i="106"/>
  <c r="J179" i="106"/>
  <c r="G179" i="106"/>
  <c r="P178" i="106"/>
  <c r="M178" i="106"/>
  <c r="J178" i="106"/>
  <c r="G178" i="106"/>
  <c r="P177" i="106"/>
  <c r="M177" i="106"/>
  <c r="J177" i="106"/>
  <c r="G177" i="106"/>
  <c r="P176" i="106"/>
  <c r="M176" i="106"/>
  <c r="J176" i="106"/>
  <c r="G176" i="106"/>
  <c r="P175" i="106"/>
  <c r="M175" i="106"/>
  <c r="J175" i="106"/>
  <c r="G175" i="106"/>
  <c r="M174" i="106"/>
  <c r="J174" i="106"/>
  <c r="G174" i="106"/>
  <c r="M173" i="106"/>
  <c r="J173" i="106"/>
  <c r="G173" i="106"/>
  <c r="M172" i="106"/>
  <c r="J172" i="106"/>
  <c r="G172" i="106"/>
  <c r="M171" i="106"/>
  <c r="J171" i="106"/>
  <c r="G171" i="106"/>
  <c r="M170" i="106"/>
  <c r="J170" i="106"/>
  <c r="G170" i="106"/>
  <c r="M169" i="106"/>
  <c r="J169" i="106"/>
  <c r="G169" i="106"/>
  <c r="M168" i="106"/>
  <c r="J168" i="106"/>
  <c r="G168" i="106"/>
  <c r="M167" i="106"/>
  <c r="J167" i="106"/>
  <c r="G167" i="106"/>
  <c r="M166" i="106"/>
  <c r="J166" i="106"/>
  <c r="G166" i="106"/>
  <c r="M165" i="106"/>
  <c r="J165" i="106"/>
  <c r="G165" i="106"/>
  <c r="M164" i="106"/>
  <c r="J164" i="106"/>
  <c r="G164" i="106"/>
  <c r="J163" i="106"/>
  <c r="G163" i="106"/>
  <c r="J162" i="106"/>
  <c r="G162" i="106"/>
  <c r="J161" i="106"/>
  <c r="G161" i="106"/>
  <c r="J160" i="106"/>
  <c r="G160" i="106"/>
  <c r="P159" i="106"/>
  <c r="J159" i="106"/>
  <c r="G159" i="106"/>
  <c r="P158" i="106"/>
  <c r="J158" i="106"/>
  <c r="G158" i="106"/>
  <c r="P157" i="106"/>
  <c r="J157" i="106"/>
  <c r="G157" i="106"/>
  <c r="P156" i="106"/>
  <c r="J156" i="106"/>
  <c r="G156" i="106"/>
  <c r="P155" i="106"/>
  <c r="J155" i="106"/>
  <c r="G155" i="106"/>
  <c r="P154" i="106"/>
  <c r="M154" i="106"/>
  <c r="J154" i="106"/>
  <c r="G154" i="106"/>
  <c r="P153" i="106"/>
  <c r="M153" i="106"/>
  <c r="J153" i="106"/>
  <c r="G153" i="106"/>
  <c r="P152" i="106"/>
  <c r="M152" i="106"/>
  <c r="J152" i="106"/>
  <c r="G152" i="106"/>
  <c r="P151" i="106"/>
  <c r="M151" i="106"/>
  <c r="J151" i="106"/>
  <c r="G151" i="106"/>
  <c r="P150" i="106"/>
  <c r="M150" i="106"/>
  <c r="J150" i="106"/>
  <c r="G150" i="106"/>
  <c r="P149" i="106"/>
  <c r="M149" i="106"/>
  <c r="J149" i="106"/>
  <c r="G149" i="106"/>
  <c r="P148" i="106"/>
  <c r="M148" i="106"/>
  <c r="J148" i="106"/>
  <c r="G148" i="106"/>
  <c r="P147" i="106"/>
  <c r="M147" i="106"/>
  <c r="J147" i="106"/>
  <c r="G147" i="106"/>
  <c r="P146" i="106"/>
  <c r="M146" i="106"/>
  <c r="J146" i="106"/>
  <c r="G146" i="106"/>
  <c r="P145" i="106"/>
  <c r="M145" i="106"/>
  <c r="J145" i="106"/>
  <c r="G145" i="106"/>
  <c r="P144" i="106"/>
  <c r="M144" i="106"/>
  <c r="J144" i="106"/>
  <c r="G144" i="106"/>
  <c r="P143" i="106"/>
  <c r="M143" i="106"/>
  <c r="J143" i="106"/>
  <c r="G143" i="106"/>
  <c r="P142" i="106"/>
  <c r="M142" i="106"/>
  <c r="J142" i="106"/>
  <c r="G142" i="106"/>
  <c r="P141" i="106"/>
  <c r="M141" i="106"/>
  <c r="J141" i="106"/>
  <c r="G141" i="106"/>
  <c r="P140" i="106"/>
  <c r="M140" i="106"/>
  <c r="J140" i="106"/>
  <c r="G140" i="106"/>
  <c r="P139" i="106"/>
  <c r="M139" i="106"/>
  <c r="J139" i="106"/>
  <c r="G139" i="106"/>
  <c r="P138" i="106"/>
  <c r="M138" i="106"/>
  <c r="J138" i="106"/>
  <c r="G138" i="106"/>
  <c r="P137" i="106"/>
  <c r="M137" i="106"/>
  <c r="J137" i="106"/>
  <c r="G137" i="106"/>
  <c r="P136" i="106"/>
  <c r="M136" i="106"/>
  <c r="J136" i="106"/>
  <c r="G136" i="106"/>
  <c r="P135" i="106"/>
  <c r="M135" i="106"/>
  <c r="J135" i="106"/>
  <c r="G135" i="106"/>
  <c r="P134" i="106"/>
  <c r="M134" i="106"/>
  <c r="J134" i="106"/>
  <c r="G134" i="106"/>
  <c r="P133" i="106"/>
  <c r="M133" i="106"/>
  <c r="J133" i="106"/>
  <c r="G133" i="106"/>
  <c r="P132" i="106"/>
  <c r="M132" i="106"/>
  <c r="J132" i="106"/>
  <c r="G132" i="106"/>
  <c r="P131" i="106"/>
  <c r="M131" i="106"/>
  <c r="J131" i="106"/>
  <c r="G131" i="106"/>
  <c r="P130" i="106"/>
  <c r="M130" i="106"/>
  <c r="J130" i="106"/>
  <c r="G130" i="106"/>
  <c r="P129" i="106"/>
  <c r="M129" i="106"/>
  <c r="J129" i="106"/>
  <c r="G129" i="106"/>
  <c r="P128" i="106"/>
  <c r="M128" i="106"/>
  <c r="J128" i="106"/>
  <c r="G128" i="106"/>
  <c r="P127" i="106"/>
  <c r="M127" i="106"/>
  <c r="J127" i="106"/>
  <c r="G127" i="106"/>
  <c r="P126" i="106"/>
  <c r="M126" i="106"/>
  <c r="J126" i="106"/>
  <c r="G126" i="106"/>
  <c r="P125" i="106"/>
  <c r="M125" i="106"/>
  <c r="J125" i="106"/>
  <c r="G125" i="106"/>
  <c r="P124" i="106"/>
  <c r="M124" i="106"/>
  <c r="J124" i="106"/>
  <c r="G124" i="106"/>
  <c r="P123" i="106"/>
  <c r="M123" i="106"/>
  <c r="J123" i="106"/>
  <c r="G123" i="106"/>
  <c r="P122" i="106"/>
  <c r="M122" i="106"/>
  <c r="J122" i="106"/>
  <c r="G122" i="106"/>
  <c r="P121" i="106"/>
  <c r="M121" i="106"/>
  <c r="J121" i="106"/>
  <c r="G121" i="106"/>
  <c r="P120" i="106"/>
  <c r="M120" i="106"/>
  <c r="J120" i="106"/>
  <c r="G120" i="106"/>
  <c r="P119" i="106"/>
  <c r="M119" i="106"/>
  <c r="J119" i="106"/>
  <c r="G119" i="106"/>
  <c r="P118" i="106"/>
  <c r="M118" i="106"/>
  <c r="J118" i="106"/>
  <c r="G118" i="106"/>
  <c r="P117" i="106"/>
  <c r="M117" i="106"/>
  <c r="G117" i="106"/>
  <c r="P116" i="106"/>
  <c r="M116" i="106"/>
  <c r="G116" i="106"/>
  <c r="P115" i="106"/>
  <c r="M115" i="106"/>
  <c r="G115" i="106"/>
  <c r="P114" i="106"/>
  <c r="M114" i="106"/>
  <c r="G114" i="106"/>
  <c r="P113" i="106"/>
  <c r="M113" i="106"/>
  <c r="G113" i="106"/>
  <c r="P112" i="106"/>
  <c r="M112" i="106"/>
  <c r="G112" i="106"/>
  <c r="P111" i="106"/>
  <c r="M111" i="106"/>
  <c r="G111" i="106"/>
  <c r="P110" i="106"/>
  <c r="M110" i="106"/>
  <c r="G110" i="106"/>
  <c r="P109" i="106"/>
  <c r="M109" i="106"/>
  <c r="G109" i="106"/>
  <c r="P108" i="106"/>
  <c r="M108" i="106"/>
  <c r="G108" i="106"/>
  <c r="P107" i="106"/>
  <c r="M107" i="106"/>
  <c r="J107" i="106"/>
  <c r="G107" i="106"/>
  <c r="P106" i="106"/>
  <c r="M106" i="106"/>
  <c r="J106" i="106"/>
  <c r="G106" i="106"/>
  <c r="P105" i="106"/>
  <c r="M105" i="106"/>
  <c r="J105" i="106"/>
  <c r="G105" i="106"/>
  <c r="P104" i="106"/>
  <c r="M104" i="106"/>
  <c r="J104" i="106"/>
  <c r="G104" i="106"/>
  <c r="P103" i="106"/>
  <c r="M103" i="106"/>
  <c r="J103" i="106"/>
  <c r="G103" i="106"/>
  <c r="P102" i="106"/>
  <c r="M102" i="106"/>
  <c r="J102" i="106"/>
  <c r="G102" i="106"/>
  <c r="P101" i="106"/>
  <c r="M101" i="106"/>
  <c r="J101" i="106"/>
  <c r="G101" i="106"/>
  <c r="P100" i="106"/>
  <c r="M100" i="106"/>
  <c r="J100" i="106"/>
  <c r="G100" i="106"/>
  <c r="P99" i="106"/>
  <c r="M99" i="106"/>
  <c r="J99" i="106"/>
  <c r="G99" i="106"/>
  <c r="P98" i="106"/>
  <c r="M98" i="106"/>
  <c r="J98" i="106"/>
  <c r="G98" i="106"/>
  <c r="P97" i="106"/>
  <c r="M97" i="106"/>
  <c r="J97" i="106"/>
  <c r="G97" i="106"/>
  <c r="P96" i="106"/>
  <c r="M96" i="106"/>
  <c r="J96" i="106"/>
  <c r="G96" i="106"/>
  <c r="P95" i="106"/>
  <c r="M95" i="106"/>
  <c r="J95" i="106"/>
  <c r="G95" i="106"/>
  <c r="P94" i="106"/>
  <c r="M94" i="106"/>
  <c r="J94" i="106"/>
  <c r="G94" i="106"/>
  <c r="P93" i="106"/>
  <c r="M93" i="106"/>
  <c r="J93" i="106"/>
  <c r="G93" i="106"/>
  <c r="P92" i="106"/>
  <c r="M92" i="106"/>
  <c r="J92" i="106"/>
  <c r="G92" i="106"/>
  <c r="P91" i="106"/>
  <c r="M91" i="106"/>
  <c r="J91" i="106"/>
  <c r="G91" i="106"/>
  <c r="P90" i="106"/>
  <c r="M90" i="106"/>
  <c r="J90" i="106"/>
  <c r="G90" i="106"/>
  <c r="P89" i="106"/>
  <c r="M89" i="106"/>
  <c r="J89" i="106"/>
  <c r="G89" i="106"/>
  <c r="P88" i="106"/>
  <c r="M88" i="106"/>
  <c r="J88" i="106"/>
  <c r="G88" i="106"/>
  <c r="P87" i="106"/>
  <c r="M87" i="106"/>
  <c r="J87" i="106"/>
  <c r="G87" i="106"/>
  <c r="P86" i="106"/>
  <c r="M86" i="106"/>
  <c r="J86" i="106"/>
  <c r="G86" i="106"/>
  <c r="P85" i="106"/>
  <c r="M85" i="106"/>
  <c r="J85" i="106"/>
  <c r="G85" i="106"/>
  <c r="P84" i="106"/>
  <c r="M84" i="106"/>
  <c r="J84" i="106"/>
  <c r="G84" i="106"/>
  <c r="P83" i="106"/>
  <c r="M83" i="106"/>
  <c r="J83" i="106"/>
  <c r="G83" i="106"/>
  <c r="P82" i="106"/>
  <c r="M82" i="106"/>
  <c r="J82" i="106"/>
  <c r="G82" i="106"/>
  <c r="P81" i="106"/>
  <c r="M81" i="106"/>
  <c r="J81" i="106"/>
  <c r="G81" i="106"/>
  <c r="P80" i="106"/>
  <c r="M80" i="106"/>
  <c r="J80" i="106"/>
  <c r="G80" i="106"/>
  <c r="P79" i="106"/>
  <c r="M79" i="106"/>
  <c r="J79" i="106"/>
  <c r="G79" i="106"/>
  <c r="P78" i="106"/>
  <c r="M78" i="106"/>
  <c r="J78" i="106"/>
  <c r="G78" i="106"/>
  <c r="P77" i="106"/>
  <c r="M77" i="106"/>
  <c r="J77" i="106"/>
  <c r="G77" i="106"/>
  <c r="P76" i="106"/>
  <c r="M76" i="106"/>
  <c r="J76" i="106"/>
  <c r="G76" i="106"/>
  <c r="P75" i="106"/>
  <c r="M75" i="106"/>
  <c r="J75" i="106"/>
  <c r="G75" i="106"/>
  <c r="P74" i="106"/>
  <c r="M74" i="106"/>
  <c r="J74" i="106"/>
  <c r="G74" i="106"/>
  <c r="P73" i="106"/>
  <c r="M73" i="106"/>
  <c r="J73" i="106"/>
  <c r="G73" i="106"/>
  <c r="P72" i="106"/>
  <c r="M72" i="106"/>
  <c r="J72" i="106"/>
  <c r="G72" i="106"/>
  <c r="P71" i="106"/>
  <c r="M71" i="106"/>
  <c r="J71" i="106"/>
  <c r="G71" i="106"/>
  <c r="P70" i="106"/>
  <c r="M70" i="106"/>
  <c r="J70" i="106"/>
  <c r="G70" i="106"/>
  <c r="P69" i="106"/>
  <c r="M69" i="106"/>
  <c r="J69" i="106"/>
  <c r="G69" i="106"/>
  <c r="P68" i="106"/>
  <c r="M68" i="106"/>
  <c r="J68" i="106"/>
  <c r="G68" i="106"/>
  <c r="P67" i="106"/>
  <c r="M67" i="106"/>
  <c r="J67" i="106"/>
  <c r="G67" i="106"/>
  <c r="P66" i="106"/>
  <c r="M66" i="106"/>
  <c r="J66" i="106"/>
  <c r="G66" i="106"/>
  <c r="P65" i="106"/>
  <c r="M65" i="106"/>
  <c r="J65" i="106"/>
  <c r="G65" i="106"/>
  <c r="P64" i="106"/>
  <c r="M64" i="106"/>
  <c r="J64" i="106"/>
  <c r="G64" i="106"/>
  <c r="P63" i="106"/>
  <c r="M63" i="106"/>
  <c r="J63" i="106"/>
  <c r="G63" i="106"/>
  <c r="P62" i="106"/>
  <c r="M62" i="106"/>
  <c r="J62" i="106"/>
  <c r="G62" i="106"/>
  <c r="P61" i="106"/>
  <c r="M61" i="106"/>
  <c r="J61" i="106"/>
  <c r="G61" i="106"/>
  <c r="P60" i="106"/>
  <c r="M60" i="106"/>
  <c r="J60" i="106"/>
  <c r="G60" i="106"/>
  <c r="P59" i="106"/>
  <c r="M59" i="106"/>
  <c r="J59" i="106"/>
  <c r="G59" i="106"/>
  <c r="P58" i="106"/>
  <c r="M58" i="106"/>
  <c r="J58" i="106"/>
  <c r="G58" i="106"/>
  <c r="P57" i="106"/>
  <c r="M57" i="106"/>
  <c r="J57" i="106"/>
  <c r="G57" i="106"/>
  <c r="P56" i="106"/>
  <c r="M56" i="106"/>
  <c r="J56" i="106"/>
  <c r="G56" i="106"/>
  <c r="P55" i="106"/>
  <c r="M55" i="106"/>
  <c r="J55" i="106"/>
  <c r="G55" i="106"/>
  <c r="P54" i="106"/>
  <c r="M54" i="106"/>
  <c r="J54" i="106"/>
  <c r="G54" i="106"/>
  <c r="P53" i="106"/>
  <c r="M53" i="106"/>
  <c r="J53" i="106"/>
  <c r="G53" i="106"/>
  <c r="P52" i="106"/>
  <c r="M52" i="106"/>
  <c r="J52" i="106"/>
  <c r="G52" i="106"/>
  <c r="P51" i="106"/>
  <c r="M51" i="106"/>
  <c r="J51" i="106"/>
  <c r="G51" i="106"/>
  <c r="P50" i="106"/>
  <c r="M50" i="106"/>
  <c r="J50" i="106"/>
  <c r="G50" i="106"/>
  <c r="P49" i="106"/>
  <c r="M49" i="106"/>
  <c r="J49" i="106"/>
  <c r="G49" i="106"/>
  <c r="P48" i="106"/>
  <c r="M48" i="106"/>
  <c r="J48" i="106"/>
  <c r="G48" i="106"/>
  <c r="P47" i="106"/>
  <c r="M47" i="106"/>
  <c r="J47" i="106"/>
  <c r="G47" i="106"/>
  <c r="P46" i="106"/>
  <c r="M46" i="106"/>
  <c r="J46" i="106"/>
  <c r="G46" i="106"/>
  <c r="P45" i="106"/>
  <c r="M45" i="106"/>
  <c r="J45" i="106"/>
  <c r="G45" i="106"/>
  <c r="P44" i="106"/>
  <c r="M44" i="106"/>
  <c r="J44" i="106"/>
  <c r="G44" i="106"/>
  <c r="P43" i="106"/>
  <c r="M43" i="106"/>
  <c r="J43" i="106"/>
  <c r="G43" i="106"/>
  <c r="P42" i="106"/>
  <c r="M42" i="106"/>
  <c r="J42" i="106"/>
  <c r="G42" i="106"/>
  <c r="P41" i="106"/>
  <c r="M41" i="106"/>
  <c r="J41" i="106"/>
  <c r="G41" i="106"/>
  <c r="P40" i="106"/>
  <c r="M40" i="106"/>
  <c r="J40" i="106"/>
  <c r="G40" i="106"/>
  <c r="P39" i="106"/>
  <c r="M39" i="106"/>
  <c r="J39" i="106"/>
  <c r="G39" i="106"/>
  <c r="P38" i="106"/>
  <c r="M38" i="106"/>
  <c r="J38" i="106"/>
  <c r="G38" i="106"/>
  <c r="P37" i="106"/>
  <c r="M37" i="106"/>
  <c r="J37" i="106"/>
  <c r="G37" i="106"/>
  <c r="P36" i="106"/>
  <c r="M36" i="106"/>
  <c r="J36" i="106"/>
  <c r="G36" i="106"/>
  <c r="P35" i="106"/>
  <c r="M35" i="106"/>
  <c r="J35" i="106"/>
  <c r="G35" i="106"/>
  <c r="P34" i="106"/>
  <c r="M34" i="106"/>
  <c r="J34" i="106"/>
  <c r="G34" i="106"/>
  <c r="P33" i="106"/>
  <c r="M33" i="106"/>
  <c r="J33" i="106"/>
  <c r="G33" i="106"/>
  <c r="P32" i="106"/>
  <c r="M32" i="106"/>
  <c r="J32" i="106"/>
  <c r="G32" i="106"/>
  <c r="P31" i="106"/>
  <c r="M31" i="106"/>
  <c r="J31" i="106"/>
  <c r="G31" i="106"/>
  <c r="P30" i="106"/>
  <c r="M30" i="106"/>
  <c r="J30" i="106"/>
  <c r="G30" i="106"/>
  <c r="P29" i="106"/>
  <c r="M29" i="106"/>
  <c r="J29" i="106"/>
  <c r="G29" i="106"/>
  <c r="P28" i="106"/>
  <c r="M28" i="106"/>
  <c r="J28" i="106"/>
  <c r="G28" i="106"/>
  <c r="P27" i="106"/>
  <c r="M27" i="106"/>
  <c r="J27" i="106"/>
  <c r="G27" i="106"/>
  <c r="P26" i="106"/>
  <c r="M26" i="106"/>
  <c r="J26" i="106"/>
  <c r="G26" i="106"/>
  <c r="P25" i="106"/>
  <c r="M25" i="106"/>
  <c r="J25" i="106"/>
  <c r="G25" i="106"/>
  <c r="P24" i="106"/>
  <c r="M24" i="106"/>
  <c r="J24" i="106"/>
  <c r="G24" i="106"/>
  <c r="P23" i="106"/>
  <c r="M23" i="106"/>
  <c r="J23" i="106"/>
  <c r="G23" i="106"/>
  <c r="P22" i="106"/>
  <c r="M22" i="106"/>
  <c r="J22" i="106"/>
  <c r="G22" i="106"/>
  <c r="P21" i="106"/>
  <c r="M21" i="106"/>
  <c r="J21" i="106"/>
  <c r="G21" i="106"/>
  <c r="P20" i="106"/>
  <c r="M20" i="106"/>
  <c r="J20" i="106"/>
  <c r="G20" i="106"/>
  <c r="P172" i="139"/>
  <c r="M216" i="139"/>
  <c r="M215" i="139"/>
  <c r="M214" i="139"/>
  <c r="M213" i="139"/>
  <c r="M212" i="139"/>
  <c r="M211" i="139"/>
  <c r="J194" i="139"/>
  <c r="J193" i="139"/>
  <c r="J192" i="139"/>
  <c r="J191" i="139"/>
  <c r="J107" i="139"/>
  <c r="J106" i="139"/>
  <c r="D184" i="139"/>
  <c r="D183" i="139"/>
  <c r="D182" i="139"/>
  <c r="D181" i="139"/>
  <c r="D180" i="139"/>
  <c r="D179" i="139"/>
  <c r="D178" i="139"/>
  <c r="D177" i="139"/>
  <c r="D106" i="139"/>
  <c r="D105" i="139"/>
  <c r="D104" i="139"/>
  <c r="D103" i="139"/>
  <c r="D102" i="139"/>
  <c r="D101" i="139"/>
  <c r="D100" i="139"/>
  <c r="D99" i="139"/>
  <c r="D29" i="139"/>
  <c r="D28" i="139"/>
  <c r="D27" i="139"/>
  <c r="D26" i="139"/>
  <c r="D25" i="139"/>
  <c r="D24" i="139"/>
  <c r="D23" i="139"/>
  <c r="D22" i="139"/>
  <c r="D21" i="139"/>
  <c r="D13" i="131" l="1"/>
  <c r="D12" i="131"/>
  <c r="D13" i="130"/>
  <c r="D12" i="130"/>
  <c r="D13" i="118"/>
  <c r="D12" i="118"/>
  <c r="D13" i="132"/>
  <c r="D12" i="132"/>
  <c r="P205" i="139"/>
  <c r="P204" i="139"/>
  <c r="P203" i="139"/>
  <c r="P202" i="139"/>
  <c r="P201" i="139"/>
  <c r="P200" i="139"/>
  <c r="P199" i="139"/>
  <c r="P198" i="139"/>
  <c r="P197" i="139"/>
  <c r="P196" i="139"/>
  <c r="P195" i="139"/>
  <c r="P194" i="139"/>
  <c r="P193" i="139"/>
  <c r="P192" i="139"/>
  <c r="P191" i="139"/>
  <c r="P190" i="139"/>
  <c r="P189" i="139"/>
  <c r="P188" i="139"/>
  <c r="P187" i="139"/>
  <c r="P186" i="139"/>
  <c r="P185" i="139"/>
  <c r="P184" i="139"/>
  <c r="P183" i="139"/>
  <c r="P182" i="139"/>
  <c r="P181" i="139"/>
  <c r="P180" i="139"/>
  <c r="P179" i="139"/>
  <c r="P178" i="139"/>
  <c r="P177" i="139"/>
  <c r="P176" i="139"/>
  <c r="P175" i="139"/>
  <c r="P174" i="139"/>
  <c r="P157" i="139"/>
  <c r="P156" i="139"/>
  <c r="P155" i="139"/>
  <c r="P154" i="139"/>
  <c r="P153" i="139"/>
  <c r="P152" i="139"/>
  <c r="P151" i="139"/>
  <c r="P150" i="139"/>
  <c r="P149" i="139"/>
  <c r="P148" i="139"/>
  <c r="P147" i="139"/>
  <c r="P146" i="139"/>
  <c r="P145" i="139"/>
  <c r="P144" i="139"/>
  <c r="P143" i="139"/>
  <c r="P142" i="139"/>
  <c r="P141" i="139"/>
  <c r="P140" i="139"/>
  <c r="P139" i="139"/>
  <c r="P138" i="139"/>
  <c r="P137" i="139"/>
  <c r="P136" i="139"/>
  <c r="P135" i="139"/>
  <c r="P134" i="139"/>
  <c r="P133" i="139"/>
  <c r="P132" i="139"/>
  <c r="P131" i="139"/>
  <c r="P130" i="139"/>
  <c r="P129" i="139"/>
  <c r="P128" i="139"/>
  <c r="P127" i="139"/>
  <c r="P126" i="139"/>
  <c r="P125" i="139"/>
  <c r="P124" i="139"/>
  <c r="P123" i="139"/>
  <c r="P122" i="139"/>
  <c r="P121" i="139"/>
  <c r="M228" i="139"/>
  <c r="M227" i="139"/>
  <c r="M226" i="139"/>
  <c r="M225" i="139"/>
  <c r="M224" i="139"/>
  <c r="M223" i="139"/>
  <c r="M222" i="139"/>
  <c r="M221" i="139"/>
  <c r="M220" i="139"/>
  <c r="M219" i="139"/>
  <c r="M218" i="139"/>
  <c r="M217" i="139"/>
  <c r="M199" i="139"/>
  <c r="M198" i="139"/>
  <c r="M197" i="139"/>
  <c r="M196" i="139"/>
  <c r="M195" i="139"/>
  <c r="M194" i="139"/>
  <c r="M193" i="139"/>
  <c r="M192" i="139"/>
  <c r="M191" i="139"/>
  <c r="M190" i="139"/>
  <c r="M189" i="139"/>
  <c r="M188" i="139"/>
  <c r="M187" i="139"/>
  <c r="M186" i="139"/>
  <c r="M185" i="139"/>
  <c r="M184" i="139"/>
  <c r="M183" i="139"/>
  <c r="M182" i="139"/>
  <c r="M181" i="139"/>
  <c r="M180" i="139"/>
  <c r="M179" i="139"/>
  <c r="M178" i="139"/>
  <c r="M177" i="139"/>
  <c r="M176" i="139"/>
  <c r="M175" i="139"/>
  <c r="M174" i="139"/>
  <c r="M173" i="139"/>
  <c r="M172" i="139"/>
  <c r="M171" i="139"/>
  <c r="M170" i="139"/>
  <c r="M169" i="139"/>
  <c r="M168" i="139"/>
  <c r="M167" i="139"/>
  <c r="M166" i="139"/>
  <c r="M165" i="139"/>
  <c r="M164" i="139"/>
  <c r="M153" i="139"/>
  <c r="M152" i="139"/>
  <c r="M151" i="139"/>
  <c r="M150" i="139"/>
  <c r="M149" i="139"/>
  <c r="M148" i="139"/>
  <c r="M147" i="139"/>
  <c r="M146" i="139"/>
  <c r="M145" i="139"/>
  <c r="M144" i="139"/>
  <c r="M143" i="139"/>
  <c r="M142" i="139"/>
  <c r="M141" i="139"/>
  <c r="M140" i="139"/>
  <c r="M139" i="139"/>
  <c r="M138" i="139"/>
  <c r="M137" i="139"/>
  <c r="M136" i="139"/>
  <c r="M135" i="139"/>
  <c r="M134" i="139"/>
  <c r="M133" i="139"/>
  <c r="M132" i="139"/>
  <c r="M131" i="139"/>
  <c r="M130" i="139"/>
  <c r="M129" i="139"/>
  <c r="M128" i="139"/>
  <c r="M127" i="139"/>
  <c r="M126" i="139"/>
  <c r="M125" i="139"/>
  <c r="M124" i="139"/>
  <c r="M123" i="139"/>
  <c r="M122" i="139"/>
  <c r="M121" i="139"/>
  <c r="M120" i="139"/>
  <c r="M119" i="139"/>
  <c r="M118" i="139"/>
  <c r="M117" i="139"/>
  <c r="M116" i="139"/>
  <c r="M115" i="139"/>
  <c r="M114" i="139"/>
  <c r="M113" i="139"/>
  <c r="M112" i="139"/>
  <c r="M111" i="139"/>
  <c r="J178" i="139"/>
  <c r="J177" i="139"/>
  <c r="J176" i="139"/>
  <c r="J175" i="139"/>
  <c r="J174" i="139"/>
  <c r="J173" i="139"/>
  <c r="J172" i="139"/>
  <c r="J171" i="139"/>
  <c r="J170" i="139"/>
  <c r="J169" i="139"/>
  <c r="J168" i="139"/>
  <c r="J167" i="139"/>
  <c r="J166" i="139"/>
  <c r="J165" i="139"/>
  <c r="J164" i="139"/>
  <c r="J163" i="139"/>
  <c r="J162" i="139"/>
  <c r="J161" i="139"/>
  <c r="J160" i="139"/>
  <c r="J159" i="139"/>
  <c r="J158" i="139"/>
  <c r="J157" i="139"/>
  <c r="J156" i="139"/>
  <c r="J155" i="139"/>
  <c r="J154" i="139"/>
  <c r="J153" i="139"/>
  <c r="J152" i="139"/>
  <c r="J151" i="139"/>
  <c r="J150" i="139"/>
  <c r="J149" i="139"/>
  <c r="J148" i="139"/>
  <c r="J147" i="139"/>
  <c r="J146" i="139"/>
  <c r="J145" i="139"/>
  <c r="J144" i="139"/>
  <c r="J143" i="139"/>
  <c r="J225" i="139"/>
  <c r="J224" i="139"/>
  <c r="J223" i="139"/>
  <c r="J222" i="139"/>
  <c r="J221" i="139"/>
  <c r="J220" i="139"/>
  <c r="J219" i="139"/>
  <c r="J218" i="139"/>
  <c r="J217" i="139"/>
  <c r="J216" i="139"/>
  <c r="J215" i="139"/>
  <c r="J214" i="139"/>
  <c r="J213" i="139"/>
  <c r="J212" i="139"/>
  <c r="J211" i="139"/>
  <c r="J210" i="139"/>
  <c r="J209" i="139"/>
  <c r="J208" i="139"/>
  <c r="J207" i="139"/>
  <c r="J206" i="139"/>
  <c r="J205" i="139"/>
  <c r="J204" i="139"/>
  <c r="J203" i="139"/>
  <c r="J202" i="139"/>
  <c r="J201" i="139"/>
  <c r="J200" i="139"/>
  <c r="J199" i="139"/>
  <c r="J198" i="139"/>
  <c r="J197" i="139"/>
  <c r="J196" i="139"/>
  <c r="J195" i="139"/>
  <c r="J105" i="139"/>
  <c r="J104" i="139"/>
  <c r="J103" i="139"/>
  <c r="J102" i="139"/>
  <c r="J101" i="139"/>
  <c r="J100" i="139"/>
  <c r="J99" i="139"/>
  <c r="J98" i="139"/>
  <c r="J97" i="139"/>
  <c r="J96" i="139"/>
  <c r="J95" i="139"/>
  <c r="J94" i="139"/>
  <c r="J93" i="139"/>
  <c r="J92" i="139"/>
  <c r="J91" i="139"/>
  <c r="J90" i="139"/>
  <c r="J89" i="139"/>
  <c r="J88" i="139"/>
  <c r="J87" i="139"/>
  <c r="J86" i="139"/>
  <c r="J85" i="139"/>
  <c r="J84" i="139"/>
  <c r="J83" i="139"/>
  <c r="J82" i="139"/>
  <c r="J81" i="139"/>
  <c r="J80" i="139"/>
  <c r="J79" i="139"/>
  <c r="J78" i="139"/>
  <c r="J77" i="139"/>
  <c r="J76" i="139"/>
  <c r="J75" i="139"/>
  <c r="J74" i="139"/>
  <c r="J73" i="139"/>
  <c r="J72" i="139"/>
  <c r="J71" i="139"/>
  <c r="J70" i="139"/>
  <c r="J69" i="139"/>
  <c r="J68" i="139"/>
  <c r="J67" i="139"/>
  <c r="J66" i="139"/>
  <c r="J65" i="139"/>
  <c r="J64" i="139"/>
  <c r="J63" i="139"/>
  <c r="J62" i="139"/>
  <c r="J61" i="139"/>
  <c r="J60" i="139"/>
  <c r="J59" i="139"/>
  <c r="J58" i="139"/>
  <c r="J57" i="139"/>
  <c r="J56" i="139"/>
  <c r="J55" i="139"/>
  <c r="J54" i="139"/>
  <c r="G228" i="139"/>
  <c r="G227" i="139"/>
  <c r="G226" i="139"/>
  <c r="G225" i="139"/>
  <c r="G224" i="139"/>
  <c r="G223" i="139"/>
  <c r="G222" i="139"/>
  <c r="G221" i="139"/>
  <c r="G220" i="139"/>
  <c r="G219" i="139"/>
  <c r="G218" i="139"/>
  <c r="G217" i="139"/>
  <c r="G216" i="139"/>
  <c r="G215" i="139"/>
  <c r="G214" i="139"/>
  <c r="G213" i="139"/>
  <c r="G212" i="139"/>
  <c r="G211" i="139"/>
  <c r="G210" i="139"/>
  <c r="G209" i="139"/>
  <c r="G208" i="139"/>
  <c r="G207" i="139"/>
  <c r="G206" i="139"/>
  <c r="G205" i="139"/>
  <c r="G204" i="139"/>
  <c r="G203" i="139"/>
  <c r="G202" i="139"/>
  <c r="G201" i="139"/>
  <c r="G200" i="139"/>
  <c r="G199" i="139"/>
  <c r="G198" i="139"/>
  <c r="G197" i="139"/>
  <c r="G196" i="139"/>
  <c r="G195" i="139"/>
  <c r="G194" i="139"/>
  <c r="G193" i="139"/>
  <c r="G192" i="139"/>
  <c r="G191" i="139"/>
  <c r="G190" i="139"/>
  <c r="G189" i="139"/>
  <c r="G188" i="139"/>
  <c r="G187" i="139"/>
  <c r="G186" i="139"/>
  <c r="G185" i="139"/>
  <c r="G184" i="139"/>
  <c r="G183" i="139"/>
  <c r="G182" i="139"/>
  <c r="G181" i="139"/>
  <c r="G180" i="139"/>
  <c r="G179" i="139"/>
  <c r="G178" i="139"/>
  <c r="G177" i="139"/>
  <c r="D228" i="139"/>
  <c r="D227" i="139"/>
  <c r="D226" i="139"/>
  <c r="D225" i="139"/>
  <c r="D224" i="139"/>
  <c r="D223" i="139"/>
  <c r="D222" i="139"/>
  <c r="D221" i="139"/>
  <c r="D220" i="139"/>
  <c r="D219" i="139"/>
  <c r="D218" i="139"/>
  <c r="D217" i="139"/>
  <c r="D216" i="139"/>
  <c r="D215" i="139"/>
  <c r="D214" i="139"/>
  <c r="D213" i="139"/>
  <c r="D212" i="139"/>
  <c r="D211" i="139"/>
  <c r="D210" i="139"/>
  <c r="D209" i="139"/>
  <c r="D208" i="139"/>
  <c r="D207" i="139"/>
  <c r="D206" i="139"/>
  <c r="D205" i="139"/>
  <c r="D176" i="139"/>
  <c r="D175" i="139"/>
  <c r="D174" i="139"/>
  <c r="D173" i="139"/>
  <c r="D172" i="139"/>
  <c r="D171" i="139"/>
  <c r="D170" i="139"/>
  <c r="D169" i="139"/>
  <c r="D168" i="139"/>
  <c r="D167" i="139"/>
  <c r="D166" i="139"/>
  <c r="D165" i="139"/>
  <c r="D164" i="139"/>
  <c r="D163" i="139"/>
  <c r="D162" i="139"/>
  <c r="D161" i="139"/>
  <c r="D160" i="139"/>
  <c r="D159" i="139"/>
  <c r="D158" i="139"/>
  <c r="D157" i="139"/>
  <c r="D156" i="139"/>
  <c r="D155" i="139"/>
  <c r="D154" i="139"/>
  <c r="D153" i="139"/>
  <c r="D152" i="139"/>
  <c r="D151" i="139"/>
  <c r="D150" i="139"/>
  <c r="D149" i="139"/>
  <c r="D148" i="139"/>
  <c r="D147" i="139"/>
  <c r="D146" i="139"/>
  <c r="D145" i="139"/>
  <c r="D144" i="139"/>
  <c r="D143" i="139"/>
  <c r="D142" i="139"/>
  <c r="D141" i="139"/>
  <c r="D140" i="139"/>
  <c r="D139" i="139"/>
  <c r="D138" i="139"/>
  <c r="D137" i="139"/>
  <c r="D136" i="139"/>
  <c r="D135" i="139"/>
  <c r="D134" i="139"/>
  <c r="D133" i="139"/>
  <c r="D132" i="139"/>
  <c r="D131" i="139"/>
  <c r="D130" i="139"/>
  <c r="D129" i="139"/>
  <c r="D128" i="139"/>
  <c r="D127" i="139"/>
  <c r="D98" i="139"/>
  <c r="D97" i="139"/>
  <c r="D96" i="139"/>
  <c r="D95" i="139"/>
  <c r="D94" i="139"/>
  <c r="D93" i="139"/>
  <c r="D92" i="139"/>
  <c r="D91" i="139"/>
  <c r="D90" i="139"/>
  <c r="D89" i="139"/>
  <c r="D88" i="139"/>
  <c r="D87" i="139"/>
  <c r="D86" i="139"/>
  <c r="D85" i="139"/>
  <c r="D84" i="139"/>
  <c r="D83" i="139"/>
  <c r="D82" i="139"/>
  <c r="D81" i="139"/>
  <c r="D80" i="139"/>
  <c r="D79" i="139"/>
  <c r="D78" i="139"/>
  <c r="D77" i="139"/>
  <c r="D76" i="139"/>
  <c r="D75" i="139"/>
  <c r="D74" i="139"/>
  <c r="D73" i="139"/>
  <c r="D72" i="139"/>
  <c r="D71" i="139"/>
  <c r="D70" i="139"/>
  <c r="D69" i="139"/>
  <c r="D68" i="139"/>
  <c r="D67" i="139"/>
  <c r="D66" i="139"/>
  <c r="D65" i="139"/>
  <c r="D64" i="139"/>
  <c r="D63" i="139"/>
  <c r="D62" i="139"/>
  <c r="D61" i="139"/>
  <c r="D60" i="139"/>
  <c r="D59" i="139"/>
  <c r="D58" i="139"/>
  <c r="D57" i="139"/>
  <c r="D56" i="139"/>
  <c r="D55" i="139"/>
  <c r="D54" i="139"/>
  <c r="D53" i="139"/>
  <c r="D52" i="139"/>
  <c r="D51" i="139"/>
  <c r="D50" i="139"/>
  <c r="D20" i="139"/>
  <c r="G176" i="139"/>
  <c r="G175" i="139"/>
  <c r="G174" i="139"/>
  <c r="P173" i="139"/>
  <c r="G173" i="139"/>
  <c r="G172" i="139"/>
  <c r="G171" i="139"/>
  <c r="G170" i="139"/>
  <c r="G169" i="139"/>
  <c r="G168" i="139"/>
  <c r="G167" i="139"/>
  <c r="G166" i="139"/>
  <c r="G165" i="139"/>
  <c r="G164" i="139"/>
  <c r="M163" i="139"/>
  <c r="G163" i="139"/>
  <c r="G162" i="139"/>
  <c r="G161" i="139"/>
  <c r="G160" i="139"/>
  <c r="G159" i="139"/>
  <c r="G158" i="139"/>
  <c r="G157" i="139"/>
  <c r="G156" i="139"/>
  <c r="G155" i="139"/>
  <c r="G154" i="139"/>
  <c r="G153" i="139"/>
  <c r="G152" i="139"/>
  <c r="G151" i="139"/>
  <c r="G150" i="139"/>
  <c r="G149" i="139"/>
  <c r="G148" i="139"/>
  <c r="G147" i="139"/>
  <c r="G146" i="139"/>
  <c r="G145" i="139"/>
  <c r="G144" i="139"/>
  <c r="G143" i="139"/>
  <c r="J142" i="139"/>
  <c r="G142" i="139"/>
  <c r="J141" i="139"/>
  <c r="G141" i="139"/>
  <c r="J140" i="139"/>
  <c r="G140" i="139"/>
  <c r="J139" i="139"/>
  <c r="G139" i="139"/>
  <c r="J138" i="139"/>
  <c r="G138" i="139"/>
  <c r="J137" i="139"/>
  <c r="G137" i="139"/>
  <c r="J136" i="139"/>
  <c r="G136" i="139"/>
  <c r="J135" i="139"/>
  <c r="G135" i="139"/>
  <c r="J134" i="139"/>
  <c r="G134" i="139"/>
  <c r="J133" i="139"/>
  <c r="G133" i="139"/>
  <c r="J132" i="139"/>
  <c r="G132" i="139"/>
  <c r="J131" i="139"/>
  <c r="G131" i="139"/>
  <c r="J130" i="139"/>
  <c r="G130" i="139"/>
  <c r="J129" i="139"/>
  <c r="G129" i="139"/>
  <c r="J128" i="139"/>
  <c r="G128" i="139"/>
  <c r="J127" i="139"/>
  <c r="G127" i="139"/>
  <c r="J126" i="139"/>
  <c r="G126" i="139"/>
  <c r="J125" i="139"/>
  <c r="G125" i="139"/>
  <c r="J124" i="139"/>
  <c r="G124" i="139"/>
  <c r="J123" i="139"/>
  <c r="G123" i="139"/>
  <c r="J122" i="139"/>
  <c r="G122" i="139"/>
  <c r="J121" i="139"/>
  <c r="G121" i="139"/>
  <c r="P120" i="139"/>
  <c r="J120" i="139"/>
  <c r="G120" i="139"/>
  <c r="P119" i="139"/>
  <c r="J119" i="139"/>
  <c r="G119" i="139"/>
  <c r="P118" i="139"/>
  <c r="J118" i="139"/>
  <c r="G118" i="139"/>
  <c r="P117" i="139"/>
  <c r="J117" i="139"/>
  <c r="G117" i="139"/>
  <c r="P116" i="139"/>
  <c r="J116" i="139"/>
  <c r="G116" i="139"/>
  <c r="P115" i="139"/>
  <c r="G115" i="139"/>
  <c r="P114" i="139"/>
  <c r="G114" i="139"/>
  <c r="P113" i="139"/>
  <c r="G113" i="139"/>
  <c r="P112" i="139"/>
  <c r="G112" i="139"/>
  <c r="P111" i="139"/>
  <c r="G111" i="139"/>
  <c r="P110" i="139"/>
  <c r="M110" i="139"/>
  <c r="G110" i="139"/>
  <c r="P109" i="139"/>
  <c r="M109" i="139"/>
  <c r="G109" i="139"/>
  <c r="P108" i="139"/>
  <c r="M108" i="139"/>
  <c r="G108" i="139"/>
  <c r="P107" i="139"/>
  <c r="M107" i="139"/>
  <c r="G107" i="139"/>
  <c r="P106" i="139"/>
  <c r="M106" i="139"/>
  <c r="G106" i="139"/>
  <c r="P105" i="139"/>
  <c r="M105" i="139"/>
  <c r="G105" i="139"/>
  <c r="P104" i="139"/>
  <c r="M104" i="139"/>
  <c r="G104" i="139"/>
  <c r="P103" i="139"/>
  <c r="M103" i="139"/>
  <c r="G103" i="139"/>
  <c r="P102" i="139"/>
  <c r="M102" i="139"/>
  <c r="G102" i="139"/>
  <c r="P101" i="139"/>
  <c r="M101" i="139"/>
  <c r="G101" i="139"/>
  <c r="P100" i="139"/>
  <c r="M100" i="139"/>
  <c r="G100" i="139"/>
  <c r="P99" i="139"/>
  <c r="M99" i="139"/>
  <c r="G99" i="139"/>
  <c r="P98" i="139"/>
  <c r="M98" i="139"/>
  <c r="G98" i="139"/>
  <c r="P97" i="139"/>
  <c r="M97" i="139"/>
  <c r="G97" i="139"/>
  <c r="P96" i="139"/>
  <c r="M96" i="139"/>
  <c r="G96" i="139"/>
  <c r="P95" i="139"/>
  <c r="M95" i="139"/>
  <c r="G95" i="139"/>
  <c r="P94" i="139"/>
  <c r="M94" i="139"/>
  <c r="G94" i="139"/>
  <c r="P93" i="139"/>
  <c r="M93" i="139"/>
  <c r="G93" i="139"/>
  <c r="P92" i="139"/>
  <c r="M92" i="139"/>
  <c r="G92" i="139"/>
  <c r="P91" i="139"/>
  <c r="M91" i="139"/>
  <c r="G91" i="139"/>
  <c r="P90" i="139"/>
  <c r="M90" i="139"/>
  <c r="G90" i="139"/>
  <c r="P89" i="139"/>
  <c r="M89" i="139"/>
  <c r="G89" i="139"/>
  <c r="P88" i="139"/>
  <c r="M88" i="139"/>
  <c r="G88" i="139"/>
  <c r="P87" i="139"/>
  <c r="M87" i="139"/>
  <c r="G87" i="139"/>
  <c r="P86" i="139"/>
  <c r="M86" i="139"/>
  <c r="G86" i="139"/>
  <c r="P85" i="139"/>
  <c r="M85" i="139"/>
  <c r="G85" i="139"/>
  <c r="P84" i="139"/>
  <c r="M84" i="139"/>
  <c r="G84" i="139"/>
  <c r="P83" i="139"/>
  <c r="M83" i="139"/>
  <c r="G83" i="139"/>
  <c r="P82" i="139"/>
  <c r="M82" i="139"/>
  <c r="G82" i="139"/>
  <c r="P81" i="139"/>
  <c r="M81" i="139"/>
  <c r="G81" i="139"/>
  <c r="P80" i="139"/>
  <c r="M80" i="139"/>
  <c r="G80" i="139"/>
  <c r="P79" i="139"/>
  <c r="M79" i="139"/>
  <c r="G79" i="139"/>
  <c r="P78" i="139"/>
  <c r="M78" i="139"/>
  <c r="G78" i="139"/>
  <c r="P77" i="139"/>
  <c r="M77" i="139"/>
  <c r="G77" i="139"/>
  <c r="P76" i="139"/>
  <c r="M76" i="139"/>
  <c r="G76" i="139"/>
  <c r="P75" i="139"/>
  <c r="M75" i="139"/>
  <c r="G75" i="139"/>
  <c r="P74" i="139"/>
  <c r="M74" i="139"/>
  <c r="G74" i="139"/>
  <c r="P73" i="139"/>
  <c r="M73" i="139"/>
  <c r="G73" i="139"/>
  <c r="P72" i="139"/>
  <c r="M72" i="139"/>
  <c r="G72" i="139"/>
  <c r="P71" i="139"/>
  <c r="M71" i="139"/>
  <c r="G71" i="139"/>
  <c r="P70" i="139"/>
  <c r="M70" i="139"/>
  <c r="G70" i="139"/>
  <c r="P69" i="139"/>
  <c r="M69" i="139"/>
  <c r="G69" i="139"/>
  <c r="P68" i="139"/>
  <c r="M68" i="139"/>
  <c r="G68" i="139"/>
  <c r="P67" i="139"/>
  <c r="M67" i="139"/>
  <c r="G67" i="139"/>
  <c r="P66" i="139"/>
  <c r="M66" i="139"/>
  <c r="G66" i="139"/>
  <c r="P65" i="139"/>
  <c r="M65" i="139"/>
  <c r="G65" i="139"/>
  <c r="P64" i="139"/>
  <c r="M64" i="139"/>
  <c r="G64" i="139"/>
  <c r="P63" i="139"/>
  <c r="M63" i="139"/>
  <c r="G63" i="139"/>
  <c r="P62" i="139"/>
  <c r="M62" i="139"/>
  <c r="G62" i="139"/>
  <c r="P61" i="139"/>
  <c r="M61" i="139"/>
  <c r="G61" i="139"/>
  <c r="P60" i="139"/>
  <c r="M60" i="139"/>
  <c r="G60" i="139"/>
  <c r="P59" i="139"/>
  <c r="M59" i="139"/>
  <c r="G59" i="139"/>
  <c r="P58" i="139"/>
  <c r="M58" i="139"/>
  <c r="G58" i="139"/>
  <c r="P57" i="139"/>
  <c r="M57" i="139"/>
  <c r="G57" i="139"/>
  <c r="P56" i="139"/>
  <c r="M56" i="139"/>
  <c r="G56" i="139"/>
  <c r="P55" i="139"/>
  <c r="M55" i="139"/>
  <c r="G55" i="139"/>
  <c r="P54" i="139"/>
  <c r="M54" i="139"/>
  <c r="G54" i="139"/>
  <c r="P53" i="139"/>
  <c r="M53" i="139"/>
  <c r="J53" i="139"/>
  <c r="G53" i="139"/>
  <c r="P52" i="139"/>
  <c r="M52" i="139"/>
  <c r="J52" i="139"/>
  <c r="G52" i="139"/>
  <c r="P51" i="139"/>
  <c r="M51" i="139"/>
  <c r="J51" i="139"/>
  <c r="G51" i="139"/>
  <c r="P50" i="139"/>
  <c r="M50" i="139"/>
  <c r="J50" i="139"/>
  <c r="G50" i="139"/>
  <c r="P49" i="139"/>
  <c r="M49" i="139"/>
  <c r="J49" i="139"/>
  <c r="G49" i="139"/>
  <c r="P48" i="139"/>
  <c r="M48" i="139"/>
  <c r="J48" i="139"/>
  <c r="G48" i="139"/>
  <c r="P47" i="139"/>
  <c r="M47" i="139"/>
  <c r="J47" i="139"/>
  <c r="G47" i="139"/>
  <c r="P46" i="139"/>
  <c r="M46" i="139"/>
  <c r="J46" i="139"/>
  <c r="G46" i="139"/>
  <c r="P45" i="139"/>
  <c r="M45" i="139"/>
  <c r="J45" i="139"/>
  <c r="G45" i="139"/>
  <c r="P44" i="139"/>
  <c r="M44" i="139"/>
  <c r="J44" i="139"/>
  <c r="G44" i="139"/>
  <c r="P43" i="139"/>
  <c r="M43" i="139"/>
  <c r="J43" i="139"/>
  <c r="G43" i="139"/>
  <c r="P42" i="139"/>
  <c r="M42" i="139"/>
  <c r="J42" i="139"/>
  <c r="G42" i="139"/>
  <c r="P41" i="139"/>
  <c r="M41" i="139"/>
  <c r="J41" i="139"/>
  <c r="G41" i="139"/>
  <c r="P40" i="139"/>
  <c r="M40" i="139"/>
  <c r="J40" i="139"/>
  <c r="G40" i="139"/>
  <c r="P39" i="139"/>
  <c r="M39" i="139"/>
  <c r="J39" i="139"/>
  <c r="G39" i="139"/>
  <c r="P38" i="139"/>
  <c r="M38" i="139"/>
  <c r="J38" i="139"/>
  <c r="G38" i="139"/>
  <c r="P37" i="139"/>
  <c r="M37" i="139"/>
  <c r="J37" i="139"/>
  <c r="G37" i="139"/>
  <c r="P36" i="139"/>
  <c r="M36" i="139"/>
  <c r="J36" i="139"/>
  <c r="G36" i="139"/>
  <c r="P35" i="139"/>
  <c r="M35" i="139"/>
  <c r="J35" i="139"/>
  <c r="G35" i="139"/>
  <c r="P34" i="139"/>
  <c r="M34" i="139"/>
  <c r="J34" i="139"/>
  <c r="G34" i="139"/>
  <c r="P33" i="139"/>
  <c r="M33" i="139"/>
  <c r="J33" i="139"/>
  <c r="G33" i="139"/>
  <c r="P32" i="139"/>
  <c r="M32" i="139"/>
  <c r="J32" i="139"/>
  <c r="G32" i="139"/>
  <c r="P31" i="139"/>
  <c r="M31" i="139"/>
  <c r="J31" i="139"/>
  <c r="G31" i="139"/>
  <c r="P30" i="139"/>
  <c r="M30" i="139"/>
  <c r="J30" i="139"/>
  <c r="G30" i="139"/>
  <c r="P29" i="139"/>
  <c r="M29" i="139"/>
  <c r="J29" i="139"/>
  <c r="G29" i="139"/>
  <c r="P28" i="139"/>
  <c r="M28" i="139"/>
  <c r="J28" i="139"/>
  <c r="G28" i="139"/>
  <c r="P27" i="139"/>
  <c r="M27" i="139"/>
  <c r="J27" i="139"/>
  <c r="G27" i="139"/>
  <c r="P26" i="139"/>
  <c r="M26" i="139"/>
  <c r="J26" i="139"/>
  <c r="G26" i="139"/>
  <c r="P25" i="139"/>
  <c r="M25" i="139"/>
  <c r="J25" i="139"/>
  <c r="G25" i="139"/>
  <c r="P24" i="139"/>
  <c r="M24" i="139"/>
  <c r="J24" i="139"/>
  <c r="G24" i="139"/>
  <c r="P23" i="139"/>
  <c r="M23" i="139"/>
  <c r="J23" i="139"/>
  <c r="G23" i="139"/>
  <c r="P22" i="139"/>
  <c r="M22" i="139"/>
  <c r="J22" i="139"/>
  <c r="G22" i="139"/>
  <c r="P21" i="139"/>
  <c r="M21" i="139"/>
  <c r="J21" i="139"/>
  <c r="G21" i="139"/>
  <c r="P20" i="139"/>
  <c r="M20" i="139"/>
  <c r="J20" i="139"/>
  <c r="G20" i="139"/>
  <c r="I14" i="139"/>
  <c r="H14" i="139"/>
  <c r="D13" i="139"/>
  <c r="I14" i="132" l="1"/>
  <c r="H14" i="132"/>
  <c r="I14" i="131"/>
  <c r="H14" i="131"/>
  <c r="I14" i="130" l="1"/>
  <c r="H14" i="130"/>
  <c r="I14" i="118" l="1"/>
  <c r="H14" i="118"/>
  <c r="I14" i="106"/>
  <c r="H14" i="106"/>
</calcChain>
</file>

<file path=xl/sharedStrings.xml><?xml version="1.0" encoding="utf-8"?>
<sst xmlns="http://schemas.openxmlformats.org/spreadsheetml/2006/main" count="9152" uniqueCount="236">
  <si>
    <t>Name</t>
  </si>
  <si>
    <t>Mass</t>
  </si>
  <si>
    <t>N</t>
  </si>
  <si>
    <t>H</t>
  </si>
  <si>
    <t>C</t>
  </si>
  <si>
    <t>O</t>
  </si>
  <si>
    <t>Al</t>
  </si>
  <si>
    <t>Si</t>
  </si>
  <si>
    <t>Ar</t>
  </si>
  <si>
    <t>g/cm3</t>
  </si>
  <si>
    <t>atoms/cm3</t>
  </si>
  <si>
    <t>Atom</t>
  </si>
  <si>
    <t>mm</t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</si>
  <si>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</si>
  <si>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</si>
  <si>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</si>
  <si>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t>SRIM ver=</t>
    <phoneticPr fontId="27"/>
  </si>
  <si>
    <t>SRIM-2013.00</t>
  </si>
  <si>
    <t>== Target  Composition ==</t>
  </si>
  <si>
    <t>please change in</t>
    <phoneticPr fontId="27"/>
  </si>
  <si>
    <t>for appropriate value/formula</t>
    <phoneticPr fontId="27"/>
  </si>
  <si>
    <t>Ion Z=</t>
    <phoneticPr fontId="27"/>
  </si>
  <si>
    <t>Atomic</t>
  </si>
  <si>
    <t>Multiply Stopping by ; for Stopping Units</t>
    <phoneticPr fontId="27"/>
  </si>
  <si>
    <t>Ion A=</t>
    <phoneticPr fontId="27"/>
  </si>
  <si>
    <t>amu</t>
    <phoneticPr fontId="27"/>
  </si>
  <si>
    <t>Numb</t>
  </si>
  <si>
    <t>[%]</t>
    <phoneticPr fontId="27"/>
  </si>
  <si>
    <t>unitID</t>
    <phoneticPr fontId="27"/>
  </si>
  <si>
    <t>Cnv. Factor</t>
    <phoneticPr fontId="27"/>
  </si>
  <si>
    <t>Target=</t>
    <phoneticPr fontId="27"/>
  </si>
  <si>
    <t>Al</t>
    <phoneticPr fontId="27"/>
  </si>
  <si>
    <t>short name</t>
    <phoneticPr fontId="27"/>
  </si>
  <si>
    <t>eV / Angstrom</t>
    <phoneticPr fontId="27"/>
  </si>
  <si>
    <t>Aluminum</t>
    <phoneticPr fontId="27"/>
  </si>
  <si>
    <t>keV / micron</t>
    <phoneticPr fontId="27"/>
  </si>
  <si>
    <t>Trg.Dens=</t>
    <phoneticPr fontId="27"/>
  </si>
  <si>
    <t>MeV / mm</t>
    <phoneticPr fontId="27"/>
  </si>
  <si>
    <t>keV / (ug/cm2)</t>
    <phoneticPr fontId="27"/>
  </si>
  <si>
    <t>BraggCrct=</t>
    <phoneticPr fontId="27"/>
  </si>
  <si>
    <t>MeV / (mg/cm2)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</si>
  <si>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</si>
  <si>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</si>
  <si>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</si>
  <si>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</si>
  <si>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eV / (1E15 atoms/cm2)</t>
    <phoneticPr fontId="27"/>
  </si>
  <si>
    <t>Emax=</t>
    <phoneticPr fontId="27"/>
  </si>
  <si>
    <t>L.S.S. reduced unit</t>
    <phoneticPr fontId="27"/>
  </si>
  <si>
    <t xml:space="preserve"> == 5 : MeV/(mg/cm2)</t>
    <phoneticPr fontId="27"/>
  </si>
  <si>
    <t>SRIM Stopping Power Unit = [MeV/(mg/cm2)]</t>
    <phoneticPr fontId="27"/>
  </si>
  <si>
    <t>Ion</t>
  </si>
  <si>
    <t>dE/dx Elec</t>
    <phoneticPr fontId="27"/>
  </si>
  <si>
    <t>dE/dx Nucl</t>
    <phoneticPr fontId="27"/>
  </si>
  <si>
    <t>dE/dx tot</t>
    <phoneticPr fontId="27"/>
  </si>
  <si>
    <t>Projected</t>
  </si>
  <si>
    <t>Longitudinal</t>
  </si>
  <si>
    <t>Lateral</t>
  </si>
  <si>
    <t>Energy</t>
  </si>
  <si>
    <t>[MeV/u]</t>
    <phoneticPr fontId="37"/>
  </si>
  <si>
    <t>[MeV/(mg/cm2)]</t>
    <phoneticPr fontId="27"/>
  </si>
  <si>
    <t>Range</t>
  </si>
  <si>
    <t>[um]</t>
    <phoneticPr fontId="37"/>
  </si>
  <si>
    <t>Straggling</t>
  </si>
  <si>
    <t>keV</t>
  </si>
  <si>
    <t>A</t>
  </si>
  <si>
    <t>MeV</t>
  </si>
  <si>
    <t>um</t>
  </si>
  <si>
    <t>GeV</t>
  </si>
  <si>
    <t>please fill in</t>
    <phoneticPr fontId="27"/>
  </si>
  <si>
    <t>SRIM ver=</t>
    <phoneticPr fontId="27"/>
  </si>
  <si>
    <t>amu</t>
    <phoneticPr fontId="27"/>
  </si>
  <si>
    <t>[%]</t>
    <phoneticPr fontId="27"/>
  </si>
  <si>
    <t>Cnv. Factor</t>
    <phoneticPr fontId="27"/>
  </si>
  <si>
    <t>Target=</t>
    <phoneticPr fontId="27"/>
  </si>
  <si>
    <t>Si</t>
    <phoneticPr fontId="27"/>
  </si>
  <si>
    <t>Silicon</t>
    <phoneticPr fontId="27"/>
  </si>
  <si>
    <t>keV / (ug/cm2)</t>
    <phoneticPr fontId="27"/>
  </si>
  <si>
    <t>row#</t>
    <phoneticPr fontId="27"/>
  </si>
  <si>
    <t>SRIM E range</t>
    <phoneticPr fontId="27"/>
  </si>
  <si>
    <t>keV / (mg/cm2)</t>
    <phoneticPr fontId="27"/>
  </si>
  <si>
    <t>Emin=</t>
    <phoneticPr fontId="27"/>
  </si>
  <si>
    <t>Emax=</t>
    <phoneticPr fontId="27"/>
  </si>
  <si>
    <t>1GeV/A</t>
    <phoneticPr fontId="27"/>
  </si>
  <si>
    <t>L.S.S. reduced unit</t>
    <phoneticPr fontId="27"/>
  </si>
  <si>
    <t>SRIM Stopping Power Unit = [MeV/(mg/cm2)]</t>
    <phoneticPr fontId="27"/>
  </si>
  <si>
    <t>dE/dx tot</t>
    <phoneticPr fontId="27"/>
  </si>
  <si>
    <t>Kapton</t>
  </si>
  <si>
    <t>Kapton(Polyimide Film ICRU-179)</t>
    <phoneticPr fontId="23"/>
  </si>
  <si>
    <t>Air</t>
    <phoneticPr fontId="23"/>
  </si>
  <si>
    <t>Gas</t>
    <phoneticPr fontId="23"/>
  </si>
  <si>
    <t>m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</si>
  <si>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</si>
  <si>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</si>
  <si>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[Vol %]</t>
    <phoneticPr fontId="23"/>
  </si>
  <si>
    <t>CO2</t>
    <phoneticPr fontId="23"/>
  </si>
  <si>
    <t>O</t>
    <phoneticPr fontId="23"/>
  </si>
  <si>
    <t>Mylar</t>
    <phoneticPr fontId="23"/>
  </si>
  <si>
    <t>Mylar, Melinex (ICRU-222)</t>
    <phoneticPr fontId="23"/>
  </si>
  <si>
    <t>EJ212</t>
    <phoneticPr fontId="23"/>
  </si>
  <si>
    <t>EJ-212 PL-Scinti</t>
    <phoneticPr fontId="23"/>
  </si>
  <si>
    <t>Au</t>
  </si>
  <si>
    <t>Au</t>
    <phoneticPr fontId="27"/>
  </si>
  <si>
    <t>Gold</t>
    <phoneticPr fontId="27"/>
  </si>
  <si>
    <t>Plastics / Polymers : Kapton Polyimide Film (ICRU-179)</t>
    <phoneticPr fontId="37"/>
  </si>
  <si>
    <t>Common Target Materials: Mylar, Melinex (ICRU-222)</t>
    <phoneticPr fontId="37"/>
  </si>
  <si>
    <t>ref) http://www.eljentechnology.com/index.php/products/plastic-scintillators/64-ej-212</t>
    <phoneticPr fontId="37"/>
  </si>
  <si>
    <t>Polyvinyltoluene C10H11 rho=1.023</t>
    <phoneticPr fontId="37"/>
  </si>
  <si>
    <t>eV</t>
  </si>
  <si>
    <t>10eV/A</t>
  </si>
  <si>
    <t>10eV/A</t>
    <phoneticPr fontId="27"/>
  </si>
  <si>
    <t>1GeV/A</t>
  </si>
  <si>
    <t>Corded</t>
    <phoneticPr fontId="23"/>
  </si>
  <si>
    <t>ThisWSname</t>
    <phoneticPr fontId="23"/>
  </si>
  <si>
    <t>Gas?</t>
    <phoneticPr fontId="23"/>
  </si>
  <si>
    <t>C</t>
    <phoneticPr fontId="27"/>
  </si>
  <si>
    <t>Carbon</t>
    <phoneticPr fontId="27"/>
  </si>
  <si>
    <t>確認　SRIM-2013の[Compound Dictionary]で用いている組成表のチェック</t>
    <phoneticPr fontId="23"/>
  </si>
  <si>
    <r>
      <t>"SRIMfit"</t>
    </r>
    <r>
      <rPr>
        <b/>
        <sz val="16"/>
        <color theme="1"/>
        <rFont val="ＭＳ Ｐゴシック"/>
        <family val="3"/>
        <charset val="128"/>
        <scheme val="minor"/>
      </rPr>
      <t>data table</t>
    </r>
    <phoneticPr fontId="27"/>
  </si>
  <si>
    <t>please fill in</t>
    <phoneticPr fontId="27"/>
  </si>
  <si>
    <t>from SRIM output</t>
    <phoneticPr fontId="27"/>
  </si>
  <si>
    <r>
      <t>Wikipedia 空気、</t>
    </r>
    <r>
      <rPr>
        <sz val="10"/>
        <color rgb="FF0000FF"/>
        <rFont val="ＭＳ Ｐゴシック"/>
        <family val="3"/>
        <charset val="128"/>
        <scheme val="minor"/>
      </rPr>
      <t>国際標準大気(1975) より</t>
    </r>
    <rPh sb="10" eb="12">
      <t>クウキ</t>
    </rPh>
    <rPh sb="13" eb="15">
      <t>コクサイ</t>
    </rPh>
    <rPh sb="15" eb="17">
      <t>ヒョウジュン</t>
    </rPh>
    <rPh sb="17" eb="19">
      <t>タイキ</t>
    </rPh>
    <phoneticPr fontId="23"/>
  </si>
  <si>
    <t>国際標準大気の値</t>
    <rPh sb="0" eb="2">
      <t>コクサイ</t>
    </rPh>
    <rPh sb="2" eb="4">
      <t>ヒョウジュン</t>
    </rPh>
    <rPh sb="4" eb="6">
      <t>タイキ</t>
    </rPh>
    <rPh sb="7" eb="8">
      <t>アタイ</t>
    </rPh>
    <phoneticPr fontId="23"/>
  </si>
  <si>
    <t>compund.dat の値</t>
    <rPh sb="13" eb="14">
      <t>アタイ</t>
    </rPh>
    <phoneticPr fontId="23"/>
  </si>
  <si>
    <t>[Atom]</t>
    <phoneticPr fontId="23"/>
  </si>
  <si>
    <t>[Mass]</t>
    <phoneticPr fontId="23"/>
  </si>
  <si>
    <t>[Atomic%]</t>
    <phoneticPr fontId="23"/>
  </si>
  <si>
    <t xml:space="preserve">[Mass %] </t>
    <phoneticPr fontId="23"/>
  </si>
  <si>
    <t xml:space="preserve">[Mass %] </t>
    <phoneticPr fontId="23"/>
  </si>
  <si>
    <r>
      <rPr>
        <sz val="10"/>
        <color rgb="FF0000FF"/>
        <rFont val="ＭＳ Ｐゴシック"/>
        <family val="3"/>
        <charset val="128"/>
        <scheme val="minor"/>
      </rPr>
      <t>compound.dat の値は</t>
    </r>
    <r>
      <rPr>
        <sz val="10"/>
        <color theme="1"/>
        <rFont val="ＭＳ Ｐゴシック"/>
        <family val="3"/>
        <charset val="128"/>
        <scheme val="minor"/>
      </rPr>
      <t>、</t>
    </r>
    <rPh sb="14" eb="15">
      <t>アタイ</t>
    </rPh>
    <phoneticPr fontId="23"/>
  </si>
  <si>
    <t>Ion Z=</t>
    <phoneticPr fontId="27"/>
  </si>
  <si>
    <t>N2</t>
    <phoneticPr fontId="23"/>
  </si>
  <si>
    <t>C</t>
    <phoneticPr fontId="23"/>
  </si>
  <si>
    <t>*Air, Dry near sea level (ICRU-104)  0.00120484  O-23.2, N-75.5, Ar-1.3</t>
    <phoneticPr fontId="23"/>
  </si>
  <si>
    <t>Ion A=</t>
    <phoneticPr fontId="27"/>
  </si>
  <si>
    <t>amu</t>
    <phoneticPr fontId="27"/>
  </si>
  <si>
    <t>[%]</t>
    <phoneticPr fontId="27"/>
  </si>
  <si>
    <t>Cnv. Factor</t>
    <phoneticPr fontId="27"/>
  </si>
  <si>
    <t>O2</t>
    <phoneticPr fontId="23"/>
  </si>
  <si>
    <r>
      <t xml:space="preserve">"%Air, Dry (ICRU-104)", .00120484, 4, </t>
    </r>
    <r>
      <rPr>
        <sz val="10"/>
        <color rgb="FF0000FF"/>
        <rFont val="ＭＳ Ｐゴシック"/>
        <family val="3"/>
        <charset val="128"/>
        <scheme val="minor"/>
      </rPr>
      <t>6, .000124, 8, .231781, 7, .755267, 18, .012827</t>
    </r>
    <phoneticPr fontId="23"/>
  </si>
  <si>
    <t>Target=</t>
    <phoneticPr fontId="27"/>
  </si>
  <si>
    <t>short name</t>
    <phoneticPr fontId="27"/>
  </si>
  <si>
    <t>eV / Angstrom</t>
    <phoneticPr fontId="27"/>
  </si>
  <si>
    <t>Corded</t>
    <phoneticPr fontId="23"/>
  </si>
  <si>
    <t>Ar</t>
    <phoneticPr fontId="23"/>
  </si>
  <si>
    <t>N</t>
    <phoneticPr fontId="23"/>
  </si>
  <si>
    <t>0 0 0 0   0 0 0 0 0 0 0 0   0 0 0   0 0 0</t>
    <phoneticPr fontId="23"/>
  </si>
  <si>
    <t>Air (Dry ICRU-104(gas))</t>
    <phoneticPr fontId="23"/>
  </si>
  <si>
    <t>keV / micron</t>
    <phoneticPr fontId="27"/>
  </si>
  <si>
    <t>$ corrected by H. Paul, Sept. 2004</t>
    <phoneticPr fontId="23"/>
  </si>
  <si>
    <t>Trg.Dens=</t>
    <phoneticPr fontId="27"/>
  </si>
  <si>
    <t>MeV / mm</t>
    <phoneticPr fontId="27"/>
  </si>
  <si>
    <t>sum</t>
    <phoneticPr fontId="23"/>
  </si>
  <si>
    <t>この値を手動で入力して</t>
    <rPh sb="2" eb="3">
      <t>アタイ</t>
    </rPh>
    <rPh sb="4" eb="6">
      <t>シュドウ</t>
    </rPh>
    <rPh sb="7" eb="9">
      <t>ニュウリョク</t>
    </rPh>
    <phoneticPr fontId="23"/>
  </si>
  <si>
    <t>なので、組成比はほぼ同じ値になっている。</t>
    <rPh sb="4" eb="6">
      <t>ソセイ</t>
    </rPh>
    <rPh sb="6" eb="7">
      <t>ヒ</t>
    </rPh>
    <rPh sb="10" eb="11">
      <t>オナ</t>
    </rPh>
    <rPh sb="12" eb="13">
      <t>アタイ</t>
    </rPh>
    <phoneticPr fontId="23"/>
  </si>
  <si>
    <t>keV / (ug/cm2)</t>
    <phoneticPr fontId="27"/>
  </si>
  <si>
    <t>Avr.Mass</t>
    <phoneticPr fontId="23"/>
  </si>
  <si>
    <t>SRIM計算してある。</t>
  </si>
  <si>
    <t>BraggCrct=</t>
    <phoneticPr fontId="27"/>
  </si>
  <si>
    <t>MeV / (mg/cm2)</t>
    <phoneticPr fontId="27"/>
  </si>
  <si>
    <t>[Atomic%] = [Atom] / sum[Atom]</t>
    <phoneticPr fontId="23"/>
  </si>
  <si>
    <t>row#</t>
    <phoneticPr fontId="27"/>
  </si>
  <si>
    <t>SRIM E range</t>
    <phoneticPr fontId="27"/>
  </si>
  <si>
    <t>keV / (mg/cm2)</t>
    <phoneticPr fontId="27"/>
  </si>
  <si>
    <t>[Mass %] = [Atomic %] * Mass / Avr.Mass</t>
    <phoneticPr fontId="23"/>
  </si>
  <si>
    <t>Emin=</t>
    <phoneticPr fontId="27"/>
  </si>
  <si>
    <t>10eV/A</t>
    <phoneticPr fontId="27"/>
  </si>
  <si>
    <t>eV / (1E15 atoms/cm2)</t>
    <phoneticPr fontId="27"/>
  </si>
  <si>
    <t>密度値は、1.63E-3 と表示されるが、1.2048E-3 : compound.dat ファイル中の数値と異なっていたので、</t>
    <rPh sb="0" eb="2">
      <t>ミツド</t>
    </rPh>
    <rPh sb="2" eb="3">
      <t>チ</t>
    </rPh>
    <rPh sb="14" eb="16">
      <t>ヒョウジ</t>
    </rPh>
    <rPh sb="50" eb="51">
      <t>チュウ</t>
    </rPh>
    <rPh sb="52" eb="54">
      <t>スウチ</t>
    </rPh>
    <rPh sb="55" eb="56">
      <t>コト</t>
    </rPh>
    <phoneticPr fontId="23"/>
  </si>
  <si>
    <t>Emax=</t>
    <phoneticPr fontId="27"/>
  </si>
  <si>
    <t>1GeV/A</t>
    <phoneticPr fontId="27"/>
  </si>
  <si>
    <t>L.S.S. reduced unit</t>
    <phoneticPr fontId="27"/>
  </si>
  <si>
    <t>ここでは手動にて 1.2048E-3 g/cm3 を入力してSRIM計算した結果を記入してある。</t>
    <rPh sb="38" eb="40">
      <t>ケッカ</t>
    </rPh>
    <rPh sb="41" eb="43">
      <t>キニュウ</t>
    </rPh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</si>
  <si>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</si>
  <si>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</si>
  <si>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t>compound.dat に記載されている密度 1.2048E-3 に</t>
    <rPh sb="14" eb="16">
      <t>キサイ</t>
    </rPh>
    <rPh sb="21" eb="23">
      <t>ミツド</t>
    </rPh>
    <phoneticPr fontId="23"/>
  </si>
  <si>
    <t>SRIM Stopping Power Unit</t>
    <phoneticPr fontId="23"/>
  </si>
  <si>
    <t xml:space="preserve">Use [Compound Dictionary] [Common Target Materials ][Air,Dry near sea level(ICRU-104)]  and CHANGE "Density= 1.2048E-3" BY HAND </t>
    <phoneticPr fontId="23"/>
  </si>
  <si>
    <t>「近くなるような 1atm の気温」= 20℃　</t>
    <rPh sb="1" eb="2">
      <t>チカ</t>
    </rPh>
    <rPh sb="15" eb="17">
      <t>キオン</t>
    </rPh>
    <phoneticPr fontId="23"/>
  </si>
  <si>
    <t xml:space="preserve"> = [MeV/(mg/cm2)]</t>
    <phoneticPr fontId="23"/>
  </si>
  <si>
    <t>see) SRIM directory\Data\Compound.dat : %Air = Mass%, Dry (ICRU-104: 1atm 20 C), .00120484, 4, 6, .000124, 8, .231781, 7, .755267, 18, .012827</t>
    <phoneticPr fontId="23"/>
  </si>
  <si>
    <t>を別途算出して記載することにした。</t>
    <phoneticPr fontId="23"/>
  </si>
  <si>
    <t>dE/dx Nucl</t>
    <phoneticPr fontId="27"/>
  </si>
  <si>
    <t>その計算式は、Wikipedia から参照した。</t>
    <rPh sb="2" eb="5">
      <t>ケイサンシキ</t>
    </rPh>
    <rPh sb="19" eb="21">
      <t>サンショウ</t>
    </rPh>
    <phoneticPr fontId="23"/>
  </si>
  <si>
    <t>[MeV/(mg/cm2)]</t>
    <phoneticPr fontId="27"/>
  </si>
  <si>
    <t>[um]</t>
    <phoneticPr fontId="37"/>
  </si>
  <si>
    <t>ref) Wikipedia 「空気」</t>
    <phoneticPr fontId="23"/>
  </si>
  <si>
    <t>t [℃]における空気の密度ρ [kg/m3]は、</t>
    <phoneticPr fontId="23"/>
  </si>
  <si>
    <t>大気圧をP [atm]、水蒸気圧を e [atm]とすると、</t>
    <phoneticPr fontId="23"/>
  </si>
  <si>
    <t>ρ[g/cm3] = 1.293E-3 * P[atm] / (1 + t[℃]/273.15)</t>
    <phoneticPr fontId="23"/>
  </si>
  <si>
    <t xml:space="preserve">           x ( 1 - 0.378 * e[atm] / P[atm] )</t>
    <phoneticPr fontId="23"/>
  </si>
  <si>
    <t>ここで、「Air, Dry」なので、</t>
    <phoneticPr fontId="23"/>
  </si>
  <si>
    <t>水蒸気圧を e = 0 [atm] とすると、</t>
    <phoneticPr fontId="23"/>
  </si>
  <si>
    <t>ρ[g/cm3] = 1.293E-3 * P[atm] / (1 + t[℃]/273.15)</t>
  </si>
  <si>
    <t>よって、これらの式に 次の Ptbl と Ttbl を代入し、</t>
    <rPh sb="8" eb="9">
      <t>シキ</t>
    </rPh>
    <rPh sb="11" eb="12">
      <t>ツギ</t>
    </rPh>
    <rPh sb="27" eb="29">
      <t>ダイニュウ</t>
    </rPh>
    <phoneticPr fontId="23"/>
  </si>
  <si>
    <t>ρが 1.2048E-3 に近くなる様な Ttbl を決めた。</t>
    <rPh sb="14" eb="15">
      <t>チカ</t>
    </rPh>
    <rPh sb="18" eb="19">
      <t>ヨウ</t>
    </rPh>
    <rPh sb="27" eb="28">
      <t>キ</t>
    </rPh>
    <phoneticPr fontId="23"/>
  </si>
  <si>
    <t xml:space="preserve">Ptbl = </t>
    <phoneticPr fontId="23"/>
  </si>
  <si>
    <t>[Pa]</t>
    <phoneticPr fontId="23"/>
  </si>
  <si>
    <t>Ttbl =</t>
    <phoneticPr fontId="23"/>
  </si>
  <si>
    <t>[℃]</t>
    <phoneticPr fontId="23"/>
  </si>
  <si>
    <t xml:space="preserve"> e =</t>
    <phoneticPr fontId="23"/>
  </si>
  <si>
    <t>[atm]</t>
    <phoneticPr fontId="23"/>
  </si>
  <si>
    <t>∴ ρ =</t>
    <phoneticPr fontId="23"/>
  </si>
  <si>
    <t>[g/cm3]</t>
    <phoneticPr fontId="23"/>
  </si>
  <si>
    <t>の場合に、ρが一番近い値となった。</t>
    <rPh sb="1" eb="3">
      <t>バアイ</t>
    </rPh>
    <rPh sb="7" eb="9">
      <t>イチバン</t>
    </rPh>
    <rPh sb="9" eb="10">
      <t>チカ</t>
    </rPh>
    <rPh sb="11" eb="12">
      <t>アタイ</t>
    </rPh>
    <phoneticPr fontId="23"/>
  </si>
  <si>
    <t>km</t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</si>
  <si>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</si>
  <si>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</si>
  <si>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</si>
  <si>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</si>
  <si>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</si>
  <si>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</si>
  <si>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</si>
  <si>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</si>
  <si>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degC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</si>
  <si>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Ptbl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</si>
  <si>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</si>
  <si>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</si>
  <si>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Pa</t>
    <phoneticPr fontId="23"/>
  </si>
  <si>
    <r>
      <t xml:space="preserve">if </t>
    </r>
    <r>
      <rPr>
        <sz val="10"/>
        <color rgb="FFFF0000"/>
        <rFont val="ＭＳ Ｐゴシック"/>
        <family val="3"/>
        <charset val="128"/>
        <scheme val="minor"/>
      </rPr>
      <t>Gas</t>
    </r>
    <r>
      <rPr>
        <sz val="10"/>
        <color theme="1"/>
        <rFont val="ＭＳ Ｐゴシック"/>
        <family val="3"/>
        <charset val="128"/>
        <scheme val="minor"/>
      </rPr>
      <t>; Ttbl =</t>
    </r>
    <phoneticPr fontId="23"/>
  </si>
  <si>
    <t>degC</t>
    <phoneticPr fontId="23"/>
  </si>
  <si>
    <t>degC</t>
    <phoneticPr fontId="23"/>
  </si>
  <si>
    <t>Ayoshida.RIKEN 2017.11</t>
  </si>
  <si>
    <t>Ayoshida.RIKEN 2017.11</t>
    <phoneticPr fontId="23"/>
  </si>
  <si>
    <t>Diamond</t>
    <phoneticPr fontId="27"/>
  </si>
  <si>
    <t>Diamond(dens=3.52)</t>
    <phoneticPr fontId="27"/>
  </si>
  <si>
    <t>Havar(ICRU-470)</t>
    <phoneticPr fontId="27"/>
  </si>
  <si>
    <t>Havar</t>
    <phoneticPr fontId="27"/>
  </si>
  <si>
    <t>Cr</t>
  </si>
  <si>
    <t>Mn</t>
  </si>
  <si>
    <t>Fe</t>
  </si>
  <si>
    <t>Co</t>
  </si>
  <si>
    <t>Ni</t>
  </si>
  <si>
    <t>Mo</t>
  </si>
  <si>
    <t>W</t>
  </si>
  <si>
    <t>Numbered Compounds : Havar (ICRU-470)</t>
    <phoneticPr fontId="37"/>
  </si>
  <si>
    <t>used: Carbon (nat.) Density= 3.52</t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</si>
</sst>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000"/>
    <numFmt numFmtId="177" formatCode="0.000"/>
    <numFmt numFmtId="178" formatCode="0.00000"/>
    <numFmt numFmtId="179" formatCode="0.000_ "/>
    <numFmt numFmtId="180" formatCode="0.0"/>
    <numFmt numFmtId="181" formatCode="0.0%"/>
    <numFmt numFmtId="182" formatCode="0.000E+00"/>
    <numFmt numFmtId="183" formatCode="0.0000E+00"/>
    <numFmt numFmtId="184" formatCode="0.000000"/>
    <numFmt numFmtId="185" formatCode="0.00000_ "/>
    <numFmt numFmtId="186" formatCode="0.0000_ "/>
    <numFmt numFmtId="187" formatCode="0.00_ "/>
    <numFmt numFmtId="188" formatCode="0.000%"/>
  </numFmts>
  <fonts count="4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  <charset val="204"/>
    </font>
    <font>
      <sz val="10"/>
      <name val="MS Sans Serif"/>
      <family val="2"/>
    </font>
    <font>
      <sz val="10"/>
      <name val="Geneva"/>
      <family val="2"/>
    </font>
    <font>
      <sz val="11"/>
      <color theme="1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C00000"/>
      <name val="ＭＳ Ｐゴシック"/>
      <family val="3"/>
      <charset val="128"/>
      <scheme val="minor"/>
    </font>
    <font>
      <sz val="6"/>
      <name val="細明朝体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name val="細明朝体"/>
      <family val="3"/>
      <charset val="128"/>
    </font>
    <font>
      <sz val="10"/>
      <color rgb="FF0070C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rgb="FFC00000"/>
      <name val="ＭＳ Ｐゴシック"/>
      <family val="3"/>
      <charset val="128"/>
      <scheme val="minor"/>
    </font>
    <font>
      <sz val="8"/>
      <color rgb="FF00B05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6600CC"/>
      <name val="ＭＳ Ｐゴシック"/>
      <family val="3"/>
      <charset val="128"/>
      <scheme val="minor"/>
    </font>
    <font>
      <sz val="10"/>
      <color rgb="FF7030A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name val="Arial"/>
      <family val="2"/>
    </font>
    <font>
      <sz val="12"/>
      <name val="Osaka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>
      <alignment vertical="center"/>
    </xf>
    <xf numFmtId="0" fontId="14" fillId="0" borderId="0"/>
    <xf numFmtId="0" fontId="16" fillId="0" borderId="0">
      <alignment vertical="center"/>
    </xf>
    <xf numFmtId="0" fontId="13" fillId="0" borderId="0"/>
    <xf numFmtId="0" fontId="16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9" fillId="0" borderId="0"/>
    <xf numFmtId="0" fontId="10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9" fillId="0" borderId="0">
      <alignment vertical="center"/>
    </xf>
    <xf numFmtId="0" fontId="43" fillId="0" borderId="0"/>
    <xf numFmtId="0" fontId="44" fillId="0" borderId="0">
      <alignment vertical="center"/>
    </xf>
    <xf numFmtId="0" fontId="4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9" fontId="4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3">
    <xf numFmtId="0" fontId="0" fillId="0" borderId="0" xfId="0">
      <alignment vertical="center"/>
    </xf>
    <xf numFmtId="0" fontId="21" fillId="0" borderId="0" xfId="10" applyFont="1" applyFill="1">
      <alignment vertical="center"/>
    </xf>
    <xf numFmtId="0" fontId="21" fillId="0" borderId="0" xfId="10" applyFont="1" applyFill="1" applyAlignment="1">
      <alignment horizontal="center" vertical="center"/>
    </xf>
    <xf numFmtId="0" fontId="26" fillId="0" borderId="0" xfId="10" applyFont="1" applyFill="1" applyAlignment="1">
      <alignment horizontal="center" vertical="center"/>
    </xf>
    <xf numFmtId="0" fontId="26" fillId="0" borderId="0" xfId="10" applyFont="1" applyFill="1">
      <alignment vertical="center"/>
    </xf>
    <xf numFmtId="0" fontId="21" fillId="0" borderId="0" xfId="10" applyFont="1" applyFill="1" applyAlignment="1">
      <alignment horizontal="right" vertical="center"/>
    </xf>
    <xf numFmtId="0" fontId="28" fillId="0" borderId="0" xfId="10" applyFont="1" applyFill="1">
      <alignment vertical="center"/>
    </xf>
    <xf numFmtId="0" fontId="24" fillId="0" borderId="0" xfId="10" applyFont="1" applyFill="1">
      <alignment vertical="center"/>
    </xf>
    <xf numFmtId="0" fontId="18" fillId="2" borderId="12" xfId="11" applyFont="1" applyFill="1" applyBorder="1" applyAlignment="1">
      <alignment vertical="center"/>
    </xf>
    <xf numFmtId="0" fontId="18" fillId="0" borderId="0" xfId="11" applyFont="1" applyFill="1" applyAlignment="1">
      <alignment vertical="center"/>
    </xf>
    <xf numFmtId="0" fontId="21" fillId="0" borderId="4" xfId="10" applyFont="1" applyFill="1" applyBorder="1">
      <alignment vertical="center"/>
    </xf>
    <xf numFmtId="0" fontId="21" fillId="0" borderId="3" xfId="10" applyFont="1" applyFill="1" applyBorder="1">
      <alignment vertical="center"/>
    </xf>
    <xf numFmtId="0" fontId="30" fillId="0" borderId="0" xfId="10" applyFont="1" applyFill="1" applyAlignment="1">
      <alignment horizontal="right" vertical="center"/>
    </xf>
    <xf numFmtId="0" fontId="17" fillId="2" borderId="10" xfId="10" applyFont="1" applyFill="1" applyBorder="1">
      <alignment vertical="center"/>
    </xf>
    <xf numFmtId="0" fontId="30" fillId="0" borderId="0" xfId="11" applyFont="1" applyFill="1" applyAlignment="1">
      <alignment vertical="center"/>
    </xf>
    <xf numFmtId="0" fontId="18" fillId="0" borderId="0" xfId="11" applyFont="1" applyFill="1" applyAlignment="1">
      <alignment horizontal="right" vertical="center"/>
    </xf>
    <xf numFmtId="0" fontId="18" fillId="3" borderId="12" xfId="11" applyFont="1" applyFill="1" applyBorder="1" applyAlignment="1">
      <alignment vertical="center"/>
    </xf>
    <xf numFmtId="0" fontId="21" fillId="0" borderId="8" xfId="10" applyFont="1" applyFill="1" applyBorder="1">
      <alignment vertical="center"/>
    </xf>
    <xf numFmtId="0" fontId="21" fillId="0" borderId="7" xfId="10" applyFont="1" applyFill="1" applyBorder="1">
      <alignment vertical="center"/>
    </xf>
    <xf numFmtId="0" fontId="21" fillId="0" borderId="9" xfId="10" applyFont="1" applyFill="1" applyBorder="1">
      <alignment vertical="center"/>
    </xf>
    <xf numFmtId="0" fontId="17" fillId="2" borderId="1" xfId="10" applyFont="1" applyFill="1" applyBorder="1" applyAlignment="1">
      <alignment horizontal="left" vertical="center"/>
    </xf>
    <xf numFmtId="0" fontId="20" fillId="0" borderId="0" xfId="10" applyFont="1" applyFill="1">
      <alignment vertical="center"/>
    </xf>
    <xf numFmtId="0" fontId="30" fillId="0" borderId="0" xfId="11" applyFont="1" applyFill="1" applyAlignment="1">
      <alignment horizontal="left" vertical="center"/>
    </xf>
    <xf numFmtId="0" fontId="31" fillId="0" borderId="0" xfId="10" applyFont="1" applyFill="1" applyBorder="1" applyAlignment="1">
      <alignment horizontal="left" vertical="center"/>
    </xf>
    <xf numFmtId="0" fontId="26" fillId="0" borderId="0" xfId="10" applyFont="1" applyFill="1" applyAlignment="1">
      <alignment horizontal="right" vertical="center"/>
    </xf>
    <xf numFmtId="0" fontId="21" fillId="0" borderId="0" xfId="10" applyFont="1" applyFill="1" applyBorder="1">
      <alignment vertical="center"/>
    </xf>
    <xf numFmtId="0" fontId="17" fillId="2" borderId="1" xfId="10" applyFont="1" applyFill="1" applyBorder="1">
      <alignment vertical="center"/>
    </xf>
    <xf numFmtId="0" fontId="17" fillId="2" borderId="2" xfId="11" applyFont="1" applyFill="1" applyBorder="1" applyAlignment="1">
      <alignment horizontal="right" vertical="center"/>
    </xf>
    <xf numFmtId="0" fontId="17" fillId="2" borderId="3" xfId="11" applyFont="1" applyFill="1" applyBorder="1" applyAlignment="1">
      <alignment horizontal="right" vertical="center"/>
    </xf>
    <xf numFmtId="0" fontId="17" fillId="2" borderId="4" xfId="11" applyFont="1" applyFill="1" applyBorder="1" applyAlignment="1">
      <alignment horizontal="right" vertical="center"/>
    </xf>
    <xf numFmtId="11" fontId="17" fillId="2" borderId="10" xfId="11" applyNumberFormat="1" applyFont="1" applyFill="1" applyBorder="1" applyAlignment="1">
      <alignment vertical="center"/>
    </xf>
    <xf numFmtId="0" fontId="30" fillId="0" borderId="0" xfId="10" applyFont="1" applyFill="1">
      <alignment vertical="center"/>
    </xf>
    <xf numFmtId="0" fontId="17" fillId="2" borderId="5" xfId="10" applyFont="1" applyFill="1" applyBorder="1" applyAlignment="1">
      <alignment horizontal="right" vertical="center"/>
    </xf>
    <xf numFmtId="0" fontId="17" fillId="2" borderId="0" xfId="10" applyFont="1" applyFill="1" applyBorder="1">
      <alignment vertical="center"/>
    </xf>
    <xf numFmtId="0" fontId="17" fillId="2" borderId="6" xfId="10" applyFont="1" applyFill="1" applyBorder="1">
      <alignment vertical="center"/>
    </xf>
    <xf numFmtId="11" fontId="17" fillId="2" borderId="1" xfId="11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183" fontId="32" fillId="2" borderId="1" xfId="10" applyNumberFormat="1" applyFont="1" applyFill="1" applyBorder="1">
      <alignment vertical="center"/>
    </xf>
    <xf numFmtId="0" fontId="33" fillId="0" borderId="0" xfId="11" applyFont="1" applyFill="1" applyAlignment="1">
      <alignment vertical="center"/>
    </xf>
    <xf numFmtId="185" fontId="31" fillId="0" borderId="0" xfId="12" applyNumberFormat="1" applyFont="1" applyFill="1" applyBorder="1">
      <alignment vertical="center"/>
    </xf>
    <xf numFmtId="178" fontId="31" fillId="0" borderId="0" xfId="10" applyNumberFormat="1" applyFont="1" applyFill="1" applyBorder="1">
      <alignment vertical="center"/>
    </xf>
    <xf numFmtId="182" fontId="31" fillId="0" borderId="0" xfId="10" applyNumberFormat="1" applyFont="1" applyFill="1" applyBorder="1" applyAlignment="1">
      <alignment horizontal="left" vertical="center"/>
    </xf>
    <xf numFmtId="10" fontId="17" fillId="2" borderId="11" xfId="11" applyNumberFormat="1" applyFont="1" applyFill="1" applyBorder="1" applyAlignment="1">
      <alignment vertical="center"/>
    </xf>
    <xf numFmtId="0" fontId="20" fillId="0" borderId="0" xfId="10" applyFont="1" applyFill="1" applyAlignment="1">
      <alignment horizontal="center" vertical="center"/>
    </xf>
    <xf numFmtId="0" fontId="26" fillId="3" borderId="10" xfId="10" applyFont="1" applyFill="1" applyBorder="1">
      <alignment vertical="center"/>
    </xf>
    <xf numFmtId="0" fontId="34" fillId="0" borderId="0" xfId="10" applyFont="1" applyFill="1">
      <alignment vertical="center"/>
    </xf>
    <xf numFmtId="0" fontId="21" fillId="0" borderId="0" xfId="10" applyFont="1" applyFill="1" applyBorder="1" applyAlignment="1">
      <alignment horizontal="right" vertical="center"/>
    </xf>
    <xf numFmtId="0" fontId="31" fillId="0" borderId="0" xfId="10" applyFont="1" applyFill="1" applyBorder="1" applyAlignment="1">
      <alignment horizontal="right" vertical="center"/>
    </xf>
    <xf numFmtId="0" fontId="26" fillId="3" borderId="11" xfId="10" applyFont="1" applyFill="1" applyBorder="1">
      <alignment vertical="center"/>
    </xf>
    <xf numFmtId="0" fontId="17" fillId="2" borderId="8" xfId="10" applyFont="1" applyFill="1" applyBorder="1" applyAlignment="1">
      <alignment horizontal="right" vertical="center"/>
    </xf>
    <xf numFmtId="0" fontId="17" fillId="2" borderId="7" xfId="10" applyFont="1" applyFill="1" applyBorder="1">
      <alignment vertical="center"/>
    </xf>
    <xf numFmtId="0" fontId="17" fillId="2" borderId="9" xfId="10" applyFont="1" applyFill="1" applyBorder="1">
      <alignment vertical="center"/>
    </xf>
    <xf numFmtId="11" fontId="17" fillId="2" borderId="11" xfId="11" applyNumberFormat="1" applyFont="1" applyFill="1" applyBorder="1" applyAlignment="1">
      <alignment vertical="center"/>
    </xf>
    <xf numFmtId="11" fontId="21" fillId="0" borderId="0" xfId="11" quotePrefix="1" applyNumberFormat="1" applyFont="1" applyFill="1" applyBorder="1" applyAlignment="1">
      <alignment vertical="center"/>
    </xf>
    <xf numFmtId="0" fontId="18" fillId="0" borderId="0" xfId="11" applyFont="1" applyFill="1" applyAlignment="1">
      <alignment horizontal="left" vertical="center"/>
    </xf>
    <xf numFmtId="0" fontId="31" fillId="0" borderId="0" xfId="10" applyFont="1" applyFill="1" applyAlignment="1">
      <alignment horizontal="right" vertical="center"/>
    </xf>
    <xf numFmtId="0" fontId="20" fillId="0" borderId="0" xfId="10" applyFont="1" applyFill="1" applyAlignment="1">
      <alignment horizontal="right" vertical="center"/>
    </xf>
    <xf numFmtId="0" fontId="35" fillId="0" borderId="0" xfId="10" applyFont="1" applyFill="1">
      <alignment vertical="center"/>
    </xf>
    <xf numFmtId="182" fontId="20" fillId="0" borderId="0" xfId="12" applyNumberFormat="1" applyFont="1" applyFill="1">
      <alignment vertical="center"/>
    </xf>
    <xf numFmtId="0" fontId="20" fillId="0" borderId="0" xfId="10" applyFont="1" applyFill="1" applyBorder="1">
      <alignment vertical="center"/>
    </xf>
    <xf numFmtId="179" fontId="20" fillId="0" borderId="0" xfId="12" applyNumberFormat="1" applyFont="1" applyFill="1">
      <alignment vertical="center"/>
    </xf>
    <xf numFmtId="11" fontId="32" fillId="0" borderId="0" xfId="11" applyNumberFormat="1" applyFont="1" applyFill="1" applyBorder="1" applyAlignment="1">
      <alignment vertical="center"/>
    </xf>
    <xf numFmtId="0" fontId="33" fillId="0" borderId="0" xfId="11" applyFont="1" applyFill="1" applyAlignment="1">
      <alignment horizontal="left" vertical="center"/>
    </xf>
    <xf numFmtId="0" fontId="36" fillId="0" borderId="0" xfId="10" applyFont="1" applyFill="1" applyAlignment="1">
      <alignment horizontal="center" vertical="center"/>
    </xf>
    <xf numFmtId="11" fontId="20" fillId="0" borderId="0" xfId="10" applyNumberFormat="1" applyFont="1" applyFill="1" applyBorder="1">
      <alignment vertical="center"/>
    </xf>
    <xf numFmtId="186" fontId="20" fillId="0" borderId="0" xfId="12" applyNumberFormat="1" applyFont="1" applyFill="1">
      <alignment vertical="center"/>
    </xf>
    <xf numFmtId="0" fontId="30" fillId="0" borderId="2" xfId="14" applyFont="1" applyFill="1" applyBorder="1">
      <alignment vertical="center"/>
    </xf>
    <xf numFmtId="0" fontId="30" fillId="0" borderId="3" xfId="14" applyFont="1" applyFill="1" applyBorder="1">
      <alignment vertical="center"/>
    </xf>
    <xf numFmtId="0" fontId="30" fillId="0" borderId="4" xfId="14" applyFont="1" applyFill="1" applyBorder="1">
      <alignment vertical="center"/>
    </xf>
    <xf numFmtId="0" fontId="21" fillId="0" borderId="3" xfId="14" applyFont="1" applyFill="1" applyBorder="1">
      <alignment vertical="center"/>
    </xf>
    <xf numFmtId="0" fontId="21" fillId="0" borderId="4" xfId="14" applyFont="1" applyFill="1" applyBorder="1">
      <alignment vertical="center"/>
    </xf>
    <xf numFmtId="0" fontId="30" fillId="0" borderId="5" xfId="14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1" fillId="0" borderId="0" xfId="14" applyFont="1" applyFill="1" applyBorder="1">
      <alignment vertical="center"/>
    </xf>
    <xf numFmtId="177" fontId="38" fillId="0" borderId="0" xfId="14" applyNumberFormat="1" applyFont="1" applyFill="1">
      <alignment vertical="center"/>
    </xf>
    <xf numFmtId="2" fontId="38" fillId="3" borderId="0" xfId="14" applyNumberFormat="1" applyFont="1" applyFill="1">
      <alignment vertical="center"/>
    </xf>
    <xf numFmtId="2" fontId="38" fillId="0" borderId="0" xfId="14" applyNumberFormat="1" applyFont="1" applyFill="1">
      <alignment vertical="center"/>
    </xf>
    <xf numFmtId="0" fontId="21" fillId="2" borderId="5" xfId="10" applyFont="1" applyFill="1" applyBorder="1">
      <alignment vertical="center"/>
    </xf>
    <xf numFmtId="0" fontId="21" fillId="3" borderId="6" xfId="10" applyFont="1" applyFill="1" applyBorder="1">
      <alignment vertical="center"/>
    </xf>
    <xf numFmtId="0" fontId="21" fillId="2" borderId="6" xfId="10" applyFont="1" applyFill="1" applyBorder="1">
      <alignment vertical="center"/>
    </xf>
    <xf numFmtId="180" fontId="38" fillId="0" borderId="0" xfId="14" applyNumberFormat="1" applyFont="1" applyFill="1">
      <alignment vertical="center"/>
    </xf>
    <xf numFmtId="182" fontId="20" fillId="0" borderId="0" xfId="15" applyNumberFormat="1" applyFont="1" applyFill="1">
      <alignment vertical="center"/>
    </xf>
    <xf numFmtId="179" fontId="20" fillId="0" borderId="0" xfId="15" applyNumberFormat="1" applyFont="1" applyFill="1">
      <alignment vertical="center"/>
    </xf>
    <xf numFmtId="186" fontId="20" fillId="0" borderId="0" xfId="15" applyNumberFormat="1" applyFont="1" applyFill="1">
      <alignment vertical="center"/>
    </xf>
    <xf numFmtId="0" fontId="21" fillId="2" borderId="2" xfId="15" applyFont="1" applyFill="1" applyBorder="1">
      <alignment vertical="center"/>
    </xf>
    <xf numFmtId="0" fontId="21" fillId="3" borderId="4" xfId="15" applyFont="1" applyFill="1" applyBorder="1">
      <alignment vertical="center"/>
    </xf>
    <xf numFmtId="182" fontId="21" fillId="2" borderId="2" xfId="15" applyNumberFormat="1" applyFont="1" applyFill="1" applyBorder="1">
      <alignment vertical="center"/>
    </xf>
    <xf numFmtId="182" fontId="21" fillId="2" borderId="4" xfId="15" applyNumberFormat="1" applyFont="1" applyFill="1" applyBorder="1">
      <alignment vertical="center"/>
    </xf>
    <xf numFmtId="182" fontId="39" fillId="0" borderId="0" xfId="15" applyNumberFormat="1" applyFont="1" applyFill="1">
      <alignment vertical="center"/>
    </xf>
    <xf numFmtId="0" fontId="21" fillId="2" borderId="5" xfId="15" applyFont="1" applyFill="1" applyBorder="1">
      <alignment vertical="center"/>
    </xf>
    <xf numFmtId="0" fontId="21" fillId="2" borderId="6" xfId="15" applyFont="1" applyFill="1" applyBorder="1">
      <alignment vertical="center"/>
    </xf>
    <xf numFmtId="182" fontId="21" fillId="2" borderId="5" xfId="15" applyNumberFormat="1" applyFont="1" applyFill="1" applyBorder="1">
      <alignment vertical="center"/>
    </xf>
    <xf numFmtId="182" fontId="21" fillId="2" borderId="6" xfId="15" applyNumberFormat="1" applyFont="1" applyFill="1" applyBorder="1">
      <alignment vertical="center"/>
    </xf>
    <xf numFmtId="0" fontId="21" fillId="3" borderId="6" xfId="15" applyFont="1" applyFill="1" applyBorder="1">
      <alignment vertical="center"/>
    </xf>
    <xf numFmtId="0" fontId="21" fillId="0" borderId="0" xfId="15" applyFont="1" applyFill="1">
      <alignment vertical="center"/>
    </xf>
    <xf numFmtId="3" fontId="21" fillId="2" borderId="6" xfId="15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177" fontId="38" fillId="3" borderId="0" xfId="14" applyNumberFormat="1" applyFont="1" applyFill="1">
      <alignment vertical="center"/>
    </xf>
    <xf numFmtId="11" fontId="38" fillId="0" borderId="0" xfId="14" applyNumberFormat="1" applyFont="1" applyFill="1">
      <alignment vertical="center"/>
    </xf>
    <xf numFmtId="0" fontId="41" fillId="0" borderId="0" xfId="10" applyFont="1" applyFill="1" applyAlignment="1">
      <alignment horizontal="left" vertical="center"/>
    </xf>
    <xf numFmtId="0" fontId="42" fillId="0" borderId="0" xfId="10" applyFont="1" applyFill="1">
      <alignment vertical="center"/>
    </xf>
    <xf numFmtId="178" fontId="20" fillId="0" borderId="0" xfId="10" applyNumberFormat="1" applyFont="1" applyFill="1">
      <alignment vertical="center"/>
    </xf>
    <xf numFmtId="0" fontId="19" fillId="2" borderId="10" xfId="10" applyFont="1" applyFill="1" applyBorder="1">
      <alignment vertical="center"/>
    </xf>
    <xf numFmtId="0" fontId="19" fillId="2" borderId="11" xfId="10" applyFont="1" applyFill="1" applyBorder="1">
      <alignment vertical="center"/>
    </xf>
    <xf numFmtId="0" fontId="41" fillId="0" borderId="0" xfId="10" applyFont="1" applyFill="1" applyAlignment="1">
      <alignment horizontal="right" vertical="center"/>
    </xf>
    <xf numFmtId="0" fontId="20" fillId="0" borderId="0" xfId="10" quotePrefix="1" applyFont="1" applyFill="1">
      <alignment vertical="center"/>
    </xf>
    <xf numFmtId="180" fontId="21" fillId="0" borderId="0" xfId="10" applyNumberFormat="1" applyFont="1" applyFill="1" applyBorder="1">
      <alignment vertical="center"/>
    </xf>
    <xf numFmtId="2" fontId="21" fillId="2" borderId="7" xfId="10" applyNumberFormat="1" applyFont="1" applyFill="1" applyBorder="1">
      <alignment vertical="center"/>
    </xf>
    <xf numFmtId="177" fontId="21" fillId="0" borderId="0" xfId="10" applyNumberFormat="1" applyFont="1" applyFill="1">
      <alignment vertical="center"/>
    </xf>
    <xf numFmtId="176" fontId="21" fillId="0" borderId="0" xfId="10" applyNumberFormat="1" applyFont="1" applyFill="1">
      <alignment vertical="center"/>
    </xf>
    <xf numFmtId="177" fontId="21" fillId="0" borderId="0" xfId="10" applyNumberFormat="1" applyFont="1" applyFill="1" applyAlignment="1">
      <alignment horizontal="right" vertical="center"/>
    </xf>
    <xf numFmtId="0" fontId="17" fillId="0" borderId="0" xfId="10" applyFont="1" applyFill="1">
      <alignment vertical="center"/>
    </xf>
    <xf numFmtId="176" fontId="17" fillId="0" borderId="0" xfId="10" applyNumberFormat="1" applyFont="1" applyFill="1">
      <alignment vertical="center"/>
    </xf>
    <xf numFmtId="177" fontId="17" fillId="0" borderId="0" xfId="10" applyNumberFormat="1" applyFont="1" applyFill="1">
      <alignment vertical="center"/>
    </xf>
    <xf numFmtId="179" fontId="31" fillId="0" borderId="0" xfId="12" applyNumberFormat="1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26" fillId="0" borderId="6" xfId="14" applyFont="1" applyFill="1" applyBorder="1" applyAlignment="1">
      <alignment horizontal="center" vertical="center"/>
    </xf>
    <xf numFmtId="178" fontId="38" fillId="0" borderId="0" xfId="14" applyNumberFormat="1" applyFont="1" applyFill="1">
      <alignment vertical="center"/>
    </xf>
    <xf numFmtId="184" fontId="38" fillId="3" borderId="0" xfId="14" applyNumberFormat="1" applyFont="1" applyFill="1">
      <alignment vertical="center"/>
    </xf>
    <xf numFmtId="184" fontId="38" fillId="0" borderId="0" xfId="14" applyNumberFormat="1" applyFont="1" applyFill="1">
      <alignment vertical="center"/>
    </xf>
    <xf numFmtId="187" fontId="22" fillId="0" borderId="0" xfId="10" applyNumberFormat="1" applyFont="1" applyFill="1" applyBorder="1">
      <alignment vertical="center"/>
    </xf>
    <xf numFmtId="177" fontId="31" fillId="0" borderId="0" xfId="10" applyNumberFormat="1" applyFont="1" applyFill="1" applyBorder="1">
      <alignment vertical="center"/>
    </xf>
    <xf numFmtId="0" fontId="21" fillId="0" borderId="0" xfId="10" applyFont="1" applyFill="1" applyBorder="1" applyAlignment="1">
      <alignment horizontal="left" vertical="center"/>
    </xf>
    <xf numFmtId="176" fontId="22" fillId="0" borderId="0" xfId="10" applyNumberFormat="1" applyFont="1" applyFill="1" applyBorder="1" applyAlignment="1">
      <alignment horizontal="right" vertical="center"/>
    </xf>
    <xf numFmtId="0" fontId="22" fillId="0" borderId="0" xfId="10" applyFont="1" applyFill="1" applyBorder="1" applyAlignment="1">
      <alignment horizontal="right" vertical="center"/>
    </xf>
    <xf numFmtId="0" fontId="21" fillId="0" borderId="0" xfId="10" quotePrefix="1" applyFont="1" applyFill="1" applyBorder="1">
      <alignment vertical="center"/>
    </xf>
    <xf numFmtId="182" fontId="31" fillId="0" borderId="0" xfId="12" applyNumberFormat="1" applyFont="1" applyFill="1" applyBorder="1">
      <alignment vertical="center"/>
    </xf>
    <xf numFmtId="0" fontId="42" fillId="0" borderId="0" xfId="10" applyFont="1" applyFill="1" applyBorder="1">
      <alignment vertical="center"/>
    </xf>
    <xf numFmtId="181" fontId="21" fillId="0" borderId="0" xfId="13" applyNumberFormat="1" applyFont="1" applyFill="1" applyBorder="1">
      <alignment vertical="center"/>
    </xf>
    <xf numFmtId="0" fontId="33" fillId="0" borderId="0" xfId="11" applyFont="1" applyFill="1" applyBorder="1" applyAlignment="1">
      <alignment vertical="center"/>
    </xf>
    <xf numFmtId="179" fontId="22" fillId="0" borderId="0" xfId="10" applyNumberFormat="1" applyFont="1" applyFill="1" applyBorder="1">
      <alignment vertical="center"/>
    </xf>
    <xf numFmtId="0" fontId="22" fillId="0" borderId="0" xfId="10" applyFont="1" applyFill="1" applyBorder="1" applyAlignment="1">
      <alignment horizontal="left" vertical="center"/>
    </xf>
    <xf numFmtId="184" fontId="22" fillId="0" borderId="0" xfId="10" applyNumberFormat="1" applyFont="1" applyFill="1" applyBorder="1" applyAlignment="1">
      <alignment horizontal="right" vertical="center"/>
    </xf>
    <xf numFmtId="0" fontId="21" fillId="3" borderId="0" xfId="10" applyFont="1" applyFill="1" applyBorder="1" applyAlignment="1">
      <alignment horizontal="right" vertical="center"/>
    </xf>
    <xf numFmtId="0" fontId="21" fillId="3" borderId="0" xfId="10" applyFont="1" applyFill="1" applyBorder="1">
      <alignment vertical="center"/>
    </xf>
    <xf numFmtId="0" fontId="21" fillId="3" borderId="12" xfId="10" applyFont="1" applyFill="1" applyBorder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  <xf numFmtId="0" fontId="18" fillId="0" borderId="10" xfId="11" applyFont="1" applyFill="1" applyBorder="1" applyAlignment="1">
      <alignment horizontal="right" vertical="center"/>
    </xf>
    <xf numFmtId="176" fontId="21" fillId="4" borderId="4" xfId="10" applyNumberFormat="1" applyFont="1" applyFill="1" applyBorder="1">
      <alignment vertical="center"/>
    </xf>
    <xf numFmtId="176" fontId="21" fillId="0" borderId="0" xfId="10" applyNumberFormat="1" applyFont="1" applyFill="1" applyBorder="1">
      <alignment vertical="center"/>
    </xf>
    <xf numFmtId="177" fontId="17" fillId="0" borderId="3" xfId="10" applyNumberFormat="1" applyFont="1" applyFill="1" applyBorder="1">
      <alignment vertical="center"/>
    </xf>
    <xf numFmtId="10" fontId="17" fillId="4" borderId="2" xfId="90" applyNumberFormat="1" applyFont="1" applyFill="1" applyBorder="1">
      <alignment vertical="center"/>
    </xf>
    <xf numFmtId="177" fontId="17" fillId="4" borderId="4" xfId="10" applyNumberFormat="1" applyFont="1" applyFill="1" applyBorder="1">
      <alignment vertical="center"/>
    </xf>
    <xf numFmtId="188" fontId="21" fillId="0" borderId="10" xfId="90" applyNumberFormat="1" applyFont="1" applyFill="1" applyBorder="1">
      <alignment vertical="center"/>
    </xf>
    <xf numFmtId="0" fontId="21" fillId="0" borderId="0" xfId="10" applyNumberFormat="1" applyFont="1" applyFill="1" applyAlignment="1">
      <alignment horizontal="left" vertical="center"/>
    </xf>
    <xf numFmtId="0" fontId="21" fillId="0" borderId="12" xfId="10" applyFont="1" applyFill="1" applyBorder="1">
      <alignment vertical="center"/>
    </xf>
    <xf numFmtId="0" fontId="18" fillId="0" borderId="1" xfId="11" applyFont="1" applyFill="1" applyBorder="1" applyAlignment="1">
      <alignment horizontal="right" vertical="center"/>
    </xf>
    <xf numFmtId="176" fontId="21" fillId="4" borderId="6" xfId="10" applyNumberFormat="1" applyFont="1" applyFill="1" applyBorder="1">
      <alignment vertical="center"/>
    </xf>
    <xf numFmtId="177" fontId="17" fillId="0" borderId="0" xfId="10" applyNumberFormat="1" applyFont="1" applyFill="1" applyBorder="1">
      <alignment vertical="center"/>
    </xf>
    <xf numFmtId="0" fontId="21" fillId="0" borderId="6" xfId="10" applyFont="1" applyFill="1" applyBorder="1">
      <alignment vertical="center"/>
    </xf>
    <xf numFmtId="10" fontId="17" fillId="4" borderId="5" xfId="90" applyNumberFormat="1" applyFont="1" applyFill="1" applyBorder="1">
      <alignment vertical="center"/>
    </xf>
    <xf numFmtId="177" fontId="17" fillId="4" borderId="6" xfId="10" applyNumberFormat="1" applyFont="1" applyFill="1" applyBorder="1">
      <alignment vertical="center"/>
    </xf>
    <xf numFmtId="188" fontId="21" fillId="0" borderId="1" xfId="90" applyNumberFormat="1" applyFont="1" applyFill="1" applyBorder="1">
      <alignment vertical="center"/>
    </xf>
    <xf numFmtId="0" fontId="21" fillId="0" borderId="0" xfId="10" applyFont="1" applyFill="1" applyAlignment="1">
      <alignment horizontal="left" vertical="center"/>
    </xf>
    <xf numFmtId="0" fontId="21" fillId="0" borderId="1" xfId="10" applyFont="1" applyFill="1" applyBorder="1" applyAlignment="1">
      <alignment horizontal="right" vertical="center"/>
    </xf>
    <xf numFmtId="0" fontId="18" fillId="0" borderId="11" xfId="11" applyFont="1" applyFill="1" applyBorder="1" applyAlignment="1">
      <alignment horizontal="right" vertical="center"/>
    </xf>
    <xf numFmtId="176" fontId="21" fillId="4" borderId="9" xfId="10" applyNumberFormat="1" applyFont="1" applyFill="1" applyBorder="1">
      <alignment vertical="center"/>
    </xf>
    <xf numFmtId="0" fontId="21" fillId="0" borderId="11" xfId="10" applyFont="1" applyFill="1" applyBorder="1" applyAlignment="1">
      <alignment horizontal="right" vertical="center"/>
    </xf>
    <xf numFmtId="177" fontId="17" fillId="0" borderId="7" xfId="10" applyNumberFormat="1" applyFont="1" applyFill="1" applyBorder="1">
      <alignment vertical="center"/>
    </xf>
    <xf numFmtId="10" fontId="17" fillId="4" borderId="8" xfId="90" applyNumberFormat="1" applyFont="1" applyFill="1" applyBorder="1">
      <alignment vertical="center"/>
    </xf>
    <xf numFmtId="177" fontId="17" fillId="4" borderId="9" xfId="10" applyNumberFormat="1" applyFont="1" applyFill="1" applyBorder="1">
      <alignment vertical="center"/>
    </xf>
    <xf numFmtId="188" fontId="21" fillId="0" borderId="11" xfId="90" applyNumberFormat="1" applyFont="1" applyFill="1" applyBorder="1">
      <alignment vertical="center"/>
    </xf>
    <xf numFmtId="177" fontId="21" fillId="0" borderId="0" xfId="10" applyNumberFormat="1" applyFont="1" applyFill="1" applyBorder="1">
      <alignment vertical="center"/>
    </xf>
    <xf numFmtId="185" fontId="31" fillId="0" borderId="0" xfId="91" applyNumberFormat="1" applyFont="1" applyFill="1" applyBorder="1">
      <alignment vertical="center"/>
    </xf>
    <xf numFmtId="178" fontId="17" fillId="0" borderId="0" xfId="10" applyNumberFormat="1" applyFont="1" applyFill="1" applyBorder="1">
      <alignment vertical="center"/>
    </xf>
    <xf numFmtId="179" fontId="21" fillId="0" borderId="0" xfId="91" applyNumberFormat="1" applyFont="1" applyFill="1" applyBorder="1">
      <alignment vertical="center"/>
    </xf>
    <xf numFmtId="185" fontId="21" fillId="0" borderId="0" xfId="91" applyNumberFormat="1" applyFont="1" applyFill="1" applyBorder="1">
      <alignment vertical="center"/>
    </xf>
    <xf numFmtId="180" fontId="21" fillId="0" borderId="13" xfId="10" applyNumberFormat="1" applyFont="1" applyFill="1" applyBorder="1">
      <alignment vertical="center"/>
    </xf>
    <xf numFmtId="180" fontId="21" fillId="0" borderId="14" xfId="10" applyNumberFormat="1" applyFont="1" applyFill="1" applyBorder="1">
      <alignment vertical="center"/>
    </xf>
    <xf numFmtId="187" fontId="24" fillId="0" borderId="0" xfId="10" applyNumberFormat="1" applyFont="1" applyFill="1" applyBorder="1">
      <alignment vertical="center"/>
    </xf>
    <xf numFmtId="179" fontId="24" fillId="0" borderId="0" xfId="10" applyNumberFormat="1" applyFont="1" applyFill="1" applyBorder="1">
      <alignment vertical="center"/>
    </xf>
    <xf numFmtId="0" fontId="36" fillId="0" borderId="0" xfId="10" applyFont="1" applyFill="1">
      <alignment vertical="center"/>
    </xf>
    <xf numFmtId="179" fontId="20" fillId="0" borderId="0" xfId="92" applyNumberFormat="1" applyFont="1" applyFill="1">
      <alignment vertical="center"/>
    </xf>
    <xf numFmtId="178" fontId="21" fillId="0" borderId="0" xfId="10" applyNumberFormat="1" applyFont="1" applyFill="1" applyBorder="1">
      <alignment vertical="center"/>
    </xf>
    <xf numFmtId="183" fontId="20" fillId="0" borderId="0" xfId="10" applyNumberFormat="1" applyFont="1" applyFill="1" applyAlignment="1">
      <alignment horizontal="right" vertical="center"/>
    </xf>
    <xf numFmtId="0" fontId="36" fillId="0" borderId="0" xfId="10" quotePrefix="1" applyFont="1" applyFill="1" applyAlignment="1">
      <alignment horizontal="center" vertical="center"/>
    </xf>
    <xf numFmtId="186" fontId="20" fillId="0" borderId="0" xfId="92" applyNumberFormat="1" applyFont="1" applyFill="1">
      <alignment vertical="center"/>
    </xf>
    <xf numFmtId="0" fontId="21" fillId="0" borderId="0" xfId="10" quotePrefix="1" applyFont="1" applyFill="1">
      <alignment vertical="center"/>
    </xf>
    <xf numFmtId="0" fontId="24" fillId="0" borderId="0" xfId="10" applyFont="1" applyFill="1" applyAlignment="1">
      <alignment horizontal="right" vertical="center"/>
    </xf>
    <xf numFmtId="1" fontId="17" fillId="0" borderId="0" xfId="10" applyNumberFormat="1" applyFont="1" applyFill="1">
      <alignment vertical="center"/>
    </xf>
    <xf numFmtId="177" fontId="24" fillId="0" borderId="0" xfId="10" applyNumberFormat="1" applyFont="1" applyFill="1" applyAlignment="1">
      <alignment horizontal="right" vertical="center"/>
    </xf>
    <xf numFmtId="2" fontId="22" fillId="0" borderId="0" xfId="10" applyNumberFormat="1" applyFont="1" applyFill="1">
      <alignment vertical="center"/>
    </xf>
    <xf numFmtId="2" fontId="21" fillId="0" borderId="0" xfId="10" applyNumberFormat="1" applyFont="1" applyFill="1">
      <alignment vertical="center"/>
    </xf>
    <xf numFmtId="183" fontId="26" fillId="0" borderId="0" xfId="10" applyNumberFormat="1" applyFont="1" applyFill="1">
      <alignment vertical="center"/>
    </xf>
    <xf numFmtId="0" fontId="21" fillId="0" borderId="0" xfId="92" applyFont="1" applyFill="1">
      <alignment vertical="center"/>
    </xf>
    <xf numFmtId="1" fontId="38" fillId="0" borderId="0" xfId="14" applyNumberFormat="1" applyFont="1" applyFill="1">
      <alignment vertical="center"/>
    </xf>
    <xf numFmtId="0" fontId="26" fillId="0" borderId="6" xfId="14" applyFont="1" applyFill="1" applyBorder="1" applyAlignment="1">
      <alignment horizontal="center" vertical="center"/>
    </xf>
    <xf numFmtId="0" fontId="40" fillId="2" borderId="12" xfId="10" applyFont="1" applyFill="1" applyBorder="1" applyAlignment="1">
      <alignment horizontal="center" vertical="center"/>
    </xf>
    <xf numFmtId="0" fontId="26" fillId="0" borderId="5" xfId="14" applyFont="1" applyFill="1" applyBorder="1" applyAlignment="1">
      <alignment horizontal="center" vertical="center"/>
    </xf>
    <xf numFmtId="0" fontId="26" fillId="0" borderId="0" xfId="14" applyFont="1" applyFill="1" applyBorder="1" applyAlignment="1">
      <alignment horizontal="center" vertical="center"/>
    </xf>
    <xf numFmtId="0" fontId="26" fillId="0" borderId="6" xfId="14" applyFont="1" applyFill="1" applyBorder="1" applyAlignment="1">
      <alignment horizontal="center" vertical="center"/>
    </xf>
  </cellXfs>
  <cellStyles count="93">
    <cellStyle name="Normal_calc" xfId="1"/>
    <cellStyle name="パーセント" xfId="90" builtinId="5"/>
    <cellStyle name="パーセント 2" xfId="13"/>
    <cellStyle name="桁区切り 2" xfId="9"/>
    <cellStyle name="桁区切り 2 2" xfId="22"/>
    <cellStyle name="桁区切り 2 2 2" xfId="45"/>
    <cellStyle name="桁区切り 2 2 3" xfId="53"/>
    <cellStyle name="桁区切り 2 2 4" xfId="54"/>
    <cellStyle name="桁区切り 2 3" xfId="24"/>
    <cellStyle name="桁区切り 2 4" xfId="28"/>
    <cellStyle name="桁区切り 2 5" xfId="39"/>
    <cellStyle name="桁区切り 2 6" xfId="55"/>
    <cellStyle name="桁区切り 2 7" xfId="56"/>
    <cellStyle name="標準" xfId="0" builtinId="0"/>
    <cellStyle name="標準 10" xfId="16"/>
    <cellStyle name="標準 2" xfId="2"/>
    <cellStyle name="標準 2 2" xfId="14"/>
    <cellStyle name="標準 2 3" xfId="29"/>
    <cellStyle name="標準 2 3 2" xfId="49"/>
    <cellStyle name="標準 2 3 3" xfId="57"/>
    <cellStyle name="標準 2 3 4" xfId="58"/>
    <cellStyle name="標準 3" xfId="3"/>
    <cellStyle name="標準 3 2" xfId="12"/>
    <cellStyle name="標準 3 2 2" xfId="17"/>
    <cellStyle name="標準 3 2 3" xfId="40"/>
    <cellStyle name="標準 3 2 4" xfId="59"/>
    <cellStyle name="標準 3 2 5" xfId="60"/>
    <cellStyle name="標準 3 2 6" xfId="87"/>
    <cellStyle name="標準 3 2 7" xfId="89"/>
    <cellStyle name="標準 3 2 8" xfId="91"/>
    <cellStyle name="標準 3 3" xfId="15"/>
    <cellStyle name="標準 3 3 2" xfId="41"/>
    <cellStyle name="標準 3 3 3" xfId="61"/>
    <cellStyle name="標準 3 3 4" xfId="62"/>
    <cellStyle name="標準 3 3 5" xfId="88"/>
    <cellStyle name="標準 3 3 6" xfId="92"/>
    <cellStyle name="標準 3 4" xfId="18"/>
    <cellStyle name="標準 3 5" xfId="30"/>
    <cellStyle name="標準 3 5 2" xfId="50"/>
    <cellStyle name="標準 3 5 3" xfId="63"/>
    <cellStyle name="標準 3 5 4" xfId="64"/>
    <cellStyle name="標準 4" xfId="4"/>
    <cellStyle name="標準 4 2" xfId="31"/>
    <cellStyle name="標準 4 2 2" xfId="51"/>
    <cellStyle name="標準 4 2 3" xfId="65"/>
    <cellStyle name="標準 4 2 4" xfId="66"/>
    <cellStyle name="標準 5" xfId="5"/>
    <cellStyle name="標準 5 2" xfId="10"/>
    <cellStyle name="標準 5 3" xfId="23"/>
    <cellStyle name="標準 5 4" xfId="32"/>
    <cellStyle name="標準 5 4 2" xfId="52"/>
    <cellStyle name="標準 5 4 3" xfId="67"/>
    <cellStyle name="標準 5 4 4" xfId="68"/>
    <cellStyle name="標準 6" xfId="7"/>
    <cellStyle name="標準 6 2" xfId="20"/>
    <cellStyle name="標準 6 2 2" xfId="43"/>
    <cellStyle name="標準 6 2 3" xfId="69"/>
    <cellStyle name="標準 6 2 4" xfId="70"/>
    <cellStyle name="標準 6 3" xfId="25"/>
    <cellStyle name="標準 6 3 2" xfId="46"/>
    <cellStyle name="標準 6 3 3" xfId="71"/>
    <cellStyle name="標準 6 3 4" xfId="72"/>
    <cellStyle name="標準 6 4" xfId="33"/>
    <cellStyle name="標準 6 5" xfId="37"/>
    <cellStyle name="標準 6 6" xfId="73"/>
    <cellStyle name="標準 6 7" xfId="74"/>
    <cellStyle name="標準 7" xfId="6"/>
    <cellStyle name="標準 7 2" xfId="19"/>
    <cellStyle name="標準 7 2 2" xfId="42"/>
    <cellStyle name="標準 7 2 3" xfId="75"/>
    <cellStyle name="標準 7 2 4" xfId="76"/>
    <cellStyle name="標準 7 3" xfId="26"/>
    <cellStyle name="標準 7 3 2" xfId="47"/>
    <cellStyle name="標準 7 3 3" xfId="77"/>
    <cellStyle name="標準 7 3 4" xfId="78"/>
    <cellStyle name="標準 7 4" xfId="34"/>
    <cellStyle name="標準 7 5" xfId="36"/>
    <cellStyle name="標準 7 6" xfId="79"/>
    <cellStyle name="標準 7 7" xfId="80"/>
    <cellStyle name="標準 8" xfId="8"/>
    <cellStyle name="標準 8 2" xfId="21"/>
    <cellStyle name="標準 8 2 2" xfId="44"/>
    <cellStyle name="標準 8 2 3" xfId="81"/>
    <cellStyle name="標準 8 2 4" xfId="82"/>
    <cellStyle name="標準 8 3" xfId="27"/>
    <cellStyle name="標準 8 3 2" xfId="48"/>
    <cellStyle name="標準 8 3 3" xfId="83"/>
    <cellStyle name="標準 8 3 4" xfId="84"/>
    <cellStyle name="標準 8 4" xfId="35"/>
    <cellStyle name="標準 8 5" xfId="38"/>
    <cellStyle name="標準 8 6" xfId="85"/>
    <cellStyle name="標準 8 7" xfId="86"/>
    <cellStyle name="標準 9" xfId="11"/>
  </cellStyles>
  <dxfs count="0"/>
  <tableStyles count="0" defaultTableStyle="TableStyleMedium9" defaultPivotStyle="PivotStyleLight16"/>
  <colors>
    <mruColors>
      <color rgb="FFCCFFFF"/>
      <color rgb="FFFFFF00"/>
      <color rgb="FF0000FF"/>
      <color rgb="FFFF00FF"/>
      <color rgb="FFCCFFCC"/>
      <color rgb="FFFFFFCC"/>
      <color rgb="FF996633"/>
      <color rgb="FFFF9900"/>
      <color rgb="FF99FF33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srim7Li_Si!$P$5</c:f>
          <c:strCache>
            <c:ptCount val="1"/>
            <c:pt idx="0">
              <c:v>srim7Li_Si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srim7Li_Si!$D$20:$D$228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srim7Li_Si!$E$20:$E$228</c:f>
              <c:numCache>
                <c:formatCode>0.000E+00</c:formatCode>
                <c:ptCount val="209"/>
                <c:pt idx="0">
                  <c:v>2.2720000000000001E-2</c:v>
                </c:pt>
                <c:pt idx="1">
                  <c:v>2.4279999999999999E-2</c:v>
                </c:pt>
                <c:pt idx="2">
                  <c:v>2.5760000000000002E-2</c:v>
                </c:pt>
                <c:pt idx="3">
                  <c:v>2.7150000000000001E-2</c:v>
                </c:pt>
                <c:pt idx="4">
                  <c:v>2.8479999999999998E-2</c:v>
                </c:pt>
                <c:pt idx="5">
                  <c:v>2.9739999999999999E-2</c:v>
                </c:pt>
                <c:pt idx="6">
                  <c:v>3.0960000000000001E-2</c:v>
                </c:pt>
                <c:pt idx="7">
                  <c:v>3.2129999999999999E-2</c:v>
                </c:pt>
                <c:pt idx="8">
                  <c:v>3.3250000000000002E-2</c:v>
                </c:pt>
                <c:pt idx="9">
                  <c:v>3.4340000000000002E-2</c:v>
                </c:pt>
                <c:pt idx="10">
                  <c:v>3.5400000000000001E-2</c:v>
                </c:pt>
                <c:pt idx="11">
                  <c:v>3.6429999999999997E-2</c:v>
                </c:pt>
                <c:pt idx="12">
                  <c:v>3.8399999999999997E-2</c:v>
                </c:pt>
                <c:pt idx="13">
                  <c:v>4.0730000000000002E-2</c:v>
                </c:pt>
                <c:pt idx="14">
                  <c:v>4.2930000000000003E-2</c:v>
                </c:pt>
                <c:pt idx="15">
                  <c:v>4.5019999999999998E-2</c:v>
                </c:pt>
                <c:pt idx="16">
                  <c:v>4.7030000000000002E-2</c:v>
                </c:pt>
                <c:pt idx="17">
                  <c:v>4.895E-2</c:v>
                </c:pt>
                <c:pt idx="18">
                  <c:v>5.0790000000000002E-2</c:v>
                </c:pt>
                <c:pt idx="19">
                  <c:v>5.2580000000000002E-2</c:v>
                </c:pt>
                <c:pt idx="20">
                  <c:v>5.4300000000000001E-2</c:v>
                </c:pt>
                <c:pt idx="21">
                  <c:v>5.7599999999999998E-2</c:v>
                </c:pt>
                <c:pt idx="22">
                  <c:v>6.071E-2</c:v>
                </c:pt>
                <c:pt idx="23">
                  <c:v>6.3670000000000004E-2</c:v>
                </c:pt>
                <c:pt idx="24">
                  <c:v>6.651E-2</c:v>
                </c:pt>
                <c:pt idx="25">
                  <c:v>6.9220000000000004E-2</c:v>
                </c:pt>
                <c:pt idx="26">
                  <c:v>7.1830000000000005E-2</c:v>
                </c:pt>
                <c:pt idx="27">
                  <c:v>7.6789999999999997E-2</c:v>
                </c:pt>
                <c:pt idx="28">
                  <c:v>8.1449999999999995E-2</c:v>
                </c:pt>
                <c:pt idx="29">
                  <c:v>8.5860000000000006E-2</c:v>
                </c:pt>
                <c:pt idx="30">
                  <c:v>9.0050000000000005E-2</c:v>
                </c:pt>
                <c:pt idx="31">
                  <c:v>9.4049999999999995E-2</c:v>
                </c:pt>
                <c:pt idx="32">
                  <c:v>9.7890000000000005E-2</c:v>
                </c:pt>
                <c:pt idx="33">
                  <c:v>0.1016</c:v>
                </c:pt>
                <c:pt idx="34">
                  <c:v>0.1052</c:v>
                </c:pt>
                <c:pt idx="35">
                  <c:v>0.1086</c:v>
                </c:pt>
                <c:pt idx="36">
                  <c:v>0.1119</c:v>
                </c:pt>
                <c:pt idx="37">
                  <c:v>0.1152</c:v>
                </c:pt>
                <c:pt idx="38">
                  <c:v>0.12139999999999999</c:v>
                </c:pt>
                <c:pt idx="39">
                  <c:v>0.1288</c:v>
                </c:pt>
                <c:pt idx="40">
                  <c:v>0.1358</c:v>
                </c:pt>
                <c:pt idx="41">
                  <c:v>0.1424</c:v>
                </c:pt>
                <c:pt idx="42">
                  <c:v>0.1487</c:v>
                </c:pt>
                <c:pt idx="43">
                  <c:v>0.15479999999999999</c:v>
                </c:pt>
                <c:pt idx="44">
                  <c:v>0.16059999999999999</c:v>
                </c:pt>
                <c:pt idx="45">
                  <c:v>0.1663</c:v>
                </c:pt>
                <c:pt idx="46">
                  <c:v>0.17169999999999999</c:v>
                </c:pt>
                <c:pt idx="47">
                  <c:v>0.18210000000000001</c:v>
                </c:pt>
                <c:pt idx="48">
                  <c:v>0.192</c:v>
                </c:pt>
                <c:pt idx="49">
                  <c:v>0.2014</c:v>
                </c:pt>
                <c:pt idx="50">
                  <c:v>0.21029999999999999</c:v>
                </c:pt>
                <c:pt idx="51">
                  <c:v>0.21890000000000001</c:v>
                </c:pt>
                <c:pt idx="52">
                  <c:v>0.22720000000000001</c:v>
                </c:pt>
                <c:pt idx="53">
                  <c:v>0.24279999999999999</c:v>
                </c:pt>
                <c:pt idx="54">
                  <c:v>0.2576</c:v>
                </c:pt>
                <c:pt idx="55">
                  <c:v>0.27150000000000002</c:v>
                </c:pt>
                <c:pt idx="56">
                  <c:v>0.2848</c:v>
                </c:pt>
                <c:pt idx="57">
                  <c:v>0.2974</c:v>
                </c:pt>
                <c:pt idx="58">
                  <c:v>0.30959999999999999</c:v>
                </c:pt>
                <c:pt idx="59">
                  <c:v>0.32129999999999997</c:v>
                </c:pt>
                <c:pt idx="60">
                  <c:v>0.3332</c:v>
                </c:pt>
                <c:pt idx="61">
                  <c:v>0.34470000000000001</c:v>
                </c:pt>
                <c:pt idx="62">
                  <c:v>0.35570000000000002</c:v>
                </c:pt>
                <c:pt idx="63">
                  <c:v>0.36630000000000001</c:v>
                </c:pt>
                <c:pt idx="64">
                  <c:v>0.38619999999999999</c:v>
                </c:pt>
                <c:pt idx="65">
                  <c:v>0.40870000000000001</c:v>
                </c:pt>
                <c:pt idx="66">
                  <c:v>0.42859999999999998</c:v>
                </c:pt>
                <c:pt idx="67">
                  <c:v>0.44619999999999999</c:v>
                </c:pt>
                <c:pt idx="68">
                  <c:v>0.46229999999999999</c:v>
                </c:pt>
                <c:pt idx="69">
                  <c:v>0.4778</c:v>
                </c:pt>
                <c:pt idx="70">
                  <c:v>0.49330000000000002</c:v>
                </c:pt>
                <c:pt idx="71">
                  <c:v>0.50939999999999996</c:v>
                </c:pt>
                <c:pt idx="72">
                  <c:v>0.52610000000000001</c:v>
                </c:pt>
                <c:pt idx="73">
                  <c:v>0.5605</c:v>
                </c:pt>
                <c:pt idx="74">
                  <c:v>0.5948</c:v>
                </c:pt>
                <c:pt idx="75">
                  <c:v>0.62809999999999999</c:v>
                </c:pt>
                <c:pt idx="76">
                  <c:v>0.66010000000000002</c:v>
                </c:pt>
                <c:pt idx="77">
                  <c:v>0.69059999999999999</c:v>
                </c:pt>
                <c:pt idx="78">
                  <c:v>0.71989999999999998</c:v>
                </c:pt>
                <c:pt idx="79">
                  <c:v>0.77480000000000004</c:v>
                </c:pt>
                <c:pt idx="80">
                  <c:v>0.82579999999999998</c:v>
                </c:pt>
                <c:pt idx="81">
                  <c:v>0.87339999999999995</c:v>
                </c:pt>
                <c:pt idx="82">
                  <c:v>0.91810000000000003</c:v>
                </c:pt>
                <c:pt idx="83">
                  <c:v>0.96040000000000003</c:v>
                </c:pt>
                <c:pt idx="84">
                  <c:v>1.0009999999999999</c:v>
                </c:pt>
                <c:pt idx="85">
                  <c:v>1.0389999999999999</c:v>
                </c:pt>
                <c:pt idx="86">
                  <c:v>1.075</c:v>
                </c:pt>
                <c:pt idx="87">
                  <c:v>1.1100000000000001</c:v>
                </c:pt>
                <c:pt idx="88">
                  <c:v>1.1439999999999999</c:v>
                </c:pt>
                <c:pt idx="89">
                  <c:v>1.1759999999999999</c:v>
                </c:pt>
                <c:pt idx="90">
                  <c:v>1.236</c:v>
                </c:pt>
                <c:pt idx="91">
                  <c:v>1.306</c:v>
                </c:pt>
                <c:pt idx="92">
                  <c:v>1.371</c:v>
                </c:pt>
                <c:pt idx="93">
                  <c:v>1.43</c:v>
                </c:pt>
                <c:pt idx="94">
                  <c:v>1.4850000000000001</c:v>
                </c:pt>
                <c:pt idx="95">
                  <c:v>1.536</c:v>
                </c:pt>
                <c:pt idx="96">
                  <c:v>1.583</c:v>
                </c:pt>
                <c:pt idx="97">
                  <c:v>1.6279999999999999</c:v>
                </c:pt>
                <c:pt idx="98">
                  <c:v>1.669</c:v>
                </c:pt>
                <c:pt idx="99">
                  <c:v>1.7450000000000001</c:v>
                </c:pt>
                <c:pt idx="100">
                  <c:v>1.8109999999999999</c:v>
                </c:pt>
                <c:pt idx="101">
                  <c:v>1.87</c:v>
                </c:pt>
                <c:pt idx="102">
                  <c:v>1.9219999999999999</c:v>
                </c:pt>
                <c:pt idx="103">
                  <c:v>1.968</c:v>
                </c:pt>
                <c:pt idx="104">
                  <c:v>2.0089999999999999</c:v>
                </c:pt>
                <c:pt idx="105">
                  <c:v>2.077</c:v>
                </c:pt>
                <c:pt idx="106">
                  <c:v>2.1309999999999998</c:v>
                </c:pt>
                <c:pt idx="107">
                  <c:v>2.1720000000000002</c:v>
                </c:pt>
                <c:pt idx="108">
                  <c:v>2.2029999999999998</c:v>
                </c:pt>
                <c:pt idx="109">
                  <c:v>2.2269999999999999</c:v>
                </c:pt>
                <c:pt idx="110">
                  <c:v>2.2429999999999999</c:v>
                </c:pt>
                <c:pt idx="111">
                  <c:v>2.254</c:v>
                </c:pt>
                <c:pt idx="112">
                  <c:v>2.2599999999999998</c:v>
                </c:pt>
                <c:pt idx="113">
                  <c:v>2.262</c:v>
                </c:pt>
                <c:pt idx="114">
                  <c:v>2.2610000000000001</c:v>
                </c:pt>
                <c:pt idx="115">
                  <c:v>2.2570000000000001</c:v>
                </c:pt>
                <c:pt idx="116">
                  <c:v>2.242</c:v>
                </c:pt>
                <c:pt idx="117">
                  <c:v>2.2149999999999999</c:v>
                </c:pt>
                <c:pt idx="118">
                  <c:v>2.181</c:v>
                </c:pt>
                <c:pt idx="119">
                  <c:v>2.1429999999999998</c:v>
                </c:pt>
                <c:pt idx="120">
                  <c:v>2.1030000000000002</c:v>
                </c:pt>
                <c:pt idx="121">
                  <c:v>2.0609999999999999</c:v>
                </c:pt>
                <c:pt idx="122">
                  <c:v>2.0190000000000001</c:v>
                </c:pt>
                <c:pt idx="123">
                  <c:v>1.978</c:v>
                </c:pt>
                <c:pt idx="124">
                  <c:v>1.9359999999999999</c:v>
                </c:pt>
                <c:pt idx="125">
                  <c:v>1.857</c:v>
                </c:pt>
                <c:pt idx="126">
                  <c:v>1.782</c:v>
                </c:pt>
                <c:pt idx="127">
                  <c:v>1.712</c:v>
                </c:pt>
                <c:pt idx="128">
                  <c:v>1.647</c:v>
                </c:pt>
                <c:pt idx="129">
                  <c:v>1.5860000000000001</c:v>
                </c:pt>
                <c:pt idx="130">
                  <c:v>1.5289999999999999</c:v>
                </c:pt>
                <c:pt idx="131">
                  <c:v>1.4279999999999999</c:v>
                </c:pt>
                <c:pt idx="132">
                  <c:v>1.34</c:v>
                </c:pt>
                <c:pt idx="133">
                  <c:v>1.262</c:v>
                </c:pt>
                <c:pt idx="134">
                  <c:v>1.194</c:v>
                </c:pt>
                <c:pt idx="135">
                  <c:v>1.133</c:v>
                </c:pt>
                <c:pt idx="136">
                  <c:v>1.079</c:v>
                </c:pt>
                <c:pt idx="137">
                  <c:v>1.03</c:v>
                </c:pt>
                <c:pt idx="138">
                  <c:v>0.98519999999999996</c:v>
                </c:pt>
                <c:pt idx="139">
                  <c:v>0.94040000000000001</c:v>
                </c:pt>
                <c:pt idx="140">
                  <c:v>0.89710000000000001</c:v>
                </c:pt>
                <c:pt idx="141">
                  <c:v>0.8619</c:v>
                </c:pt>
                <c:pt idx="142">
                  <c:v>0.80010000000000003</c:v>
                </c:pt>
                <c:pt idx="143">
                  <c:v>0.73560000000000003</c:v>
                </c:pt>
                <c:pt idx="144">
                  <c:v>0.68179999999999996</c:v>
                </c:pt>
                <c:pt idx="145">
                  <c:v>0.6361</c:v>
                </c:pt>
                <c:pt idx="146">
                  <c:v>0.5968</c:v>
                </c:pt>
                <c:pt idx="147">
                  <c:v>0.56269999999999998</c:v>
                </c:pt>
                <c:pt idx="148">
                  <c:v>0.53259999999999996</c:v>
                </c:pt>
                <c:pt idx="149">
                  <c:v>0.50590000000000002</c:v>
                </c:pt>
                <c:pt idx="150">
                  <c:v>0.48209999999999997</c:v>
                </c:pt>
                <c:pt idx="151">
                  <c:v>0.44119999999999998</c:v>
                </c:pt>
                <c:pt idx="152">
                  <c:v>0.4073</c:v>
                </c:pt>
                <c:pt idx="153">
                  <c:v>0.37880000000000003</c:v>
                </c:pt>
                <c:pt idx="154">
                  <c:v>0.35439999999999999</c:v>
                </c:pt>
                <c:pt idx="155">
                  <c:v>0.3332</c:v>
                </c:pt>
                <c:pt idx="156">
                  <c:v>0.31469999999999998</c:v>
                </c:pt>
                <c:pt idx="157">
                  <c:v>0.2838</c:v>
                </c:pt>
                <c:pt idx="158">
                  <c:v>0.25890000000000002</c:v>
                </c:pt>
                <c:pt idx="159">
                  <c:v>0.2384</c:v>
                </c:pt>
                <c:pt idx="160">
                  <c:v>0.2213</c:v>
                </c:pt>
                <c:pt idx="161">
                  <c:v>0.20669999999999999</c:v>
                </c:pt>
                <c:pt idx="162">
                  <c:v>0.19400000000000001</c:v>
                </c:pt>
                <c:pt idx="163">
                  <c:v>0.183</c:v>
                </c:pt>
                <c:pt idx="164">
                  <c:v>0.17330000000000001</c:v>
                </c:pt>
                <c:pt idx="165">
                  <c:v>0.16470000000000001</c:v>
                </c:pt>
                <c:pt idx="166">
                  <c:v>0.157</c:v>
                </c:pt>
                <c:pt idx="167">
                  <c:v>0.15010000000000001</c:v>
                </c:pt>
                <c:pt idx="168">
                  <c:v>0.1381</c:v>
                </c:pt>
                <c:pt idx="169">
                  <c:v>0.1258</c:v>
                </c:pt>
                <c:pt idx="170">
                  <c:v>0.1158</c:v>
                </c:pt>
                <c:pt idx="171">
                  <c:v>0.1075</c:v>
                </c:pt>
                <c:pt idx="172">
                  <c:v>0.1004</c:v>
                </c:pt>
                <c:pt idx="173">
                  <c:v>9.4280000000000003E-2</c:v>
                </c:pt>
                <c:pt idx="174">
                  <c:v>8.8980000000000004E-2</c:v>
                </c:pt>
                <c:pt idx="175">
                  <c:v>8.4339999999999998E-2</c:v>
                </c:pt>
                <c:pt idx="176">
                  <c:v>8.0229999999999996E-2</c:v>
                </c:pt>
                <c:pt idx="177">
                  <c:v>7.3289999999999994E-2</c:v>
                </c:pt>
                <c:pt idx="178">
                  <c:v>6.7629999999999996E-2</c:v>
                </c:pt>
                <c:pt idx="179">
                  <c:v>6.2920000000000004E-2</c:v>
                </c:pt>
                <c:pt idx="180">
                  <c:v>5.8950000000000002E-2</c:v>
                </c:pt>
                <c:pt idx="181">
                  <c:v>5.5550000000000002E-2</c:v>
                </c:pt>
                <c:pt idx="182">
                  <c:v>5.2609999999999997E-2</c:v>
                </c:pt>
                <c:pt idx="183">
                  <c:v>4.7759999999999997E-2</c:v>
                </c:pt>
                <c:pt idx="184">
                  <c:v>4.3920000000000001E-2</c:v>
                </c:pt>
                <c:pt idx="185">
                  <c:v>4.0820000000000002E-2</c:v>
                </c:pt>
                <c:pt idx="186">
                  <c:v>3.8249999999999999E-2</c:v>
                </c:pt>
                <c:pt idx="187">
                  <c:v>3.6089999999999997E-2</c:v>
                </c:pt>
                <c:pt idx="188">
                  <c:v>3.4250000000000003E-2</c:v>
                </c:pt>
                <c:pt idx="189">
                  <c:v>3.2660000000000002E-2</c:v>
                </c:pt>
                <c:pt idx="190">
                  <c:v>3.1280000000000002E-2</c:v>
                </c:pt>
                <c:pt idx="191">
                  <c:v>3.006E-2</c:v>
                </c:pt>
                <c:pt idx="192">
                  <c:v>2.8989999999999998E-2</c:v>
                </c:pt>
                <c:pt idx="193">
                  <c:v>2.8029999999999999E-2</c:v>
                </c:pt>
                <c:pt idx="194">
                  <c:v>2.639E-2</c:v>
                </c:pt>
                <c:pt idx="195">
                  <c:v>2.4750000000000001E-2</c:v>
                </c:pt>
                <c:pt idx="196">
                  <c:v>2.3429999999999999E-2</c:v>
                </c:pt>
                <c:pt idx="197">
                  <c:v>2.2360000000000001E-2</c:v>
                </c:pt>
                <c:pt idx="198">
                  <c:v>2.147E-2</c:v>
                </c:pt>
                <c:pt idx="199">
                  <c:v>2.0719999999999999E-2</c:v>
                </c:pt>
                <c:pt idx="200">
                  <c:v>2.009E-2</c:v>
                </c:pt>
                <c:pt idx="201">
                  <c:v>1.9539999999999998E-2</c:v>
                </c:pt>
                <c:pt idx="202">
                  <c:v>1.907E-2</c:v>
                </c:pt>
                <c:pt idx="203">
                  <c:v>1.8290000000000001E-2</c:v>
                </c:pt>
                <c:pt idx="204">
                  <c:v>1.7680000000000001E-2</c:v>
                </c:pt>
                <c:pt idx="205">
                  <c:v>1.72E-2</c:v>
                </c:pt>
                <c:pt idx="206">
                  <c:v>1.6820000000000002E-2</c:v>
                </c:pt>
                <c:pt idx="207">
                  <c:v>1.6500000000000001E-2</c:v>
                </c:pt>
                <c:pt idx="208">
                  <c:v>1.6240000000000001E-2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B8-42BF-B67F-C6074F747FF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srim7Li_Si!$F$20:$F$228</c:f>
              <c:numCache>
                <c:formatCode>0.000E+00</c:formatCode>
                <c:ptCount val="209"/>
                <c:pt idx="0">
                  <c:v>9.0469999999999995E-2</c:v>
                </c:pt>
                <c:pt idx="1">
                  <c:v>9.4909999999999994E-2</c:v>
                </c:pt>
                <c:pt idx="2">
                  <c:v>9.8879999999999996E-2</c:v>
                </c:pt>
                <c:pt idx="3">
                  <c:v>0.10249999999999999</c:v>
                </c:pt>
                <c:pt idx="4">
                  <c:v>0.1057</c:v>
                </c:pt>
                <c:pt idx="5">
                  <c:v>0.1087</c:v>
                </c:pt>
                <c:pt idx="6">
                  <c:v>0.1115</c:v>
                </c:pt>
                <c:pt idx="7">
                  <c:v>0.114</c:v>
                </c:pt>
                <c:pt idx="8">
                  <c:v>0.1164</c:v>
                </c:pt>
                <c:pt idx="9">
                  <c:v>0.1186</c:v>
                </c:pt>
                <c:pt idx="10">
                  <c:v>0.1207</c:v>
                </c:pt>
                <c:pt idx="11">
                  <c:v>0.1227</c:v>
                </c:pt>
                <c:pt idx="12">
                  <c:v>0.1263</c:v>
                </c:pt>
                <c:pt idx="13">
                  <c:v>0.13020000000000001</c:v>
                </c:pt>
                <c:pt idx="14">
                  <c:v>0.13370000000000001</c:v>
                </c:pt>
                <c:pt idx="15">
                  <c:v>0.1368</c:v>
                </c:pt>
                <c:pt idx="16">
                  <c:v>0.1396</c:v>
                </c:pt>
                <c:pt idx="17">
                  <c:v>0.1421</c:v>
                </c:pt>
                <c:pt idx="18">
                  <c:v>0.1444</c:v>
                </c:pt>
                <c:pt idx="19">
                  <c:v>0.1464</c:v>
                </c:pt>
                <c:pt idx="20">
                  <c:v>0.14829999999999999</c:v>
                </c:pt>
                <c:pt idx="21">
                  <c:v>0.15160000000000001</c:v>
                </c:pt>
                <c:pt idx="22">
                  <c:v>0.1545</c:v>
                </c:pt>
                <c:pt idx="23">
                  <c:v>0.15690000000000001</c:v>
                </c:pt>
                <c:pt idx="24">
                  <c:v>0.159</c:v>
                </c:pt>
                <c:pt idx="25">
                  <c:v>0.1608</c:v>
                </c:pt>
                <c:pt idx="26">
                  <c:v>0.1623</c:v>
                </c:pt>
                <c:pt idx="27">
                  <c:v>0.16489999999999999</c:v>
                </c:pt>
                <c:pt idx="28">
                  <c:v>0.16689999999999999</c:v>
                </c:pt>
                <c:pt idx="29">
                  <c:v>0.16839999999999999</c:v>
                </c:pt>
                <c:pt idx="30">
                  <c:v>0.16950000000000001</c:v>
                </c:pt>
                <c:pt idx="31">
                  <c:v>0.1704</c:v>
                </c:pt>
                <c:pt idx="32">
                  <c:v>0.17100000000000001</c:v>
                </c:pt>
                <c:pt idx="33">
                  <c:v>0.1714</c:v>
                </c:pt>
                <c:pt idx="34">
                  <c:v>0.1716</c:v>
                </c:pt>
                <c:pt idx="35">
                  <c:v>0.17169999999999999</c:v>
                </c:pt>
                <c:pt idx="36">
                  <c:v>0.17169999999999999</c:v>
                </c:pt>
                <c:pt idx="37">
                  <c:v>0.1716</c:v>
                </c:pt>
                <c:pt idx="38">
                  <c:v>0.17119999999999999</c:v>
                </c:pt>
                <c:pt idx="39">
                  <c:v>0.17030000000000001</c:v>
                </c:pt>
                <c:pt idx="40">
                  <c:v>0.16919999999999999</c:v>
                </c:pt>
                <c:pt idx="41">
                  <c:v>0.16789999999999999</c:v>
                </c:pt>
                <c:pt idx="42">
                  <c:v>0.16639999999999999</c:v>
                </c:pt>
                <c:pt idx="43">
                  <c:v>0.16489999999999999</c:v>
                </c:pt>
                <c:pt idx="44">
                  <c:v>0.1633</c:v>
                </c:pt>
                <c:pt idx="45">
                  <c:v>0.16170000000000001</c:v>
                </c:pt>
                <c:pt idx="46">
                  <c:v>0.16009999999999999</c:v>
                </c:pt>
                <c:pt idx="47">
                  <c:v>0.15679999999999999</c:v>
                </c:pt>
                <c:pt idx="48">
                  <c:v>0.15359999999999999</c:v>
                </c:pt>
                <c:pt idx="49">
                  <c:v>0.15040000000000001</c:v>
                </c:pt>
                <c:pt idx="50">
                  <c:v>0.14729999999999999</c:v>
                </c:pt>
                <c:pt idx="51">
                  <c:v>0.1444</c:v>
                </c:pt>
                <c:pt idx="52">
                  <c:v>0.14149999999999999</c:v>
                </c:pt>
                <c:pt idx="53">
                  <c:v>0.1361</c:v>
                </c:pt>
                <c:pt idx="54">
                  <c:v>0.13120000000000001</c:v>
                </c:pt>
                <c:pt idx="55">
                  <c:v>0.12659999999999999</c:v>
                </c:pt>
                <c:pt idx="56">
                  <c:v>0.12239999999999999</c:v>
                </c:pt>
                <c:pt idx="57">
                  <c:v>0.11849999999999999</c:v>
                </c:pt>
                <c:pt idx="58">
                  <c:v>0.1148</c:v>
                </c:pt>
                <c:pt idx="59">
                  <c:v>0.1114</c:v>
                </c:pt>
                <c:pt idx="60">
                  <c:v>0.10829999999999999</c:v>
                </c:pt>
                <c:pt idx="61">
                  <c:v>0.1053</c:v>
                </c:pt>
                <c:pt idx="62">
                  <c:v>0.10249999999999999</c:v>
                </c:pt>
                <c:pt idx="63">
                  <c:v>9.9930000000000005E-2</c:v>
                </c:pt>
                <c:pt idx="64">
                  <c:v>9.5159999999999995E-2</c:v>
                </c:pt>
                <c:pt idx="65">
                  <c:v>8.9899999999999994E-2</c:v>
                </c:pt>
                <c:pt idx="66">
                  <c:v>8.5279999999999995E-2</c:v>
                </c:pt>
                <c:pt idx="67">
                  <c:v>8.1189999999999998E-2</c:v>
                </c:pt>
                <c:pt idx="68">
                  <c:v>7.7539999999999998E-2</c:v>
                </c:pt>
                <c:pt idx="69">
                  <c:v>7.4249999999999997E-2</c:v>
                </c:pt>
                <c:pt idx="70">
                  <c:v>7.127E-2</c:v>
                </c:pt>
                <c:pt idx="71">
                  <c:v>6.8559999999999996E-2</c:v>
                </c:pt>
                <c:pt idx="72">
                  <c:v>6.608E-2</c:v>
                </c:pt>
                <c:pt idx="73">
                  <c:v>6.1690000000000002E-2</c:v>
                </c:pt>
                <c:pt idx="74">
                  <c:v>5.7930000000000002E-2</c:v>
                </c:pt>
                <c:pt idx="75">
                  <c:v>5.4670000000000003E-2</c:v>
                </c:pt>
                <c:pt idx="76">
                  <c:v>5.1799999999999999E-2</c:v>
                </c:pt>
                <c:pt idx="77">
                  <c:v>4.9259999999999998E-2</c:v>
                </c:pt>
                <c:pt idx="78">
                  <c:v>4.6989999999999997E-2</c:v>
                </c:pt>
                <c:pt idx="79">
                  <c:v>4.3099999999999999E-2</c:v>
                </c:pt>
                <c:pt idx="80">
                  <c:v>3.9870000000000003E-2</c:v>
                </c:pt>
                <c:pt idx="81">
                  <c:v>3.7150000000000002E-2</c:v>
                </c:pt>
                <c:pt idx="82">
                  <c:v>3.483E-2</c:v>
                </c:pt>
                <c:pt idx="83">
                  <c:v>3.2800000000000003E-2</c:v>
                </c:pt>
                <c:pt idx="84">
                  <c:v>3.1029999999999999E-2</c:v>
                </c:pt>
                <c:pt idx="85">
                  <c:v>2.946E-2</c:v>
                </c:pt>
                <c:pt idx="86">
                  <c:v>2.8060000000000002E-2</c:v>
                </c:pt>
                <c:pt idx="87">
                  <c:v>2.6800000000000001E-2</c:v>
                </c:pt>
                <c:pt idx="88">
                  <c:v>2.5659999999999999E-2</c:v>
                </c:pt>
                <c:pt idx="89">
                  <c:v>2.4629999999999999E-2</c:v>
                </c:pt>
                <c:pt idx="90">
                  <c:v>2.282E-2</c:v>
                </c:pt>
                <c:pt idx="91">
                  <c:v>2.0930000000000001E-2</c:v>
                </c:pt>
                <c:pt idx="92">
                  <c:v>1.9359999999999999E-2</c:v>
                </c:pt>
                <c:pt idx="93">
                  <c:v>1.8030000000000001E-2</c:v>
                </c:pt>
                <c:pt idx="94">
                  <c:v>1.6889999999999999E-2</c:v>
                </c:pt>
                <c:pt idx="95">
                  <c:v>1.5900000000000001E-2</c:v>
                </c:pt>
                <c:pt idx="96">
                  <c:v>1.502E-2</c:v>
                </c:pt>
                <c:pt idx="97">
                  <c:v>1.4250000000000001E-2</c:v>
                </c:pt>
                <c:pt idx="98">
                  <c:v>1.3559999999999999E-2</c:v>
                </c:pt>
                <c:pt idx="99">
                  <c:v>1.238E-2</c:v>
                </c:pt>
                <c:pt idx="100">
                  <c:v>1.141E-2</c:v>
                </c:pt>
                <c:pt idx="101">
                  <c:v>1.059E-2</c:v>
                </c:pt>
                <c:pt idx="102">
                  <c:v>9.887E-3</c:v>
                </c:pt>
                <c:pt idx="103">
                  <c:v>9.2800000000000001E-3</c:v>
                </c:pt>
                <c:pt idx="104">
                  <c:v>8.7500000000000008E-3</c:v>
                </c:pt>
                <c:pt idx="105">
                  <c:v>7.8650000000000005E-3</c:v>
                </c:pt>
                <c:pt idx="106">
                  <c:v>7.1549999999999999E-3</c:v>
                </c:pt>
                <c:pt idx="107">
                  <c:v>6.5709999999999996E-3</c:v>
                </c:pt>
                <c:pt idx="108">
                  <c:v>6.0829999999999999E-3</c:v>
                </c:pt>
                <c:pt idx="109">
                  <c:v>5.666E-3</c:v>
                </c:pt>
                <c:pt idx="110">
                  <c:v>5.3080000000000002E-3</c:v>
                </c:pt>
                <c:pt idx="111">
                  <c:v>4.9950000000000003E-3</c:v>
                </c:pt>
                <c:pt idx="112">
                  <c:v>4.7190000000000001E-3</c:v>
                </c:pt>
                <c:pt idx="113">
                  <c:v>4.4749999999999998E-3</c:v>
                </c:pt>
                <c:pt idx="114">
                  <c:v>4.2560000000000002E-3</c:v>
                </c:pt>
                <c:pt idx="115">
                  <c:v>4.0590000000000001E-3</c:v>
                </c:pt>
                <c:pt idx="116">
                  <c:v>3.7190000000000001E-3</c:v>
                </c:pt>
                <c:pt idx="117">
                  <c:v>3.372E-3</c:v>
                </c:pt>
                <c:pt idx="118">
                  <c:v>3.0869999999999999E-3</c:v>
                </c:pt>
                <c:pt idx="119">
                  <c:v>2.8500000000000001E-3</c:v>
                </c:pt>
                <c:pt idx="120">
                  <c:v>2.6489999999999999E-3</c:v>
                </c:pt>
                <c:pt idx="121">
                  <c:v>2.4759999999999999E-3</c:v>
                </c:pt>
                <c:pt idx="122">
                  <c:v>2.3249999999999998E-3</c:v>
                </c:pt>
                <c:pt idx="123">
                  <c:v>2.1930000000000001E-3</c:v>
                </c:pt>
                <c:pt idx="124">
                  <c:v>2.0760000000000002E-3</c:v>
                </c:pt>
                <c:pt idx="125">
                  <c:v>1.8779999999999999E-3</c:v>
                </c:pt>
                <c:pt idx="126">
                  <c:v>1.717E-3</c:v>
                </c:pt>
                <c:pt idx="127">
                  <c:v>1.5820000000000001E-3</c:v>
                </c:pt>
                <c:pt idx="128">
                  <c:v>1.4679999999999999E-3</c:v>
                </c:pt>
                <c:pt idx="129">
                  <c:v>1.371E-3</c:v>
                </c:pt>
                <c:pt idx="130">
                  <c:v>1.286E-3</c:v>
                </c:pt>
                <c:pt idx="131">
                  <c:v>1.1460000000000001E-3</c:v>
                </c:pt>
                <c:pt idx="132">
                  <c:v>1.0349999999999999E-3</c:v>
                </c:pt>
                <c:pt idx="133">
                  <c:v>9.4459999999999998E-4</c:v>
                </c:pt>
                <c:pt idx="134">
                  <c:v>8.6950000000000005E-4</c:v>
                </c:pt>
                <c:pt idx="135">
                  <c:v>8.0599999999999997E-4</c:v>
                </c:pt>
                <c:pt idx="136">
                  <c:v>7.517E-4</c:v>
                </c:pt>
                <c:pt idx="137">
                  <c:v>7.046E-4</c:v>
                </c:pt>
                <c:pt idx="138">
                  <c:v>6.6330000000000002E-4</c:v>
                </c:pt>
                <c:pt idx="139">
                  <c:v>6.269E-4</c:v>
                </c:pt>
                <c:pt idx="140">
                  <c:v>5.9440000000000003E-4</c:v>
                </c:pt>
                <c:pt idx="141">
                  <c:v>5.6530000000000003E-4</c:v>
                </c:pt>
                <c:pt idx="142">
                  <c:v>5.153E-4</c:v>
                </c:pt>
                <c:pt idx="143">
                  <c:v>4.6460000000000002E-4</c:v>
                </c:pt>
                <c:pt idx="144">
                  <c:v>4.2329999999999999E-4</c:v>
                </c:pt>
                <c:pt idx="145">
                  <c:v>3.8910000000000003E-4</c:v>
                </c:pt>
                <c:pt idx="146">
                  <c:v>3.6029999999999998E-4</c:v>
                </c:pt>
                <c:pt idx="147">
                  <c:v>3.3560000000000003E-4</c:v>
                </c:pt>
                <c:pt idx="148">
                  <c:v>3.143E-4</c:v>
                </c:pt>
                <c:pt idx="149">
                  <c:v>2.9559999999999998E-4</c:v>
                </c:pt>
                <c:pt idx="150">
                  <c:v>2.7910000000000001E-4</c:v>
                </c:pt>
                <c:pt idx="151">
                  <c:v>2.5139999999999999E-4</c:v>
                </c:pt>
                <c:pt idx="152">
                  <c:v>2.288E-4</c:v>
                </c:pt>
                <c:pt idx="153">
                  <c:v>2.1019999999999999E-4</c:v>
                </c:pt>
                <c:pt idx="154">
                  <c:v>1.9450000000000001E-4</c:v>
                </c:pt>
                <c:pt idx="155">
                  <c:v>1.8100000000000001E-4</c:v>
                </c:pt>
                <c:pt idx="156">
                  <c:v>1.694E-4</c:v>
                </c:pt>
                <c:pt idx="157">
                  <c:v>1.5029999999999999E-4</c:v>
                </c:pt>
                <c:pt idx="158">
                  <c:v>1.3520000000000001E-4</c:v>
                </c:pt>
                <c:pt idx="159">
                  <c:v>1.2300000000000001E-4</c:v>
                </c:pt>
                <c:pt idx="160">
                  <c:v>1.1290000000000001E-4</c:v>
                </c:pt>
                <c:pt idx="161">
                  <c:v>1.044E-4</c:v>
                </c:pt>
                <c:pt idx="162">
                  <c:v>9.7100000000000002E-5</c:v>
                </c:pt>
                <c:pt idx="163">
                  <c:v>9.0810000000000006E-5</c:v>
                </c:pt>
                <c:pt idx="164">
                  <c:v>8.5329999999999998E-5</c:v>
                </c:pt>
                <c:pt idx="165">
                  <c:v>8.0489999999999997E-5</c:v>
                </c:pt>
                <c:pt idx="166">
                  <c:v>7.6199999999999995E-5</c:v>
                </c:pt>
                <c:pt idx="167">
                  <c:v>7.2360000000000005E-5</c:v>
                </c:pt>
                <c:pt idx="168">
                  <c:v>6.5770000000000002E-5</c:v>
                </c:pt>
                <c:pt idx="169">
                  <c:v>5.9110000000000002E-5</c:v>
                </c:pt>
                <c:pt idx="170">
                  <c:v>5.3720000000000001E-5</c:v>
                </c:pt>
                <c:pt idx="171">
                  <c:v>4.9259999999999999E-5</c:v>
                </c:pt>
                <c:pt idx="172">
                  <c:v>4.5510000000000003E-5</c:v>
                </c:pt>
                <c:pt idx="173">
                  <c:v>4.2320000000000001E-5</c:v>
                </c:pt>
                <c:pt idx="174">
                  <c:v>3.9549999999999999E-5</c:v>
                </c:pt>
                <c:pt idx="175">
                  <c:v>3.714E-5</c:v>
                </c:pt>
                <c:pt idx="176">
                  <c:v>3.502E-5</c:v>
                </c:pt>
                <c:pt idx="177">
                  <c:v>3.1449999999999999E-5</c:v>
                </c:pt>
                <c:pt idx="178">
                  <c:v>2.8569999999999999E-5</c:v>
                </c:pt>
                <c:pt idx="179">
                  <c:v>2.618E-5</c:v>
                </c:pt>
                <c:pt idx="180">
                  <c:v>2.4179999999999999E-5</c:v>
                </c:pt>
                <c:pt idx="181">
                  <c:v>2.247E-5</c:v>
                </c:pt>
                <c:pt idx="182">
                  <c:v>2.0999999999999999E-5</c:v>
                </c:pt>
                <c:pt idx="183">
                  <c:v>1.8580000000000002E-5</c:v>
                </c:pt>
                <c:pt idx="184">
                  <c:v>1.668E-5</c:v>
                </c:pt>
                <c:pt idx="185">
                  <c:v>1.5140000000000001E-5</c:v>
                </c:pt>
                <c:pt idx="186">
                  <c:v>1.3869999999999999E-5</c:v>
                </c:pt>
                <c:pt idx="187">
                  <c:v>1.2799999999999999E-5</c:v>
                </c:pt>
                <c:pt idx="188">
                  <c:v>1.189E-5</c:v>
                </c:pt>
                <c:pt idx="189">
                  <c:v>1.111E-5</c:v>
                </c:pt>
                <c:pt idx="190">
                  <c:v>1.042E-5</c:v>
                </c:pt>
                <c:pt idx="191">
                  <c:v>9.8220000000000002E-6</c:v>
                </c:pt>
                <c:pt idx="192">
                  <c:v>9.2879999999999998E-6</c:v>
                </c:pt>
                <c:pt idx="193">
                  <c:v>8.8119999999999997E-6</c:v>
                </c:pt>
                <c:pt idx="194">
                  <c:v>7.9950000000000005E-6</c:v>
                </c:pt>
                <c:pt idx="195">
                  <c:v>7.1709999999999996E-6</c:v>
                </c:pt>
                <c:pt idx="196">
                  <c:v>6.5060000000000001E-6</c:v>
                </c:pt>
                <c:pt idx="197">
                  <c:v>5.9569999999999999E-6</c:v>
                </c:pt>
                <c:pt idx="198">
                  <c:v>5.4960000000000004E-6</c:v>
                </c:pt>
                <c:pt idx="199">
                  <c:v>5.1039999999999998E-6</c:v>
                </c:pt>
                <c:pt idx="200">
                  <c:v>4.7650000000000001E-6</c:v>
                </c:pt>
                <c:pt idx="201">
                  <c:v>4.4700000000000004E-6</c:v>
                </c:pt>
                <c:pt idx="202">
                  <c:v>4.211E-6</c:v>
                </c:pt>
                <c:pt idx="203">
                  <c:v>3.7749999999999999E-6</c:v>
                </c:pt>
                <c:pt idx="204">
                  <c:v>3.4240000000000002E-6</c:v>
                </c:pt>
                <c:pt idx="205">
                  <c:v>3.134E-6</c:v>
                </c:pt>
                <c:pt idx="206">
                  <c:v>2.8899999999999999E-6</c:v>
                </c:pt>
                <c:pt idx="207">
                  <c:v>2.683E-6</c:v>
                </c:pt>
                <c:pt idx="208">
                  <c:v>2.5040000000000001E-6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B8-42BF-B67F-C6074F747FF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srim7Li_Si!$G$20:$G$228</c:f>
              <c:numCache>
                <c:formatCode>0.000E+00</c:formatCode>
                <c:ptCount val="209"/>
                <c:pt idx="0">
                  <c:v>0.11319</c:v>
                </c:pt>
                <c:pt idx="1">
                  <c:v>0.11918999999999999</c:v>
                </c:pt>
                <c:pt idx="2">
                  <c:v>0.12464</c:v>
                </c:pt>
                <c:pt idx="3">
                  <c:v>0.12964999999999999</c:v>
                </c:pt>
                <c:pt idx="4">
                  <c:v>0.13417999999999999</c:v>
                </c:pt>
                <c:pt idx="5">
                  <c:v>0.13844000000000001</c:v>
                </c:pt>
                <c:pt idx="6">
                  <c:v>0.14246</c:v>
                </c:pt>
                <c:pt idx="7">
                  <c:v>0.14613000000000001</c:v>
                </c:pt>
                <c:pt idx="8">
                  <c:v>0.14965000000000001</c:v>
                </c:pt>
                <c:pt idx="9">
                  <c:v>0.15293999999999999</c:v>
                </c:pt>
                <c:pt idx="10">
                  <c:v>0.15610000000000002</c:v>
                </c:pt>
                <c:pt idx="11">
                  <c:v>0.15912999999999999</c:v>
                </c:pt>
                <c:pt idx="12">
                  <c:v>0.16469999999999999</c:v>
                </c:pt>
                <c:pt idx="13">
                  <c:v>0.17093000000000003</c:v>
                </c:pt>
                <c:pt idx="14">
                  <c:v>0.17663000000000001</c:v>
                </c:pt>
                <c:pt idx="15">
                  <c:v>0.18182000000000001</c:v>
                </c:pt>
                <c:pt idx="16">
                  <c:v>0.18663000000000002</c:v>
                </c:pt>
                <c:pt idx="17">
                  <c:v>0.19105</c:v>
                </c:pt>
                <c:pt idx="18">
                  <c:v>0.19519</c:v>
                </c:pt>
                <c:pt idx="19">
                  <c:v>0.19897999999999999</c:v>
                </c:pt>
                <c:pt idx="20">
                  <c:v>0.2026</c:v>
                </c:pt>
                <c:pt idx="21">
                  <c:v>0.2092</c:v>
                </c:pt>
                <c:pt idx="22">
                  <c:v>0.21521000000000001</c:v>
                </c:pt>
                <c:pt idx="23">
                  <c:v>0.22057000000000002</c:v>
                </c:pt>
                <c:pt idx="24">
                  <c:v>0.22550999999999999</c:v>
                </c:pt>
                <c:pt idx="25">
                  <c:v>0.23002</c:v>
                </c:pt>
                <c:pt idx="26">
                  <c:v>0.23413</c:v>
                </c:pt>
                <c:pt idx="27">
                  <c:v>0.24168999999999999</c:v>
                </c:pt>
                <c:pt idx="28">
                  <c:v>0.24834999999999999</c:v>
                </c:pt>
                <c:pt idx="29">
                  <c:v>0.25425999999999999</c:v>
                </c:pt>
                <c:pt idx="30">
                  <c:v>0.25955</c:v>
                </c:pt>
                <c:pt idx="31">
                  <c:v>0.26444999999999996</c:v>
                </c:pt>
                <c:pt idx="32">
                  <c:v>0.26889000000000002</c:v>
                </c:pt>
                <c:pt idx="33">
                  <c:v>0.27300000000000002</c:v>
                </c:pt>
                <c:pt idx="34">
                  <c:v>0.27679999999999999</c:v>
                </c:pt>
                <c:pt idx="35">
                  <c:v>0.28029999999999999</c:v>
                </c:pt>
                <c:pt idx="36">
                  <c:v>0.28359999999999996</c:v>
                </c:pt>
                <c:pt idx="37">
                  <c:v>0.2868</c:v>
                </c:pt>
                <c:pt idx="38">
                  <c:v>0.29259999999999997</c:v>
                </c:pt>
                <c:pt idx="39">
                  <c:v>0.29910000000000003</c:v>
                </c:pt>
                <c:pt idx="40">
                  <c:v>0.30499999999999999</c:v>
                </c:pt>
                <c:pt idx="41">
                  <c:v>0.31030000000000002</c:v>
                </c:pt>
                <c:pt idx="42">
                  <c:v>0.31509999999999999</c:v>
                </c:pt>
                <c:pt idx="43">
                  <c:v>0.31969999999999998</c:v>
                </c:pt>
                <c:pt idx="44">
                  <c:v>0.32389999999999997</c:v>
                </c:pt>
                <c:pt idx="45">
                  <c:v>0.32800000000000001</c:v>
                </c:pt>
                <c:pt idx="46">
                  <c:v>0.33179999999999998</c:v>
                </c:pt>
                <c:pt idx="47">
                  <c:v>0.33889999999999998</c:v>
                </c:pt>
                <c:pt idx="48">
                  <c:v>0.34560000000000002</c:v>
                </c:pt>
                <c:pt idx="49">
                  <c:v>0.3518</c:v>
                </c:pt>
                <c:pt idx="50">
                  <c:v>0.35759999999999997</c:v>
                </c:pt>
                <c:pt idx="51">
                  <c:v>0.36330000000000001</c:v>
                </c:pt>
                <c:pt idx="52">
                  <c:v>0.36870000000000003</c:v>
                </c:pt>
                <c:pt idx="53">
                  <c:v>0.37890000000000001</c:v>
                </c:pt>
                <c:pt idx="54">
                  <c:v>0.38880000000000003</c:v>
                </c:pt>
                <c:pt idx="55">
                  <c:v>0.39810000000000001</c:v>
                </c:pt>
                <c:pt idx="56">
                  <c:v>0.40720000000000001</c:v>
                </c:pt>
                <c:pt idx="57">
                  <c:v>0.41589999999999999</c:v>
                </c:pt>
                <c:pt idx="58">
                  <c:v>0.4244</c:v>
                </c:pt>
                <c:pt idx="59">
                  <c:v>0.43269999999999997</c:v>
                </c:pt>
                <c:pt idx="60">
                  <c:v>0.4415</c:v>
                </c:pt>
                <c:pt idx="61">
                  <c:v>0.45</c:v>
                </c:pt>
                <c:pt idx="62">
                  <c:v>0.4582</c:v>
                </c:pt>
                <c:pt idx="63">
                  <c:v>0.46623000000000003</c:v>
                </c:pt>
                <c:pt idx="64">
                  <c:v>0.48136000000000001</c:v>
                </c:pt>
                <c:pt idx="65">
                  <c:v>0.49859999999999999</c:v>
                </c:pt>
                <c:pt idx="66">
                  <c:v>0.51388</c:v>
                </c:pt>
                <c:pt idx="67">
                  <c:v>0.52739000000000003</c:v>
                </c:pt>
                <c:pt idx="68">
                  <c:v>0.53983999999999999</c:v>
                </c:pt>
                <c:pt idx="69">
                  <c:v>0.55205000000000004</c:v>
                </c:pt>
                <c:pt idx="70">
                  <c:v>0.56457000000000002</c:v>
                </c:pt>
                <c:pt idx="71">
                  <c:v>0.57795999999999992</c:v>
                </c:pt>
                <c:pt idx="72">
                  <c:v>0.59218000000000004</c:v>
                </c:pt>
                <c:pt idx="73">
                  <c:v>0.62219000000000002</c:v>
                </c:pt>
                <c:pt idx="74">
                  <c:v>0.65273000000000003</c:v>
                </c:pt>
                <c:pt idx="75">
                  <c:v>0.68276999999999999</c:v>
                </c:pt>
                <c:pt idx="76">
                  <c:v>0.71189999999999998</c:v>
                </c:pt>
                <c:pt idx="77">
                  <c:v>0.73985999999999996</c:v>
                </c:pt>
                <c:pt idx="78">
                  <c:v>0.76688999999999996</c:v>
                </c:pt>
                <c:pt idx="79">
                  <c:v>0.81790000000000007</c:v>
                </c:pt>
                <c:pt idx="80">
                  <c:v>0.86566999999999994</c:v>
                </c:pt>
                <c:pt idx="81">
                  <c:v>0.91054999999999997</c:v>
                </c:pt>
                <c:pt idx="82">
                  <c:v>0.95293000000000005</c:v>
                </c:pt>
                <c:pt idx="83">
                  <c:v>0.99320000000000008</c:v>
                </c:pt>
                <c:pt idx="84">
                  <c:v>1.0320299999999998</c:v>
                </c:pt>
                <c:pt idx="85">
                  <c:v>1.06846</c:v>
                </c:pt>
                <c:pt idx="86">
                  <c:v>1.1030599999999999</c:v>
                </c:pt>
                <c:pt idx="87">
                  <c:v>1.1368</c:v>
                </c:pt>
                <c:pt idx="88">
                  <c:v>1.1696599999999999</c:v>
                </c:pt>
                <c:pt idx="89">
                  <c:v>1.2006299999999999</c:v>
                </c:pt>
                <c:pt idx="90">
                  <c:v>1.2588200000000001</c:v>
                </c:pt>
                <c:pt idx="91">
                  <c:v>1.3269299999999999</c:v>
                </c:pt>
                <c:pt idx="92">
                  <c:v>1.39036</c:v>
                </c:pt>
                <c:pt idx="93">
                  <c:v>1.4480299999999999</c:v>
                </c:pt>
                <c:pt idx="94">
                  <c:v>1.5018900000000002</c:v>
                </c:pt>
                <c:pt idx="95">
                  <c:v>1.5519000000000001</c:v>
                </c:pt>
                <c:pt idx="96">
                  <c:v>1.59802</c:v>
                </c:pt>
                <c:pt idx="97">
                  <c:v>1.64225</c:v>
                </c:pt>
                <c:pt idx="98">
                  <c:v>1.6825600000000001</c:v>
                </c:pt>
                <c:pt idx="99">
                  <c:v>1.7573800000000002</c:v>
                </c:pt>
                <c:pt idx="100">
                  <c:v>1.8224099999999999</c:v>
                </c:pt>
                <c:pt idx="101">
                  <c:v>1.8805900000000002</c:v>
                </c:pt>
                <c:pt idx="102">
                  <c:v>1.9318869999999999</c:v>
                </c:pt>
                <c:pt idx="103">
                  <c:v>1.9772799999999999</c:v>
                </c:pt>
                <c:pt idx="104">
                  <c:v>2.0177499999999999</c:v>
                </c:pt>
                <c:pt idx="105">
                  <c:v>2.0848649999999997</c:v>
                </c:pt>
                <c:pt idx="106">
                  <c:v>2.1381549999999998</c:v>
                </c:pt>
                <c:pt idx="107">
                  <c:v>2.1785710000000003</c:v>
                </c:pt>
                <c:pt idx="108">
                  <c:v>2.2090829999999997</c:v>
                </c:pt>
                <c:pt idx="109">
                  <c:v>2.232666</c:v>
                </c:pt>
                <c:pt idx="110">
                  <c:v>2.2483079999999998</c:v>
                </c:pt>
                <c:pt idx="111">
                  <c:v>2.2589950000000001</c:v>
                </c:pt>
                <c:pt idx="112">
                  <c:v>2.2647189999999999</c:v>
                </c:pt>
                <c:pt idx="113">
                  <c:v>2.2664749999999998</c:v>
                </c:pt>
                <c:pt idx="114">
                  <c:v>2.2652559999999999</c:v>
                </c:pt>
                <c:pt idx="115">
                  <c:v>2.2610589999999999</c:v>
                </c:pt>
                <c:pt idx="116">
                  <c:v>2.2457189999999998</c:v>
                </c:pt>
                <c:pt idx="117">
                  <c:v>2.218372</c:v>
                </c:pt>
                <c:pt idx="118">
                  <c:v>2.1840869999999999</c:v>
                </c:pt>
                <c:pt idx="119">
                  <c:v>2.1458499999999998</c:v>
                </c:pt>
                <c:pt idx="120">
                  <c:v>2.1056490000000001</c:v>
                </c:pt>
                <c:pt idx="121">
                  <c:v>2.0634760000000001</c:v>
                </c:pt>
                <c:pt idx="122">
                  <c:v>2.021325</c:v>
                </c:pt>
                <c:pt idx="123">
                  <c:v>1.9801929999999999</c:v>
                </c:pt>
                <c:pt idx="124">
                  <c:v>1.9380759999999999</c:v>
                </c:pt>
                <c:pt idx="125">
                  <c:v>1.858878</c:v>
                </c:pt>
                <c:pt idx="126">
                  <c:v>1.783717</c:v>
                </c:pt>
                <c:pt idx="127">
                  <c:v>1.7135819999999999</c:v>
                </c:pt>
                <c:pt idx="128">
                  <c:v>1.648468</c:v>
                </c:pt>
                <c:pt idx="129">
                  <c:v>1.5873710000000001</c:v>
                </c:pt>
                <c:pt idx="130">
                  <c:v>1.5302859999999998</c:v>
                </c:pt>
                <c:pt idx="131">
                  <c:v>1.429146</c:v>
                </c:pt>
                <c:pt idx="132">
                  <c:v>1.341035</c:v>
                </c:pt>
                <c:pt idx="133">
                  <c:v>1.2629446</c:v>
                </c:pt>
                <c:pt idx="134">
                  <c:v>1.1948695</c:v>
                </c:pt>
                <c:pt idx="135">
                  <c:v>1.1338060000000001</c:v>
                </c:pt>
                <c:pt idx="136">
                  <c:v>1.0797516999999999</c:v>
                </c:pt>
                <c:pt idx="137">
                  <c:v>1.0307046</c:v>
                </c:pt>
                <c:pt idx="138">
                  <c:v>0.9858633</c:v>
                </c:pt>
                <c:pt idx="139">
                  <c:v>0.9410269</c:v>
                </c:pt>
                <c:pt idx="140">
                  <c:v>0.8976944</c:v>
                </c:pt>
                <c:pt idx="141">
                  <c:v>0.86246529999999999</c:v>
                </c:pt>
                <c:pt idx="142">
                  <c:v>0.80061530000000003</c:v>
                </c:pt>
                <c:pt idx="143">
                  <c:v>0.73606460000000007</c:v>
                </c:pt>
                <c:pt idx="144">
                  <c:v>0.68222329999999998</c:v>
                </c:pt>
                <c:pt idx="145">
                  <c:v>0.63648910000000003</c:v>
                </c:pt>
                <c:pt idx="146">
                  <c:v>0.59716029999999998</c:v>
                </c:pt>
                <c:pt idx="147">
                  <c:v>0.56303559999999997</c:v>
                </c:pt>
                <c:pt idx="148">
                  <c:v>0.53291429999999995</c:v>
                </c:pt>
                <c:pt idx="149">
                  <c:v>0.50619559999999997</c:v>
                </c:pt>
                <c:pt idx="150">
                  <c:v>0.48237909999999995</c:v>
                </c:pt>
                <c:pt idx="151">
                  <c:v>0.44145139999999999</c:v>
                </c:pt>
                <c:pt idx="152">
                  <c:v>0.40752879999999997</c:v>
                </c:pt>
                <c:pt idx="153">
                  <c:v>0.37901020000000002</c:v>
                </c:pt>
                <c:pt idx="154">
                  <c:v>0.35459449999999998</c:v>
                </c:pt>
                <c:pt idx="155">
                  <c:v>0.33338099999999998</c:v>
                </c:pt>
                <c:pt idx="156">
                  <c:v>0.31486939999999997</c:v>
                </c:pt>
                <c:pt idx="157">
                  <c:v>0.28395029999999999</c:v>
                </c:pt>
                <c:pt idx="158">
                  <c:v>0.25903520000000002</c:v>
                </c:pt>
                <c:pt idx="159">
                  <c:v>0.23852300000000001</c:v>
                </c:pt>
                <c:pt idx="160">
                  <c:v>0.2214129</c:v>
                </c:pt>
                <c:pt idx="161">
                  <c:v>0.2068044</c:v>
                </c:pt>
                <c:pt idx="162">
                  <c:v>0.19409709999999999</c:v>
                </c:pt>
                <c:pt idx="163">
                  <c:v>0.18309080999999999</c:v>
                </c:pt>
                <c:pt idx="164">
                  <c:v>0.17338533</c:v>
                </c:pt>
                <c:pt idx="165">
                  <c:v>0.16478049</c:v>
                </c:pt>
                <c:pt idx="166">
                  <c:v>0.1570762</c:v>
                </c:pt>
                <c:pt idx="167">
                  <c:v>0.15017236</c:v>
                </c:pt>
                <c:pt idx="168">
                  <c:v>0.13816576999999999</c:v>
                </c:pt>
                <c:pt idx="169">
                  <c:v>0.12585911</c:v>
                </c:pt>
                <c:pt idx="170">
                  <c:v>0.11585371999999999</c:v>
                </c:pt>
                <c:pt idx="171">
                  <c:v>0.10754925999999999</c:v>
                </c:pt>
                <c:pt idx="172">
                  <c:v>0.10044551</c:v>
                </c:pt>
                <c:pt idx="173">
                  <c:v>9.4322320000000001E-2</c:v>
                </c:pt>
                <c:pt idx="174">
                  <c:v>8.9019550000000003E-2</c:v>
                </c:pt>
                <c:pt idx="175">
                  <c:v>8.4377140000000003E-2</c:v>
                </c:pt>
                <c:pt idx="176">
                  <c:v>8.0265019999999992E-2</c:v>
                </c:pt>
                <c:pt idx="177">
                  <c:v>7.3321449999999996E-2</c:v>
                </c:pt>
                <c:pt idx="178">
                  <c:v>6.7658570000000001E-2</c:v>
                </c:pt>
                <c:pt idx="179">
                  <c:v>6.2946180000000004E-2</c:v>
                </c:pt>
                <c:pt idx="180">
                  <c:v>5.8974180000000001E-2</c:v>
                </c:pt>
                <c:pt idx="181">
                  <c:v>5.5572469999999999E-2</c:v>
                </c:pt>
                <c:pt idx="182">
                  <c:v>5.2630999999999997E-2</c:v>
                </c:pt>
                <c:pt idx="183">
                  <c:v>4.7778579999999994E-2</c:v>
                </c:pt>
                <c:pt idx="184">
                  <c:v>4.3936679999999999E-2</c:v>
                </c:pt>
                <c:pt idx="185">
                  <c:v>4.0835139999999999E-2</c:v>
                </c:pt>
                <c:pt idx="186">
                  <c:v>3.8263869999999998E-2</c:v>
                </c:pt>
                <c:pt idx="187">
                  <c:v>3.6102799999999997E-2</c:v>
                </c:pt>
                <c:pt idx="188">
                  <c:v>3.4261890000000003E-2</c:v>
                </c:pt>
                <c:pt idx="189">
                  <c:v>3.2671110000000003E-2</c:v>
                </c:pt>
                <c:pt idx="190">
                  <c:v>3.1290419999999999E-2</c:v>
                </c:pt>
                <c:pt idx="191">
                  <c:v>3.0069822E-2</c:v>
                </c:pt>
                <c:pt idx="192">
                  <c:v>2.8999287999999998E-2</c:v>
                </c:pt>
                <c:pt idx="193">
                  <c:v>2.8038812E-2</c:v>
                </c:pt>
                <c:pt idx="194">
                  <c:v>2.6397995E-2</c:v>
                </c:pt>
                <c:pt idx="195">
                  <c:v>2.4757171000000001E-2</c:v>
                </c:pt>
                <c:pt idx="196">
                  <c:v>2.3436505999999999E-2</c:v>
                </c:pt>
                <c:pt idx="197">
                  <c:v>2.2365957000000002E-2</c:v>
                </c:pt>
                <c:pt idx="198">
                  <c:v>2.1475496E-2</c:v>
                </c:pt>
                <c:pt idx="199">
                  <c:v>2.0725103999999998E-2</c:v>
                </c:pt>
                <c:pt idx="200">
                  <c:v>2.0094765000000001E-2</c:v>
                </c:pt>
                <c:pt idx="201">
                  <c:v>1.9544469999999998E-2</c:v>
                </c:pt>
                <c:pt idx="202">
                  <c:v>1.9074211000000001E-2</c:v>
                </c:pt>
                <c:pt idx="203">
                  <c:v>1.8293775000000002E-2</c:v>
                </c:pt>
                <c:pt idx="204">
                  <c:v>1.7683424E-2</c:v>
                </c:pt>
                <c:pt idx="205">
                  <c:v>1.7203133999999998E-2</c:v>
                </c:pt>
                <c:pt idx="206">
                  <c:v>1.682289E-2</c:v>
                </c:pt>
                <c:pt idx="207">
                  <c:v>1.6502683000000001E-2</c:v>
                </c:pt>
                <c:pt idx="208">
                  <c:v>1.6242504000000001E-2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B8-42BF-B67F-C6074F747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32232"/>
        <c:axId val="477634584"/>
      </c:scatterChart>
      <c:valAx>
        <c:axId val="47763223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34584"/>
        <c:crosses val="autoZero"/>
        <c:crossBetween val="midCat"/>
        <c:majorUnit val="10"/>
      </c:valAx>
      <c:valAx>
        <c:axId val="47763458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</a:t>
                </a:r>
                <a:r>
                  <a:rPr lang="en-US" altLang="ja-JP">
                    <a:solidFill>
                      <a:schemeClr val="tx1"/>
                    </a:solidFill>
                  </a:rPr>
                  <a:t>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8.902436635719066E-2"/>
              <c:y val="0.2148127370253554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3223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85366413085448"/>
          <c:y val="6.2152570929437836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srim7Li_Diamond!$P$5</c:f>
          <c:strCache>
            <c:ptCount val="1"/>
            <c:pt idx="0">
              <c:v>srim7Li_Diamond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srim7Li_Diamond!$D$20:$D$228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srim7Li_Diamond!$J$20:$J$228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8.0000000000000004E-4</c:v>
                </c:pt>
                <c:pt idx="6">
                  <c:v>8.0000000000000004E-4</c:v>
                </c:pt>
                <c:pt idx="7">
                  <c:v>8.9999999999999998E-4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1E-3</c:v>
                </c:pt>
                <c:pt idx="11">
                  <c:v>1E-3</c:v>
                </c:pt>
                <c:pt idx="12">
                  <c:v>1.0999999999999998E-3</c:v>
                </c:pt>
                <c:pt idx="13">
                  <c:v>1.2000000000000001E-3</c:v>
                </c:pt>
                <c:pt idx="14">
                  <c:v>1.2999999999999999E-3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1.8E-3</c:v>
                </c:pt>
                <c:pt idx="20">
                  <c:v>1.9E-3</c:v>
                </c:pt>
                <c:pt idx="21">
                  <c:v>2.1000000000000003E-3</c:v>
                </c:pt>
                <c:pt idx="22">
                  <c:v>2.1999999999999997E-3</c:v>
                </c:pt>
                <c:pt idx="23">
                  <c:v>2.4000000000000002E-3</c:v>
                </c:pt>
                <c:pt idx="24">
                  <c:v>2.5999999999999999E-3</c:v>
                </c:pt>
                <c:pt idx="25">
                  <c:v>2.8E-3</c:v>
                </c:pt>
                <c:pt idx="26">
                  <c:v>3.0000000000000001E-3</c:v>
                </c:pt>
                <c:pt idx="27">
                  <c:v>3.3E-3</c:v>
                </c:pt>
                <c:pt idx="28">
                  <c:v>3.6999999999999997E-3</c:v>
                </c:pt>
                <c:pt idx="29">
                  <c:v>4.0000000000000001E-3</c:v>
                </c:pt>
                <c:pt idx="30">
                  <c:v>4.3999999999999994E-3</c:v>
                </c:pt>
                <c:pt idx="31">
                  <c:v>4.8000000000000004E-3</c:v>
                </c:pt>
                <c:pt idx="32">
                  <c:v>5.0999999999999995E-3</c:v>
                </c:pt>
                <c:pt idx="33">
                  <c:v>5.4999999999999997E-3</c:v>
                </c:pt>
                <c:pt idx="34">
                  <c:v>5.8000000000000005E-3</c:v>
                </c:pt>
                <c:pt idx="35">
                  <c:v>6.1999999999999998E-3</c:v>
                </c:pt>
                <c:pt idx="36">
                  <c:v>6.6E-3</c:v>
                </c:pt>
                <c:pt idx="37">
                  <c:v>6.9000000000000008E-3</c:v>
                </c:pt>
                <c:pt idx="38">
                  <c:v>7.6E-3</c:v>
                </c:pt>
                <c:pt idx="39">
                  <c:v>8.5000000000000006E-3</c:v>
                </c:pt>
                <c:pt idx="40">
                  <c:v>9.4999999999999998E-3</c:v>
                </c:pt>
                <c:pt idx="41">
                  <c:v>1.04E-2</c:v>
                </c:pt>
                <c:pt idx="42">
                  <c:v>1.1300000000000001E-2</c:v>
                </c:pt>
                <c:pt idx="43">
                  <c:v>1.2199999999999999E-2</c:v>
                </c:pt>
                <c:pt idx="44">
                  <c:v>1.3100000000000001E-2</c:v>
                </c:pt>
                <c:pt idx="45">
                  <c:v>1.4000000000000002E-2</c:v>
                </c:pt>
                <c:pt idx="46">
                  <c:v>1.4999999999999999E-2</c:v>
                </c:pt>
                <c:pt idx="47">
                  <c:v>1.6800000000000002E-2</c:v>
                </c:pt>
                <c:pt idx="48">
                  <c:v>1.8700000000000001E-2</c:v>
                </c:pt>
                <c:pt idx="49">
                  <c:v>2.0499999999999997E-2</c:v>
                </c:pt>
                <c:pt idx="50">
                  <c:v>2.24E-2</c:v>
                </c:pt>
                <c:pt idx="51">
                  <c:v>2.4199999999999999E-2</c:v>
                </c:pt>
                <c:pt idx="52">
                  <c:v>2.6100000000000002E-2</c:v>
                </c:pt>
                <c:pt idx="53">
                  <c:v>2.98E-2</c:v>
                </c:pt>
                <c:pt idx="54">
                  <c:v>3.3399999999999999E-2</c:v>
                </c:pt>
                <c:pt idx="55">
                  <c:v>3.7100000000000001E-2</c:v>
                </c:pt>
                <c:pt idx="56">
                  <c:v>4.07E-2</c:v>
                </c:pt>
                <c:pt idx="57">
                  <c:v>4.4200000000000003E-2</c:v>
                </c:pt>
                <c:pt idx="58">
                  <c:v>4.7799999999999995E-2</c:v>
                </c:pt>
                <c:pt idx="59">
                  <c:v>5.1299999999999998E-2</c:v>
                </c:pt>
                <c:pt idx="60">
                  <c:v>5.4700000000000006E-2</c:v>
                </c:pt>
                <c:pt idx="61">
                  <c:v>5.8199999999999995E-2</c:v>
                </c:pt>
                <c:pt idx="62">
                  <c:v>6.1600000000000002E-2</c:v>
                </c:pt>
                <c:pt idx="63">
                  <c:v>6.5000000000000002E-2</c:v>
                </c:pt>
                <c:pt idx="64">
                  <c:v>7.17E-2</c:v>
                </c:pt>
                <c:pt idx="65">
                  <c:v>7.9899999999999999E-2</c:v>
                </c:pt>
                <c:pt idx="66">
                  <c:v>8.7900000000000006E-2</c:v>
                </c:pt>
                <c:pt idx="67">
                  <c:v>9.5799999999999996E-2</c:v>
                </c:pt>
                <c:pt idx="68">
                  <c:v>0.1036</c:v>
                </c:pt>
                <c:pt idx="69">
                  <c:v>0.1111</c:v>
                </c:pt>
                <c:pt idx="70">
                  <c:v>0.1186</c:v>
                </c:pt>
                <c:pt idx="71">
                  <c:v>0.12589999999999998</c:v>
                </c:pt>
                <c:pt idx="72">
                  <c:v>0.13300000000000001</c:v>
                </c:pt>
                <c:pt idx="73">
                  <c:v>0.14699999999999999</c:v>
                </c:pt>
                <c:pt idx="74">
                  <c:v>0.16040000000000001</c:v>
                </c:pt>
                <c:pt idx="75">
                  <c:v>0.17350000000000002</c:v>
                </c:pt>
                <c:pt idx="76">
                  <c:v>0.1862</c:v>
                </c:pt>
                <c:pt idx="77">
                  <c:v>0.19850000000000001</c:v>
                </c:pt>
                <c:pt idx="78">
                  <c:v>0.21049999999999999</c:v>
                </c:pt>
                <c:pt idx="79">
                  <c:v>0.23359999999999997</c:v>
                </c:pt>
                <c:pt idx="80">
                  <c:v>0.25579999999999997</c:v>
                </c:pt>
                <c:pt idx="81">
                  <c:v>0.27710000000000001</c:v>
                </c:pt>
                <c:pt idx="82">
                  <c:v>0.29780000000000001</c:v>
                </c:pt>
                <c:pt idx="83">
                  <c:v>0.31779999999999997</c:v>
                </c:pt>
                <c:pt idx="84">
                  <c:v>0.33730000000000004</c:v>
                </c:pt>
                <c:pt idx="85">
                  <c:v>0.35639999999999999</c:v>
                </c:pt>
                <c:pt idx="86">
                  <c:v>0.375</c:v>
                </c:pt>
                <c:pt idx="87">
                  <c:v>0.39319999999999999</c:v>
                </c:pt>
                <c:pt idx="88">
                  <c:v>0.41100000000000003</c:v>
                </c:pt>
                <c:pt idx="89">
                  <c:v>0.42849999999999999</c:v>
                </c:pt>
                <c:pt idx="90" formatCode="0.00">
                  <c:v>0.46230000000000004</c:v>
                </c:pt>
                <c:pt idx="91" formatCode="0.00">
                  <c:v>0.50259999999999994</c:v>
                </c:pt>
                <c:pt idx="92" formatCode="0.00">
                  <c:v>0.54109999999999991</c:v>
                </c:pt>
                <c:pt idx="93" formatCode="0.00">
                  <c:v>0.57779999999999998</c:v>
                </c:pt>
                <c:pt idx="94" formatCode="0.00">
                  <c:v>0.6129</c:v>
                </c:pt>
                <c:pt idx="95" formatCode="0.00">
                  <c:v>0.64660000000000006</c:v>
                </c:pt>
                <c:pt idx="96" formatCode="0.00">
                  <c:v>0.67900000000000005</c:v>
                </c:pt>
                <c:pt idx="97" formatCode="0.00">
                  <c:v>0.71029999999999993</c:v>
                </c:pt>
                <c:pt idx="98" formatCode="0.00">
                  <c:v>0.74050000000000005</c:v>
                </c:pt>
                <c:pt idx="99" formatCode="0.00">
                  <c:v>0.79820000000000002</c:v>
                </c:pt>
                <c:pt idx="100" formatCode="0.00">
                  <c:v>0.85289999999999999</c:v>
                </c:pt>
                <c:pt idx="101" formatCode="0.00">
                  <c:v>0.90489999999999993</c:v>
                </c:pt>
                <c:pt idx="102" formatCode="0.00">
                  <c:v>0.95479999999999998</c:v>
                </c:pt>
                <c:pt idx="103" formatCode="0.00">
                  <c:v>1</c:v>
                </c:pt>
                <c:pt idx="104" formatCode="0.00">
                  <c:v>1.05</c:v>
                </c:pt>
                <c:pt idx="105" formatCode="0.00">
                  <c:v>1.1399999999999999</c:v>
                </c:pt>
                <c:pt idx="106" formatCode="0.00">
                  <c:v>1.23</c:v>
                </c:pt>
                <c:pt idx="107" formatCode="0.00">
                  <c:v>1.31</c:v>
                </c:pt>
                <c:pt idx="108" formatCode="0.00">
                  <c:v>1.39</c:v>
                </c:pt>
                <c:pt idx="109" formatCode="0.00">
                  <c:v>1.47</c:v>
                </c:pt>
                <c:pt idx="110" formatCode="0.00">
                  <c:v>1.55</c:v>
                </c:pt>
                <c:pt idx="111" formatCode="0.00">
                  <c:v>1.63</c:v>
                </c:pt>
                <c:pt idx="112" formatCode="0.00">
                  <c:v>1.71</c:v>
                </c:pt>
                <c:pt idx="113" formatCode="0.00">
                  <c:v>1.79</c:v>
                </c:pt>
                <c:pt idx="114" formatCode="0.00">
                  <c:v>1.87</c:v>
                </c:pt>
                <c:pt idx="115" formatCode="0.00">
                  <c:v>1.94</c:v>
                </c:pt>
                <c:pt idx="116" formatCode="0.00">
                  <c:v>2.11</c:v>
                </c:pt>
                <c:pt idx="117" formatCode="0.00">
                  <c:v>2.31</c:v>
                </c:pt>
                <c:pt idx="118" formatCode="0.00">
                  <c:v>2.52</c:v>
                </c:pt>
                <c:pt idx="119" formatCode="0.00">
                  <c:v>2.74</c:v>
                </c:pt>
                <c:pt idx="120" formatCode="0.00">
                  <c:v>2.96</c:v>
                </c:pt>
                <c:pt idx="121" formatCode="0.00">
                  <c:v>3.19</c:v>
                </c:pt>
                <c:pt idx="122" formatCode="0.00">
                  <c:v>3.43</c:v>
                </c:pt>
                <c:pt idx="123" formatCode="0.00">
                  <c:v>3.68</c:v>
                </c:pt>
                <c:pt idx="124" formatCode="0.00">
                  <c:v>3.93</c:v>
                </c:pt>
                <c:pt idx="125" formatCode="0.00">
                  <c:v>4.46</c:v>
                </c:pt>
                <c:pt idx="126" formatCode="0.00">
                  <c:v>5.0199999999999996</c:v>
                </c:pt>
                <c:pt idx="127" formatCode="0.00">
                  <c:v>5.61</c:v>
                </c:pt>
                <c:pt idx="128" formatCode="0.00">
                  <c:v>6.23</c:v>
                </c:pt>
                <c:pt idx="129" formatCode="0.00">
                  <c:v>6.88</c:v>
                </c:pt>
                <c:pt idx="130" formatCode="0.00">
                  <c:v>7.56</c:v>
                </c:pt>
                <c:pt idx="131" formatCode="0.00">
                  <c:v>9.02</c:v>
                </c:pt>
                <c:pt idx="132" formatCode="0.00">
                  <c:v>10.59</c:v>
                </c:pt>
                <c:pt idx="133" formatCode="0.00">
                  <c:v>12.27</c:v>
                </c:pt>
                <c:pt idx="134" formatCode="0.00">
                  <c:v>14.07</c:v>
                </c:pt>
                <c:pt idx="135" formatCode="0.00">
                  <c:v>15.98</c:v>
                </c:pt>
                <c:pt idx="136" formatCode="0.00">
                  <c:v>18</c:v>
                </c:pt>
                <c:pt idx="137" formatCode="0.00">
                  <c:v>20.12</c:v>
                </c:pt>
                <c:pt idx="138" formatCode="0.00">
                  <c:v>22.36</c:v>
                </c:pt>
                <c:pt idx="139" formatCode="0.00">
                  <c:v>24.7</c:v>
                </c:pt>
                <c:pt idx="140" formatCode="0.00">
                  <c:v>27.15</c:v>
                </c:pt>
                <c:pt idx="141" formatCode="0.00">
                  <c:v>29.73</c:v>
                </c:pt>
                <c:pt idx="142" formatCode="0.00">
                  <c:v>35.21</c:v>
                </c:pt>
                <c:pt idx="143" formatCode="0.00">
                  <c:v>42.68</c:v>
                </c:pt>
                <c:pt idx="144" formatCode="0.00">
                  <c:v>50.81</c:v>
                </c:pt>
                <c:pt idx="145" formatCode="0.00">
                  <c:v>59.59</c:v>
                </c:pt>
                <c:pt idx="146" formatCode="0.00">
                  <c:v>69.02</c:v>
                </c:pt>
                <c:pt idx="147" formatCode="0.00">
                  <c:v>79.09</c:v>
                </c:pt>
                <c:pt idx="148" formatCode="0.00">
                  <c:v>89.78</c:v>
                </c:pt>
                <c:pt idx="149" formatCode="0.00">
                  <c:v>101.1</c:v>
                </c:pt>
                <c:pt idx="150" formatCode="0.00">
                  <c:v>113.02</c:v>
                </c:pt>
                <c:pt idx="151" formatCode="0.00">
                  <c:v>138.66</c:v>
                </c:pt>
                <c:pt idx="152" formatCode="0.00">
                  <c:v>166.68</c:v>
                </c:pt>
                <c:pt idx="153" formatCode="0.00">
                  <c:v>197.04</c:v>
                </c:pt>
                <c:pt idx="154" formatCode="0.00">
                  <c:v>229.7</c:v>
                </c:pt>
                <c:pt idx="155" formatCode="0.00">
                  <c:v>264.64</c:v>
                </c:pt>
                <c:pt idx="156" formatCode="0.00">
                  <c:v>301.81</c:v>
                </c:pt>
                <c:pt idx="157" formatCode="0.00">
                  <c:v>382.68</c:v>
                </c:pt>
                <c:pt idx="158" formatCode="0.00">
                  <c:v>472.23</c:v>
                </c:pt>
                <c:pt idx="159" formatCode="0.00">
                  <c:v>570.28</c:v>
                </c:pt>
                <c:pt idx="160" formatCode="0.00">
                  <c:v>676.68</c:v>
                </c:pt>
                <c:pt idx="161" formatCode="0.00">
                  <c:v>791.28</c:v>
                </c:pt>
                <c:pt idx="162" formatCode="0.00">
                  <c:v>913.97</c:v>
                </c:pt>
                <c:pt idx="163" formatCode="0.00">
                  <c:v>1040</c:v>
                </c:pt>
                <c:pt idx="164" formatCode="0.00">
                  <c:v>1180</c:v>
                </c:pt>
                <c:pt idx="165" formatCode="0.00">
                  <c:v>1330</c:v>
                </c:pt>
                <c:pt idx="166" formatCode="0.00">
                  <c:v>1480</c:v>
                </c:pt>
                <c:pt idx="167" formatCode="0.00">
                  <c:v>1640</c:v>
                </c:pt>
                <c:pt idx="168" formatCode="0.00">
                  <c:v>1990</c:v>
                </c:pt>
                <c:pt idx="169" formatCode="0.00">
                  <c:v>2460</c:v>
                </c:pt>
                <c:pt idx="170" formatCode="0.00">
                  <c:v>2980</c:v>
                </c:pt>
                <c:pt idx="171" formatCode="0.00">
                  <c:v>3540</c:v>
                </c:pt>
                <c:pt idx="172" formatCode="0.0">
                  <c:v>4140</c:v>
                </c:pt>
                <c:pt idx="173" formatCode="0.0">
                  <c:v>4790</c:v>
                </c:pt>
                <c:pt idx="174" formatCode="0.0">
                  <c:v>5480</c:v>
                </c:pt>
                <c:pt idx="175" formatCode="0.0">
                  <c:v>6200</c:v>
                </c:pt>
                <c:pt idx="176" formatCode="0.0">
                  <c:v>6970</c:v>
                </c:pt>
                <c:pt idx="177" formatCode="0.0">
                  <c:v>8620</c:v>
                </c:pt>
                <c:pt idx="178" formatCode="0.0">
                  <c:v>10410</c:v>
                </c:pt>
                <c:pt idx="179" formatCode="0.0">
                  <c:v>12360</c:v>
                </c:pt>
                <c:pt idx="180" formatCode="0.0">
                  <c:v>14440</c:v>
                </c:pt>
                <c:pt idx="181" formatCode="0.0">
                  <c:v>16660</c:v>
                </c:pt>
                <c:pt idx="182" formatCode="0.0">
                  <c:v>19010</c:v>
                </c:pt>
                <c:pt idx="183" formatCode="0.0">
                  <c:v>24100</c:v>
                </c:pt>
                <c:pt idx="184" formatCode="0.0">
                  <c:v>29670</c:v>
                </c:pt>
                <c:pt idx="185" formatCode="0.0">
                  <c:v>35710</c:v>
                </c:pt>
                <c:pt idx="186" formatCode="0.0">
                  <c:v>42190</c:v>
                </c:pt>
                <c:pt idx="187" formatCode="0.0">
                  <c:v>49090</c:v>
                </c:pt>
                <c:pt idx="188" formatCode="0.0">
                  <c:v>56390</c:v>
                </c:pt>
                <c:pt idx="189" formatCode="0.0">
                  <c:v>64060</c:v>
                </c:pt>
                <c:pt idx="190" formatCode="0.0">
                  <c:v>72110</c:v>
                </c:pt>
                <c:pt idx="191" formatCode="0.0">
                  <c:v>80500</c:v>
                </c:pt>
                <c:pt idx="192" formatCode="0.0">
                  <c:v>89220</c:v>
                </c:pt>
                <c:pt idx="193" formatCode="0.0">
                  <c:v>98260</c:v>
                </c:pt>
                <c:pt idx="194" formatCode="0.0">
                  <c:v>117230</c:v>
                </c:pt>
                <c:pt idx="195" formatCode="0.0">
                  <c:v>142510</c:v>
                </c:pt>
                <c:pt idx="196" formatCode="0.0">
                  <c:v>169370</c:v>
                </c:pt>
                <c:pt idx="197" formatCode="0.0">
                  <c:v>197670</c:v>
                </c:pt>
                <c:pt idx="198" formatCode="0.0">
                  <c:v>227260</c:v>
                </c:pt>
                <c:pt idx="199" formatCode="0.0">
                  <c:v>258050</c:v>
                </c:pt>
                <c:pt idx="200" formatCode="0.0">
                  <c:v>289910</c:v>
                </c:pt>
                <c:pt idx="201" formatCode="0.0">
                  <c:v>322760</c:v>
                </c:pt>
                <c:pt idx="202" formatCode="0.0">
                  <c:v>356510</c:v>
                </c:pt>
                <c:pt idx="203" formatCode="0.0">
                  <c:v>426400</c:v>
                </c:pt>
                <c:pt idx="204" formatCode="0.0">
                  <c:v>499100</c:v>
                </c:pt>
                <c:pt idx="205" formatCode="0.0">
                  <c:v>574190</c:v>
                </c:pt>
                <c:pt idx="206" formatCode="0.0">
                  <c:v>651310</c:v>
                </c:pt>
                <c:pt idx="207" formatCode="0.0">
                  <c:v>730180</c:v>
                </c:pt>
                <c:pt idx="208" formatCode="0.0">
                  <c:v>810550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43-49EF-9900-86E8CEF71EB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srim7Li_Diamond!$M$20:$M$228</c:f>
              <c:numCache>
                <c:formatCode>0.000</c:formatCode>
                <c:ptCount val="209"/>
                <c:pt idx="0">
                  <c:v>4.0000000000000002E-4</c:v>
                </c:pt>
                <c:pt idx="1">
                  <c:v>4.0000000000000002E-4</c:v>
                </c:pt>
                <c:pt idx="2">
                  <c:v>5.0000000000000001E-4</c:v>
                </c:pt>
                <c:pt idx="3">
                  <c:v>5.0000000000000001E-4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6.0000000000000006E-4</c:v>
                </c:pt>
                <c:pt idx="7">
                  <c:v>6.0000000000000006E-4</c:v>
                </c:pt>
                <c:pt idx="8">
                  <c:v>6.9999999999999999E-4</c:v>
                </c:pt>
                <c:pt idx="9">
                  <c:v>6.9999999999999999E-4</c:v>
                </c:pt>
                <c:pt idx="10">
                  <c:v>6.9999999999999999E-4</c:v>
                </c:pt>
                <c:pt idx="11">
                  <c:v>6.9999999999999999E-4</c:v>
                </c:pt>
                <c:pt idx="12">
                  <c:v>8.0000000000000004E-4</c:v>
                </c:pt>
                <c:pt idx="13">
                  <c:v>8.0000000000000004E-4</c:v>
                </c:pt>
                <c:pt idx="14">
                  <c:v>8.9999999999999998E-4</c:v>
                </c:pt>
                <c:pt idx="15">
                  <c:v>1E-3</c:v>
                </c:pt>
                <c:pt idx="16">
                  <c:v>1E-3</c:v>
                </c:pt>
                <c:pt idx="17">
                  <c:v>1.0999999999999998E-3</c:v>
                </c:pt>
                <c:pt idx="18">
                  <c:v>1.0999999999999998E-3</c:v>
                </c:pt>
                <c:pt idx="19">
                  <c:v>1.2000000000000001E-3</c:v>
                </c:pt>
                <c:pt idx="20">
                  <c:v>1.2000000000000001E-3</c:v>
                </c:pt>
                <c:pt idx="21">
                  <c:v>1.4E-3</c:v>
                </c:pt>
                <c:pt idx="22">
                  <c:v>1.5E-3</c:v>
                </c:pt>
                <c:pt idx="23">
                  <c:v>1.6000000000000001E-3</c:v>
                </c:pt>
                <c:pt idx="24">
                  <c:v>1.7000000000000001E-3</c:v>
                </c:pt>
                <c:pt idx="25">
                  <c:v>1.8E-3</c:v>
                </c:pt>
                <c:pt idx="26">
                  <c:v>1.9E-3</c:v>
                </c:pt>
                <c:pt idx="27">
                  <c:v>2E-3</c:v>
                </c:pt>
                <c:pt idx="28">
                  <c:v>2.1999999999999997E-3</c:v>
                </c:pt>
                <c:pt idx="29">
                  <c:v>2.4000000000000002E-3</c:v>
                </c:pt>
                <c:pt idx="30">
                  <c:v>2.5999999999999999E-3</c:v>
                </c:pt>
                <c:pt idx="31">
                  <c:v>2.8E-3</c:v>
                </c:pt>
                <c:pt idx="32">
                  <c:v>2.9000000000000002E-3</c:v>
                </c:pt>
                <c:pt idx="33">
                  <c:v>3.0999999999999999E-3</c:v>
                </c:pt>
                <c:pt idx="34">
                  <c:v>3.3E-3</c:v>
                </c:pt>
                <c:pt idx="35">
                  <c:v>3.5000000000000005E-3</c:v>
                </c:pt>
                <c:pt idx="36">
                  <c:v>3.5999999999999999E-3</c:v>
                </c:pt>
                <c:pt idx="37">
                  <c:v>3.8E-3</c:v>
                </c:pt>
                <c:pt idx="38">
                  <c:v>4.1000000000000003E-3</c:v>
                </c:pt>
                <c:pt idx="39">
                  <c:v>4.4999999999999997E-3</c:v>
                </c:pt>
                <c:pt idx="40">
                  <c:v>4.8999999999999998E-3</c:v>
                </c:pt>
                <c:pt idx="41">
                  <c:v>5.3E-3</c:v>
                </c:pt>
                <c:pt idx="42">
                  <c:v>5.7000000000000002E-3</c:v>
                </c:pt>
                <c:pt idx="43">
                  <c:v>6.0000000000000001E-3</c:v>
                </c:pt>
                <c:pt idx="44">
                  <c:v>6.4000000000000003E-3</c:v>
                </c:pt>
                <c:pt idx="45">
                  <c:v>6.7000000000000002E-3</c:v>
                </c:pt>
                <c:pt idx="46">
                  <c:v>7.0999999999999995E-3</c:v>
                </c:pt>
                <c:pt idx="47">
                  <c:v>7.7999999999999996E-3</c:v>
                </c:pt>
                <c:pt idx="48">
                  <c:v>8.4000000000000012E-3</c:v>
                </c:pt>
                <c:pt idx="49">
                  <c:v>8.9999999999999993E-3</c:v>
                </c:pt>
                <c:pt idx="50">
                  <c:v>9.6000000000000009E-3</c:v>
                </c:pt>
                <c:pt idx="51">
                  <c:v>1.0199999999999999E-2</c:v>
                </c:pt>
                <c:pt idx="52">
                  <c:v>1.0800000000000001E-2</c:v>
                </c:pt>
                <c:pt idx="53">
                  <c:v>1.18E-2</c:v>
                </c:pt>
                <c:pt idx="54">
                  <c:v>1.2800000000000001E-2</c:v>
                </c:pt>
                <c:pt idx="55">
                  <c:v>1.3800000000000002E-2</c:v>
                </c:pt>
                <c:pt idx="56">
                  <c:v>1.47E-2</c:v>
                </c:pt>
                <c:pt idx="57">
                  <c:v>1.55E-2</c:v>
                </c:pt>
                <c:pt idx="58">
                  <c:v>1.6300000000000002E-2</c:v>
                </c:pt>
                <c:pt idx="59">
                  <c:v>1.7100000000000001E-2</c:v>
                </c:pt>
                <c:pt idx="60">
                  <c:v>1.78E-2</c:v>
                </c:pt>
                <c:pt idx="61">
                  <c:v>1.8499999999999999E-2</c:v>
                </c:pt>
                <c:pt idx="62">
                  <c:v>1.9200000000000002E-2</c:v>
                </c:pt>
                <c:pt idx="63">
                  <c:v>1.9800000000000002E-2</c:v>
                </c:pt>
                <c:pt idx="64">
                  <c:v>2.0999999999999998E-2</c:v>
                </c:pt>
                <c:pt idx="65">
                  <c:v>2.24E-2</c:v>
                </c:pt>
                <c:pt idx="66">
                  <c:v>2.3699999999999999E-2</c:v>
                </c:pt>
                <c:pt idx="67">
                  <c:v>2.4899999999999999E-2</c:v>
                </c:pt>
                <c:pt idx="68">
                  <c:v>2.5899999999999999E-2</c:v>
                </c:pt>
                <c:pt idx="69">
                  <c:v>2.69E-2</c:v>
                </c:pt>
                <c:pt idx="70">
                  <c:v>2.7900000000000001E-2</c:v>
                </c:pt>
                <c:pt idx="71">
                  <c:v>2.8699999999999996E-2</c:v>
                </c:pt>
                <c:pt idx="72">
                  <c:v>2.9499999999999998E-2</c:v>
                </c:pt>
                <c:pt idx="73">
                  <c:v>3.1E-2</c:v>
                </c:pt>
                <c:pt idx="74">
                  <c:v>3.2399999999999998E-2</c:v>
                </c:pt>
                <c:pt idx="75">
                  <c:v>3.3500000000000002E-2</c:v>
                </c:pt>
                <c:pt idx="76">
                  <c:v>3.4599999999999999E-2</c:v>
                </c:pt>
                <c:pt idx="77">
                  <c:v>3.56E-2</c:v>
                </c:pt>
                <c:pt idx="78">
                  <c:v>3.6499999999999998E-2</c:v>
                </c:pt>
                <c:pt idx="79">
                  <c:v>3.8199999999999998E-2</c:v>
                </c:pt>
                <c:pt idx="80">
                  <c:v>3.9600000000000003E-2</c:v>
                </c:pt>
                <c:pt idx="81">
                  <c:v>4.0799999999999996E-2</c:v>
                </c:pt>
                <c:pt idx="82">
                  <c:v>4.1999999999999996E-2</c:v>
                </c:pt>
                <c:pt idx="83">
                  <c:v>4.2999999999999997E-2</c:v>
                </c:pt>
                <c:pt idx="84">
                  <c:v>4.3900000000000002E-2</c:v>
                </c:pt>
                <c:pt idx="85">
                  <c:v>4.4700000000000004E-2</c:v>
                </c:pt>
                <c:pt idx="86">
                  <c:v>4.5499999999999999E-2</c:v>
                </c:pt>
                <c:pt idx="87">
                  <c:v>4.6200000000000005E-2</c:v>
                </c:pt>
                <c:pt idx="88">
                  <c:v>4.6899999999999997E-2</c:v>
                </c:pt>
                <c:pt idx="89">
                  <c:v>4.7500000000000001E-2</c:v>
                </c:pt>
                <c:pt idx="90">
                  <c:v>4.87E-2</c:v>
                </c:pt>
                <c:pt idx="91">
                  <c:v>5.0099999999999999E-2</c:v>
                </c:pt>
                <c:pt idx="92">
                  <c:v>5.1400000000000001E-2</c:v>
                </c:pt>
                <c:pt idx="93">
                  <c:v>5.2400000000000002E-2</c:v>
                </c:pt>
                <c:pt idx="94">
                  <c:v>5.33E-2</c:v>
                </c:pt>
                <c:pt idx="95">
                  <c:v>5.4200000000000005E-2</c:v>
                </c:pt>
                <c:pt idx="96">
                  <c:v>5.4900000000000004E-2</c:v>
                </c:pt>
                <c:pt idx="97">
                  <c:v>5.5600000000000004E-2</c:v>
                </c:pt>
                <c:pt idx="98">
                  <c:v>5.6200000000000007E-2</c:v>
                </c:pt>
                <c:pt idx="99">
                  <c:v>5.7599999999999998E-2</c:v>
                </c:pt>
                <c:pt idx="100">
                  <c:v>5.8699999999999995E-2</c:v>
                </c:pt>
                <c:pt idx="101">
                  <c:v>5.9699999999999996E-2</c:v>
                </c:pt>
                <c:pt idx="102">
                  <c:v>6.0600000000000001E-2</c:v>
                </c:pt>
                <c:pt idx="103">
                  <c:v>6.1499999999999999E-2</c:v>
                </c:pt>
                <c:pt idx="104">
                  <c:v>6.2199999999999998E-2</c:v>
                </c:pt>
                <c:pt idx="105">
                  <c:v>6.4100000000000004E-2</c:v>
                </c:pt>
                <c:pt idx="106">
                  <c:v>6.5799999999999997E-2</c:v>
                </c:pt>
                <c:pt idx="107">
                  <c:v>6.7400000000000002E-2</c:v>
                </c:pt>
                <c:pt idx="108">
                  <c:v>6.88E-2</c:v>
                </c:pt>
                <c:pt idx="109">
                  <c:v>7.0099999999999996E-2</c:v>
                </c:pt>
                <c:pt idx="110">
                  <c:v>7.1399999999999991E-2</c:v>
                </c:pt>
                <c:pt idx="111">
                  <c:v>7.2599999999999998E-2</c:v>
                </c:pt>
                <c:pt idx="112">
                  <c:v>7.3700000000000002E-2</c:v>
                </c:pt>
                <c:pt idx="113">
                  <c:v>7.4899999999999994E-2</c:v>
                </c:pt>
                <c:pt idx="114">
                  <c:v>7.5999999999999998E-2</c:v>
                </c:pt>
                <c:pt idx="115">
                  <c:v>7.7100000000000002E-2</c:v>
                </c:pt>
                <c:pt idx="116">
                  <c:v>8.09E-2</c:v>
                </c:pt>
                <c:pt idx="117">
                  <c:v>8.6599999999999996E-2</c:v>
                </c:pt>
                <c:pt idx="118">
                  <c:v>9.2100000000000001E-2</c:v>
                </c:pt>
                <c:pt idx="119">
                  <c:v>9.7699999999999995E-2</c:v>
                </c:pt>
                <c:pt idx="120">
                  <c:v>0.1032</c:v>
                </c:pt>
                <c:pt idx="121">
                  <c:v>0.10880000000000001</c:v>
                </c:pt>
                <c:pt idx="122">
                  <c:v>0.11439999999999999</c:v>
                </c:pt>
                <c:pt idx="123">
                  <c:v>0.12010000000000001</c:v>
                </c:pt>
                <c:pt idx="124">
                  <c:v>0.1258</c:v>
                </c:pt>
                <c:pt idx="125">
                  <c:v>0.1474</c:v>
                </c:pt>
                <c:pt idx="126">
                  <c:v>0.16830000000000001</c:v>
                </c:pt>
                <c:pt idx="127">
                  <c:v>0.1888</c:v>
                </c:pt>
                <c:pt idx="128">
                  <c:v>0.2092</c:v>
                </c:pt>
                <c:pt idx="129">
                  <c:v>0.22959999999999997</c:v>
                </c:pt>
                <c:pt idx="130">
                  <c:v>0.25</c:v>
                </c:pt>
                <c:pt idx="131">
                  <c:v>0.32540000000000002</c:v>
                </c:pt>
                <c:pt idx="132">
                  <c:v>0.3957</c:v>
                </c:pt>
                <c:pt idx="133">
                  <c:v>0.46379999999999999</c:v>
                </c:pt>
                <c:pt idx="134">
                  <c:v>0.53079999999999994</c:v>
                </c:pt>
                <c:pt idx="135">
                  <c:v>0.59740000000000004</c:v>
                </c:pt>
                <c:pt idx="136">
                  <c:v>0.66399999999999992</c:v>
                </c:pt>
                <c:pt idx="137">
                  <c:v>0.73089999999999999</c:v>
                </c:pt>
                <c:pt idx="138">
                  <c:v>0.79820000000000002</c:v>
                </c:pt>
                <c:pt idx="139">
                  <c:v>0.86639999999999995</c:v>
                </c:pt>
                <c:pt idx="140">
                  <c:v>0.93589999999999995</c:v>
                </c:pt>
                <c:pt idx="141">
                  <c:v>1.01</c:v>
                </c:pt>
                <c:pt idx="142">
                  <c:v>1.28</c:v>
                </c:pt>
                <c:pt idx="143">
                  <c:v>1.66</c:v>
                </c:pt>
                <c:pt idx="144" formatCode="0.00">
                  <c:v>2.0299999999999998</c:v>
                </c:pt>
                <c:pt idx="145" formatCode="0.00">
                  <c:v>2.38</c:v>
                </c:pt>
                <c:pt idx="146" formatCode="0.00">
                  <c:v>2.74</c:v>
                </c:pt>
                <c:pt idx="147" formatCode="0.00">
                  <c:v>3.09</c:v>
                </c:pt>
                <c:pt idx="148" formatCode="0.00">
                  <c:v>3.45</c:v>
                </c:pt>
                <c:pt idx="149" formatCode="0.00">
                  <c:v>3.81</c:v>
                </c:pt>
                <c:pt idx="150" formatCode="0.00">
                  <c:v>4.18</c:v>
                </c:pt>
                <c:pt idx="151" formatCode="0.00">
                  <c:v>5.55</c:v>
                </c:pt>
                <c:pt idx="152" formatCode="0.00">
                  <c:v>6.83</c:v>
                </c:pt>
                <c:pt idx="153" formatCode="0.00">
                  <c:v>8.09</c:v>
                </c:pt>
                <c:pt idx="154" formatCode="0.00">
                  <c:v>9.33</c:v>
                </c:pt>
                <c:pt idx="155" formatCode="0.00">
                  <c:v>10.58</c:v>
                </c:pt>
                <c:pt idx="156" formatCode="0.00">
                  <c:v>11.84</c:v>
                </c:pt>
                <c:pt idx="157" formatCode="0.00">
                  <c:v>16.5</c:v>
                </c:pt>
                <c:pt idx="158" formatCode="0.00">
                  <c:v>20.85</c:v>
                </c:pt>
                <c:pt idx="159" formatCode="0.00">
                  <c:v>25.09</c:v>
                </c:pt>
                <c:pt idx="160" formatCode="0.00">
                  <c:v>29.3</c:v>
                </c:pt>
                <c:pt idx="161" formatCode="0.00">
                  <c:v>33.54</c:v>
                </c:pt>
                <c:pt idx="162" formatCode="0.00">
                  <c:v>37.83</c:v>
                </c:pt>
                <c:pt idx="163" formatCode="0.00">
                  <c:v>42.16</c:v>
                </c:pt>
                <c:pt idx="164" formatCode="0.00">
                  <c:v>46.56</c:v>
                </c:pt>
                <c:pt idx="165" formatCode="0.00">
                  <c:v>51.02</c:v>
                </c:pt>
                <c:pt idx="166" formatCode="0.00">
                  <c:v>55.55</c:v>
                </c:pt>
                <c:pt idx="167" formatCode="0.00">
                  <c:v>60.15</c:v>
                </c:pt>
                <c:pt idx="168" formatCode="0.00">
                  <c:v>77.63</c:v>
                </c:pt>
                <c:pt idx="169" formatCode="0.00">
                  <c:v>102.63</c:v>
                </c:pt>
                <c:pt idx="170" formatCode="0.00">
                  <c:v>126.25</c:v>
                </c:pt>
                <c:pt idx="171" formatCode="0.00">
                  <c:v>149.34</c:v>
                </c:pt>
                <c:pt idx="172" formatCode="0.00">
                  <c:v>172.27</c:v>
                </c:pt>
                <c:pt idx="173" formatCode="0.00">
                  <c:v>195.24</c:v>
                </c:pt>
                <c:pt idx="174" formatCode="0.00">
                  <c:v>218.34</c:v>
                </c:pt>
                <c:pt idx="175" formatCode="0.00">
                  <c:v>241.64</c:v>
                </c:pt>
                <c:pt idx="176" formatCode="0.00">
                  <c:v>265.16000000000003</c:v>
                </c:pt>
                <c:pt idx="177" formatCode="0.00">
                  <c:v>353.61</c:v>
                </c:pt>
                <c:pt idx="178" formatCode="0.00">
                  <c:v>436.17</c:v>
                </c:pt>
                <c:pt idx="179" formatCode="0.00">
                  <c:v>516.22</c:v>
                </c:pt>
                <c:pt idx="180" formatCode="0.00">
                  <c:v>595.17999999999995</c:v>
                </c:pt>
                <c:pt idx="181" formatCode="0.00">
                  <c:v>673.76</c:v>
                </c:pt>
                <c:pt idx="182" formatCode="0.00">
                  <c:v>752.34</c:v>
                </c:pt>
                <c:pt idx="183" formatCode="0.00">
                  <c:v>1040</c:v>
                </c:pt>
                <c:pt idx="184" formatCode="0.00">
                  <c:v>1310</c:v>
                </c:pt>
                <c:pt idx="185" formatCode="0.00">
                  <c:v>1560</c:v>
                </c:pt>
                <c:pt idx="186" formatCode="0.00">
                  <c:v>1810</c:v>
                </c:pt>
                <c:pt idx="187" formatCode="0.00">
                  <c:v>2060</c:v>
                </c:pt>
                <c:pt idx="188" formatCode="0.00">
                  <c:v>2310</c:v>
                </c:pt>
                <c:pt idx="189" formatCode="0.00">
                  <c:v>2550</c:v>
                </c:pt>
                <c:pt idx="190" formatCode="0.00">
                  <c:v>2800</c:v>
                </c:pt>
                <c:pt idx="191" formatCode="0.00">
                  <c:v>3040</c:v>
                </c:pt>
                <c:pt idx="192" formatCode="0.0">
                  <c:v>3280</c:v>
                </c:pt>
                <c:pt idx="193" formatCode="0.0">
                  <c:v>3530</c:v>
                </c:pt>
                <c:pt idx="194" formatCode="0.0">
                  <c:v>4440</c:v>
                </c:pt>
                <c:pt idx="195" formatCode="0.0">
                  <c:v>5700</c:v>
                </c:pt>
                <c:pt idx="196" formatCode="0.0">
                  <c:v>6860</c:v>
                </c:pt>
                <c:pt idx="197" formatCode="0.0">
                  <c:v>7950</c:v>
                </c:pt>
                <c:pt idx="198" formatCode="0.0">
                  <c:v>8990</c:v>
                </c:pt>
                <c:pt idx="199" formatCode="0.0">
                  <c:v>9990</c:v>
                </c:pt>
                <c:pt idx="200" formatCode="0.0">
                  <c:v>10970</c:v>
                </c:pt>
                <c:pt idx="201" formatCode="0.0">
                  <c:v>11920</c:v>
                </c:pt>
                <c:pt idx="202" formatCode="0.0">
                  <c:v>12850</c:v>
                </c:pt>
                <c:pt idx="203" formatCode="0.0">
                  <c:v>16219.999999999998</c:v>
                </c:pt>
                <c:pt idx="204" formatCode="0.0">
                  <c:v>19220</c:v>
                </c:pt>
                <c:pt idx="205" formatCode="0.0">
                  <c:v>21970</c:v>
                </c:pt>
                <c:pt idx="206" formatCode="0.0">
                  <c:v>24540</c:v>
                </c:pt>
                <c:pt idx="207" formatCode="0.0">
                  <c:v>26970</c:v>
                </c:pt>
                <c:pt idx="208" formatCode="0.0">
                  <c:v>29280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43-49EF-9900-86E8CEF71EB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srim7Li_Diamond!$P$20:$P$228</c:f>
              <c:numCache>
                <c:formatCode>0.000</c:formatCode>
                <c:ptCount val="209"/>
                <c:pt idx="0">
                  <c:v>3.0000000000000003E-4</c:v>
                </c:pt>
                <c:pt idx="1">
                  <c:v>3.0000000000000003E-4</c:v>
                </c:pt>
                <c:pt idx="2">
                  <c:v>4.0000000000000002E-4</c:v>
                </c:pt>
                <c:pt idx="3">
                  <c:v>4.0000000000000002E-4</c:v>
                </c:pt>
                <c:pt idx="4">
                  <c:v>4.0000000000000002E-4</c:v>
                </c:pt>
                <c:pt idx="5">
                  <c:v>4.0000000000000002E-4</c:v>
                </c:pt>
                <c:pt idx="6">
                  <c:v>4.0000000000000002E-4</c:v>
                </c:pt>
                <c:pt idx="7">
                  <c:v>5.0000000000000001E-4</c:v>
                </c:pt>
                <c:pt idx="8">
                  <c:v>5.0000000000000001E-4</c:v>
                </c:pt>
                <c:pt idx="9">
                  <c:v>5.0000000000000001E-4</c:v>
                </c:pt>
                <c:pt idx="10">
                  <c:v>5.0000000000000001E-4</c:v>
                </c:pt>
                <c:pt idx="11">
                  <c:v>5.0000000000000001E-4</c:v>
                </c:pt>
                <c:pt idx="12">
                  <c:v>6.0000000000000006E-4</c:v>
                </c:pt>
                <c:pt idx="13">
                  <c:v>6.0000000000000006E-4</c:v>
                </c:pt>
                <c:pt idx="14">
                  <c:v>6.9999999999999999E-4</c:v>
                </c:pt>
                <c:pt idx="15">
                  <c:v>6.9999999999999999E-4</c:v>
                </c:pt>
                <c:pt idx="16">
                  <c:v>6.9999999999999999E-4</c:v>
                </c:pt>
                <c:pt idx="17">
                  <c:v>8.0000000000000004E-4</c:v>
                </c:pt>
                <c:pt idx="18">
                  <c:v>8.0000000000000004E-4</c:v>
                </c:pt>
                <c:pt idx="19">
                  <c:v>8.9999999999999998E-4</c:v>
                </c:pt>
                <c:pt idx="20">
                  <c:v>8.9999999999999998E-4</c:v>
                </c:pt>
                <c:pt idx="21">
                  <c:v>1E-3</c:v>
                </c:pt>
                <c:pt idx="22">
                  <c:v>1.0999999999999998E-3</c:v>
                </c:pt>
                <c:pt idx="23">
                  <c:v>1.0999999999999998E-3</c:v>
                </c:pt>
                <c:pt idx="24">
                  <c:v>1.2000000000000001E-3</c:v>
                </c:pt>
                <c:pt idx="25">
                  <c:v>1.2999999999999999E-3</c:v>
                </c:pt>
                <c:pt idx="26">
                  <c:v>1.2999999999999999E-3</c:v>
                </c:pt>
                <c:pt idx="27">
                  <c:v>1.5E-3</c:v>
                </c:pt>
                <c:pt idx="28">
                  <c:v>1.6000000000000001E-3</c:v>
                </c:pt>
                <c:pt idx="29">
                  <c:v>1.7000000000000001E-3</c:v>
                </c:pt>
                <c:pt idx="30">
                  <c:v>1.9E-3</c:v>
                </c:pt>
                <c:pt idx="31">
                  <c:v>2E-3</c:v>
                </c:pt>
                <c:pt idx="32">
                  <c:v>2.1000000000000003E-3</c:v>
                </c:pt>
                <c:pt idx="33">
                  <c:v>2.1999999999999997E-3</c:v>
                </c:pt>
                <c:pt idx="34">
                  <c:v>2.4000000000000002E-3</c:v>
                </c:pt>
                <c:pt idx="35">
                  <c:v>2.5000000000000001E-3</c:v>
                </c:pt>
                <c:pt idx="36">
                  <c:v>2.5999999999999999E-3</c:v>
                </c:pt>
                <c:pt idx="37">
                  <c:v>2.7000000000000001E-3</c:v>
                </c:pt>
                <c:pt idx="38">
                  <c:v>3.0000000000000001E-3</c:v>
                </c:pt>
                <c:pt idx="39">
                  <c:v>3.3E-3</c:v>
                </c:pt>
                <c:pt idx="40">
                  <c:v>3.5999999999999999E-3</c:v>
                </c:pt>
                <c:pt idx="41">
                  <c:v>3.8E-3</c:v>
                </c:pt>
                <c:pt idx="42">
                  <c:v>4.1000000000000003E-3</c:v>
                </c:pt>
                <c:pt idx="43">
                  <c:v>4.3999999999999994E-3</c:v>
                </c:pt>
                <c:pt idx="44">
                  <c:v>4.7000000000000002E-3</c:v>
                </c:pt>
                <c:pt idx="45">
                  <c:v>5.0000000000000001E-3</c:v>
                </c:pt>
                <c:pt idx="46">
                  <c:v>5.1999999999999998E-3</c:v>
                </c:pt>
                <c:pt idx="47">
                  <c:v>5.8000000000000005E-3</c:v>
                </c:pt>
                <c:pt idx="48">
                  <c:v>6.3E-3</c:v>
                </c:pt>
                <c:pt idx="49">
                  <c:v>6.8000000000000005E-3</c:v>
                </c:pt>
                <c:pt idx="50">
                  <c:v>7.2999999999999992E-3</c:v>
                </c:pt>
                <c:pt idx="51">
                  <c:v>7.9000000000000008E-3</c:v>
                </c:pt>
                <c:pt idx="52">
                  <c:v>8.3000000000000001E-3</c:v>
                </c:pt>
                <c:pt idx="53">
                  <c:v>9.2999999999999992E-3</c:v>
                </c:pt>
                <c:pt idx="54">
                  <c:v>1.03E-2</c:v>
                </c:pt>
                <c:pt idx="55">
                  <c:v>1.12E-2</c:v>
                </c:pt>
                <c:pt idx="56">
                  <c:v>1.2E-2</c:v>
                </c:pt>
                <c:pt idx="57">
                  <c:v>1.29E-2</c:v>
                </c:pt>
                <c:pt idx="58">
                  <c:v>1.37E-2</c:v>
                </c:pt>
                <c:pt idx="59">
                  <c:v>1.4499999999999999E-2</c:v>
                </c:pt>
                <c:pt idx="60">
                  <c:v>1.5299999999999999E-2</c:v>
                </c:pt>
                <c:pt idx="61">
                  <c:v>1.6E-2</c:v>
                </c:pt>
                <c:pt idx="62">
                  <c:v>1.67E-2</c:v>
                </c:pt>
                <c:pt idx="63">
                  <c:v>1.7399999999999999E-2</c:v>
                </c:pt>
                <c:pt idx="64">
                  <c:v>1.8800000000000001E-2</c:v>
                </c:pt>
                <c:pt idx="65">
                  <c:v>2.0399999999999998E-2</c:v>
                </c:pt>
                <c:pt idx="66">
                  <c:v>2.1899999999999999E-2</c:v>
                </c:pt>
                <c:pt idx="67">
                  <c:v>2.3300000000000001E-2</c:v>
                </c:pt>
                <c:pt idx="68">
                  <c:v>2.46E-2</c:v>
                </c:pt>
                <c:pt idx="69">
                  <c:v>2.5899999999999999E-2</c:v>
                </c:pt>
                <c:pt idx="70">
                  <c:v>2.7100000000000003E-2</c:v>
                </c:pt>
                <c:pt idx="71">
                  <c:v>2.8299999999999999E-2</c:v>
                </c:pt>
                <c:pt idx="72">
                  <c:v>2.9399999999999999E-2</c:v>
                </c:pt>
                <c:pt idx="73">
                  <c:v>3.1399999999999997E-2</c:v>
                </c:pt>
                <c:pt idx="74">
                  <c:v>3.3300000000000003E-2</c:v>
                </c:pt>
                <c:pt idx="75">
                  <c:v>3.4999999999999996E-2</c:v>
                </c:pt>
                <c:pt idx="76">
                  <c:v>3.6600000000000001E-2</c:v>
                </c:pt>
                <c:pt idx="77">
                  <c:v>3.8100000000000002E-2</c:v>
                </c:pt>
                <c:pt idx="78">
                  <c:v>3.95E-2</c:v>
                </c:pt>
                <c:pt idx="79">
                  <c:v>4.2099999999999999E-2</c:v>
                </c:pt>
                <c:pt idx="80">
                  <c:v>4.4299999999999999E-2</c:v>
                </c:pt>
                <c:pt idx="81">
                  <c:v>4.6400000000000004E-2</c:v>
                </c:pt>
                <c:pt idx="82">
                  <c:v>4.8299999999999996E-2</c:v>
                </c:pt>
                <c:pt idx="83">
                  <c:v>0.05</c:v>
                </c:pt>
                <c:pt idx="84">
                  <c:v>5.16E-2</c:v>
                </c:pt>
                <c:pt idx="85">
                  <c:v>5.3100000000000001E-2</c:v>
                </c:pt>
                <c:pt idx="86">
                  <c:v>5.4500000000000007E-2</c:v>
                </c:pt>
                <c:pt idx="87">
                  <c:v>5.5800000000000002E-2</c:v>
                </c:pt>
                <c:pt idx="88">
                  <c:v>5.6999999999999995E-2</c:v>
                </c:pt>
                <c:pt idx="89">
                  <c:v>5.8199999999999995E-2</c:v>
                </c:pt>
                <c:pt idx="90">
                  <c:v>6.0299999999999999E-2</c:v>
                </c:pt>
                <c:pt idx="91">
                  <c:v>6.2700000000000006E-2</c:v>
                </c:pt>
                <c:pt idx="92">
                  <c:v>6.4899999999999999E-2</c:v>
                </c:pt>
                <c:pt idx="93">
                  <c:v>6.6799999999999998E-2</c:v>
                </c:pt>
                <c:pt idx="94">
                  <c:v>6.8500000000000005E-2</c:v>
                </c:pt>
                <c:pt idx="95">
                  <c:v>6.9999999999999993E-2</c:v>
                </c:pt>
                <c:pt idx="96">
                  <c:v>7.1399999999999991E-2</c:v>
                </c:pt>
                <c:pt idx="97">
                  <c:v>7.2700000000000001E-2</c:v>
                </c:pt>
                <c:pt idx="98">
                  <c:v>7.3899999999999993E-2</c:v>
                </c:pt>
                <c:pt idx="99">
                  <c:v>7.6100000000000001E-2</c:v>
                </c:pt>
                <c:pt idx="100">
                  <c:v>7.8E-2</c:v>
                </c:pt>
                <c:pt idx="101">
                  <c:v>7.9600000000000004E-2</c:v>
                </c:pt>
                <c:pt idx="102">
                  <c:v>8.1100000000000005E-2</c:v>
                </c:pt>
                <c:pt idx="103">
                  <c:v>8.2400000000000001E-2</c:v>
                </c:pt>
                <c:pt idx="104">
                  <c:v>8.3599999999999994E-2</c:v>
                </c:pt>
                <c:pt idx="105">
                  <c:v>8.5800000000000001E-2</c:v>
                </c:pt>
                <c:pt idx="106">
                  <c:v>8.77E-2</c:v>
                </c:pt>
                <c:pt idx="107">
                  <c:v>8.9400000000000007E-2</c:v>
                </c:pt>
                <c:pt idx="108">
                  <c:v>9.0900000000000009E-2</c:v>
                </c:pt>
                <c:pt idx="109">
                  <c:v>9.2300000000000007E-2</c:v>
                </c:pt>
                <c:pt idx="110">
                  <c:v>9.3600000000000003E-2</c:v>
                </c:pt>
                <c:pt idx="111">
                  <c:v>9.4899999999999998E-2</c:v>
                </c:pt>
                <c:pt idx="112">
                  <c:v>9.6000000000000002E-2</c:v>
                </c:pt>
                <c:pt idx="113">
                  <c:v>9.7199999999999995E-2</c:v>
                </c:pt>
                <c:pt idx="114">
                  <c:v>9.8299999999999998E-2</c:v>
                </c:pt>
                <c:pt idx="115">
                  <c:v>9.9299999999999999E-2</c:v>
                </c:pt>
                <c:pt idx="116">
                  <c:v>0.10129999999999999</c:v>
                </c:pt>
                <c:pt idx="117">
                  <c:v>0.1038</c:v>
                </c:pt>
                <c:pt idx="118">
                  <c:v>0.1061</c:v>
                </c:pt>
                <c:pt idx="119">
                  <c:v>0.1085</c:v>
                </c:pt>
                <c:pt idx="120">
                  <c:v>0.11080000000000001</c:v>
                </c:pt>
                <c:pt idx="121">
                  <c:v>0.1132</c:v>
                </c:pt>
                <c:pt idx="122">
                  <c:v>0.11559999999999999</c:v>
                </c:pt>
                <c:pt idx="123">
                  <c:v>0.11799999999999999</c:v>
                </c:pt>
                <c:pt idx="124">
                  <c:v>0.12039999999999999</c:v>
                </c:pt>
                <c:pt idx="125">
                  <c:v>0.1255</c:v>
                </c:pt>
                <c:pt idx="126">
                  <c:v>0.1308</c:v>
                </c:pt>
                <c:pt idx="127">
                  <c:v>0.13640000000000002</c:v>
                </c:pt>
                <c:pt idx="128">
                  <c:v>0.14230000000000001</c:v>
                </c:pt>
                <c:pt idx="129">
                  <c:v>0.14850000000000002</c:v>
                </c:pt>
                <c:pt idx="130">
                  <c:v>0.15509999999999999</c:v>
                </c:pt>
                <c:pt idx="131">
                  <c:v>0.1691</c:v>
                </c:pt>
                <c:pt idx="132">
                  <c:v>0.18440000000000001</c:v>
                </c:pt>
                <c:pt idx="133">
                  <c:v>0.20099999999999998</c:v>
                </c:pt>
                <c:pt idx="134">
                  <c:v>0.21880000000000002</c:v>
                </c:pt>
                <c:pt idx="135">
                  <c:v>0.2379</c:v>
                </c:pt>
                <c:pt idx="136">
                  <c:v>0.25819999999999999</c:v>
                </c:pt>
                <c:pt idx="137">
                  <c:v>0.27959999999999996</c:v>
                </c:pt>
                <c:pt idx="138">
                  <c:v>0.30209999999999998</c:v>
                </c:pt>
                <c:pt idx="139">
                  <c:v>0.32579999999999998</c:v>
                </c:pt>
                <c:pt idx="140">
                  <c:v>0.35070000000000001</c:v>
                </c:pt>
                <c:pt idx="141">
                  <c:v>0.37679999999999997</c:v>
                </c:pt>
                <c:pt idx="142">
                  <c:v>0.43240000000000001</c:v>
                </c:pt>
                <c:pt idx="143">
                  <c:v>0.50819999999999999</c:v>
                </c:pt>
                <c:pt idx="144">
                  <c:v>0.5907</c:v>
                </c:pt>
                <c:pt idx="145">
                  <c:v>0.67969999999999997</c:v>
                </c:pt>
                <c:pt idx="146">
                  <c:v>0.77510000000000001</c:v>
                </c:pt>
                <c:pt idx="147">
                  <c:v>0.87660000000000005</c:v>
                </c:pt>
                <c:pt idx="148">
                  <c:v>0.98429999999999995</c:v>
                </c:pt>
                <c:pt idx="149">
                  <c:v>1.1000000000000001</c:v>
                </c:pt>
                <c:pt idx="150">
                  <c:v>1.22</c:v>
                </c:pt>
                <c:pt idx="151">
                  <c:v>1.47</c:v>
                </c:pt>
                <c:pt idx="152">
                  <c:v>1.75</c:v>
                </c:pt>
                <c:pt idx="153">
                  <c:v>2.0499999999999998</c:v>
                </c:pt>
                <c:pt idx="154">
                  <c:v>2.38</c:v>
                </c:pt>
                <c:pt idx="155" formatCode="0.00">
                  <c:v>2.72</c:v>
                </c:pt>
                <c:pt idx="156" formatCode="0.00">
                  <c:v>3.08</c:v>
                </c:pt>
                <c:pt idx="157" formatCode="0.00">
                  <c:v>3.87</c:v>
                </c:pt>
                <c:pt idx="158" formatCode="0.00">
                  <c:v>4.74</c:v>
                </c:pt>
                <c:pt idx="159" formatCode="0.00">
                  <c:v>5.69</c:v>
                </c:pt>
                <c:pt idx="160" formatCode="0.00">
                  <c:v>6.72</c:v>
                </c:pt>
                <c:pt idx="161" formatCode="0.00">
                  <c:v>7.82</c:v>
                </c:pt>
                <c:pt idx="162" formatCode="0.00">
                  <c:v>8.99</c:v>
                </c:pt>
                <c:pt idx="163" formatCode="0.00">
                  <c:v>10.24</c:v>
                </c:pt>
                <c:pt idx="164" formatCode="0.00">
                  <c:v>11.55</c:v>
                </c:pt>
                <c:pt idx="165" formatCode="0.00">
                  <c:v>12.94</c:v>
                </c:pt>
                <c:pt idx="166" formatCode="0.00">
                  <c:v>14.39</c:v>
                </c:pt>
                <c:pt idx="167" formatCode="0.00">
                  <c:v>15.91</c:v>
                </c:pt>
                <c:pt idx="168" formatCode="0.00">
                  <c:v>19.16</c:v>
                </c:pt>
                <c:pt idx="169" formatCode="0.00">
                  <c:v>23.58</c:v>
                </c:pt>
                <c:pt idx="170" formatCode="0.00">
                  <c:v>28.4</c:v>
                </c:pt>
                <c:pt idx="171" formatCode="0.00">
                  <c:v>33.6</c:v>
                </c:pt>
                <c:pt idx="172" formatCode="0.00">
                  <c:v>39.18</c:v>
                </c:pt>
                <c:pt idx="173" formatCode="0.00">
                  <c:v>45.11</c:v>
                </c:pt>
                <c:pt idx="174" formatCode="0.00">
                  <c:v>51.4</c:v>
                </c:pt>
                <c:pt idx="175" formatCode="0.00">
                  <c:v>58.04</c:v>
                </c:pt>
                <c:pt idx="176" formatCode="0.00">
                  <c:v>65.010000000000005</c:v>
                </c:pt>
                <c:pt idx="177" formatCode="0.00">
                  <c:v>79.94</c:v>
                </c:pt>
                <c:pt idx="178" formatCode="0.00">
                  <c:v>96.13</c:v>
                </c:pt>
                <c:pt idx="179" formatCode="0.00">
                  <c:v>113.53</c:v>
                </c:pt>
                <c:pt idx="180" formatCode="0.00">
                  <c:v>132.09</c:v>
                </c:pt>
                <c:pt idx="181" formatCode="0.00">
                  <c:v>151.75</c:v>
                </c:pt>
                <c:pt idx="182" formatCode="0.00">
                  <c:v>172.49</c:v>
                </c:pt>
                <c:pt idx="183" formatCode="0.00">
                  <c:v>217.01</c:v>
                </c:pt>
                <c:pt idx="184" formatCode="0.00">
                  <c:v>265.35000000000002</c:v>
                </c:pt>
                <c:pt idx="185" formatCode="0.00">
                  <c:v>317.23</c:v>
                </c:pt>
                <c:pt idx="186" formatCode="0.00">
                  <c:v>372.41</c:v>
                </c:pt>
                <c:pt idx="187" formatCode="0.00">
                  <c:v>430.65</c:v>
                </c:pt>
                <c:pt idx="188" formatCode="0.00">
                  <c:v>491.76</c:v>
                </c:pt>
                <c:pt idx="189" formatCode="0.00">
                  <c:v>555.54</c:v>
                </c:pt>
                <c:pt idx="190" formatCode="0.00">
                  <c:v>621.80999999999995</c:v>
                </c:pt>
                <c:pt idx="191" formatCode="0.00">
                  <c:v>690.42</c:v>
                </c:pt>
                <c:pt idx="192" formatCode="0.00">
                  <c:v>761.21</c:v>
                </c:pt>
                <c:pt idx="193" formatCode="0.00">
                  <c:v>834.03</c:v>
                </c:pt>
                <c:pt idx="194" formatCode="0.00">
                  <c:v>985.34</c:v>
                </c:pt>
                <c:pt idx="195" formatCode="0.00">
                  <c:v>1180</c:v>
                </c:pt>
                <c:pt idx="196" formatCode="0.00">
                  <c:v>1390</c:v>
                </c:pt>
                <c:pt idx="197" formatCode="0.00">
                  <c:v>1610</c:v>
                </c:pt>
                <c:pt idx="198" formatCode="0.00">
                  <c:v>1830</c:v>
                </c:pt>
                <c:pt idx="199" formatCode="0.00">
                  <c:v>2050</c:v>
                </c:pt>
                <c:pt idx="200" formatCode="0.00">
                  <c:v>2280</c:v>
                </c:pt>
                <c:pt idx="201" formatCode="0.00">
                  <c:v>2520</c:v>
                </c:pt>
                <c:pt idx="202" formatCode="0.00">
                  <c:v>2760</c:v>
                </c:pt>
                <c:pt idx="203" formatCode="0.00">
                  <c:v>3240</c:v>
                </c:pt>
                <c:pt idx="204" formatCode="0.00">
                  <c:v>3720</c:v>
                </c:pt>
                <c:pt idx="205" formatCode="0.00">
                  <c:v>4220</c:v>
                </c:pt>
                <c:pt idx="206" formatCode="0.00">
                  <c:v>4710</c:v>
                </c:pt>
                <c:pt idx="207" formatCode="0.00">
                  <c:v>5200</c:v>
                </c:pt>
                <c:pt idx="208" formatCode="0.00">
                  <c:v>5690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43-49EF-9900-86E8CEF71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808"/>
        <c:axId val="477614200"/>
      </c:scatterChart>
      <c:valAx>
        <c:axId val="4776138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4200"/>
        <c:crosses val="autoZero"/>
        <c:crossBetween val="midCat"/>
        <c:majorUnit val="10"/>
      </c:valAx>
      <c:valAx>
        <c:axId val="4776142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38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srim7Li_Air!$P$5</c:f>
          <c:strCache>
            <c:ptCount val="1"/>
            <c:pt idx="0">
              <c:v>srim7Li_Air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srim7Li_Air!$D$20:$D$228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srim7Li_Air!$E$20:$E$228</c:f>
              <c:numCache>
                <c:formatCode>0.000E+00</c:formatCode>
                <c:ptCount val="209"/>
                <c:pt idx="0">
                  <c:v>2.1440000000000001E-2</c:v>
                </c:pt>
                <c:pt idx="1">
                  <c:v>2.2919999999999999E-2</c:v>
                </c:pt>
                <c:pt idx="2">
                  <c:v>2.4309999999999998E-2</c:v>
                </c:pt>
                <c:pt idx="3">
                  <c:v>2.562E-2</c:v>
                </c:pt>
                <c:pt idx="4">
                  <c:v>2.6870000000000002E-2</c:v>
                </c:pt>
                <c:pt idx="5">
                  <c:v>2.8070000000000001E-2</c:v>
                </c:pt>
                <c:pt idx="6">
                  <c:v>2.921E-2</c:v>
                </c:pt>
                <c:pt idx="7">
                  <c:v>3.031E-2</c:v>
                </c:pt>
                <c:pt idx="8">
                  <c:v>3.1379999999999998E-2</c:v>
                </c:pt>
                <c:pt idx="9">
                  <c:v>3.2410000000000001E-2</c:v>
                </c:pt>
                <c:pt idx="10">
                  <c:v>3.3410000000000002E-2</c:v>
                </c:pt>
                <c:pt idx="11">
                  <c:v>3.4369999999999998E-2</c:v>
                </c:pt>
                <c:pt idx="12">
                  <c:v>3.6229999999999998E-2</c:v>
                </c:pt>
                <c:pt idx="13">
                  <c:v>3.8429999999999999E-2</c:v>
                </c:pt>
                <c:pt idx="14">
                  <c:v>4.0509999999999997E-2</c:v>
                </c:pt>
                <c:pt idx="15">
                  <c:v>4.249E-2</c:v>
                </c:pt>
                <c:pt idx="16">
                  <c:v>4.4380000000000003E-2</c:v>
                </c:pt>
                <c:pt idx="17">
                  <c:v>4.6190000000000002E-2</c:v>
                </c:pt>
                <c:pt idx="18">
                  <c:v>4.793E-2</c:v>
                </c:pt>
                <c:pt idx="19">
                  <c:v>4.9610000000000001E-2</c:v>
                </c:pt>
                <c:pt idx="20">
                  <c:v>5.1240000000000001E-2</c:v>
                </c:pt>
                <c:pt idx="21">
                  <c:v>5.4350000000000002E-2</c:v>
                </c:pt>
                <c:pt idx="22">
                  <c:v>5.7290000000000001E-2</c:v>
                </c:pt>
                <c:pt idx="23">
                  <c:v>6.0089999999999998E-2</c:v>
                </c:pt>
                <c:pt idx="24">
                  <c:v>6.2759999999999996E-2</c:v>
                </c:pt>
                <c:pt idx="25">
                  <c:v>6.5320000000000003E-2</c:v>
                </c:pt>
                <c:pt idx="26">
                  <c:v>6.7790000000000003E-2</c:v>
                </c:pt>
                <c:pt idx="27">
                  <c:v>7.2470000000000007E-2</c:v>
                </c:pt>
                <c:pt idx="28">
                  <c:v>7.6859999999999998E-2</c:v>
                </c:pt>
                <c:pt idx="29">
                  <c:v>8.1019999999999995E-2</c:v>
                </c:pt>
                <c:pt idx="30">
                  <c:v>8.4970000000000004E-2</c:v>
                </c:pt>
                <c:pt idx="31">
                  <c:v>8.8749999999999996E-2</c:v>
                </c:pt>
                <c:pt idx="32">
                  <c:v>9.2380000000000004E-2</c:v>
                </c:pt>
                <c:pt idx="33">
                  <c:v>9.5860000000000001E-2</c:v>
                </c:pt>
                <c:pt idx="34">
                  <c:v>9.9229999999999999E-2</c:v>
                </c:pt>
                <c:pt idx="35">
                  <c:v>0.10249999999999999</c:v>
                </c:pt>
                <c:pt idx="36">
                  <c:v>0.1056</c:v>
                </c:pt>
                <c:pt idx="37">
                  <c:v>0.1087</c:v>
                </c:pt>
                <c:pt idx="38">
                  <c:v>0.11459999999999999</c:v>
                </c:pt>
                <c:pt idx="39">
                  <c:v>0.1215</c:v>
                </c:pt>
                <c:pt idx="40">
                  <c:v>0.12809999999999999</c:v>
                </c:pt>
                <c:pt idx="41">
                  <c:v>0.13439999999999999</c:v>
                </c:pt>
                <c:pt idx="42">
                  <c:v>0.14030000000000001</c:v>
                </c:pt>
                <c:pt idx="43">
                  <c:v>0.14610000000000001</c:v>
                </c:pt>
                <c:pt idx="44">
                  <c:v>0.15160000000000001</c:v>
                </c:pt>
                <c:pt idx="45">
                  <c:v>0.15690000000000001</c:v>
                </c:pt>
                <c:pt idx="46">
                  <c:v>0.16200000000000001</c:v>
                </c:pt>
                <c:pt idx="47">
                  <c:v>0.1719</c:v>
                </c:pt>
                <c:pt idx="48">
                  <c:v>0.1812</c:v>
                </c:pt>
                <c:pt idx="49">
                  <c:v>0.19</c:v>
                </c:pt>
                <c:pt idx="50">
                  <c:v>0.19850000000000001</c:v>
                </c:pt>
                <c:pt idx="51">
                  <c:v>0.20660000000000001</c:v>
                </c:pt>
                <c:pt idx="52">
                  <c:v>0.21440000000000001</c:v>
                </c:pt>
                <c:pt idx="53">
                  <c:v>0.22919999999999999</c:v>
                </c:pt>
                <c:pt idx="54">
                  <c:v>0.24310000000000001</c:v>
                </c:pt>
                <c:pt idx="55">
                  <c:v>0.25619999999999998</c:v>
                </c:pt>
                <c:pt idx="56">
                  <c:v>0.26869999999999999</c:v>
                </c:pt>
                <c:pt idx="57">
                  <c:v>0.28070000000000001</c:v>
                </c:pt>
                <c:pt idx="58">
                  <c:v>0.29210000000000003</c:v>
                </c:pt>
                <c:pt idx="59">
                  <c:v>0.30309999999999998</c:v>
                </c:pt>
                <c:pt idx="60">
                  <c:v>0.31480000000000002</c:v>
                </c:pt>
                <c:pt idx="61">
                  <c:v>0.32600000000000001</c:v>
                </c:pt>
                <c:pt idx="62">
                  <c:v>0.33700000000000002</c:v>
                </c:pt>
                <c:pt idx="63">
                  <c:v>0.34770000000000001</c:v>
                </c:pt>
                <c:pt idx="64">
                  <c:v>0.36830000000000002</c:v>
                </c:pt>
                <c:pt idx="65">
                  <c:v>0.39290000000000003</c:v>
                </c:pt>
                <c:pt idx="66">
                  <c:v>0.41620000000000001</c:v>
                </c:pt>
                <c:pt idx="67">
                  <c:v>0.43859999999999999</c:v>
                </c:pt>
                <c:pt idx="68">
                  <c:v>0.46010000000000001</c:v>
                </c:pt>
                <c:pt idx="69">
                  <c:v>0.48080000000000001</c:v>
                </c:pt>
                <c:pt idx="70">
                  <c:v>0.50080000000000002</c:v>
                </c:pt>
                <c:pt idx="71">
                  <c:v>0.5202</c:v>
                </c:pt>
                <c:pt idx="72">
                  <c:v>0.53910000000000002</c:v>
                </c:pt>
                <c:pt idx="73">
                  <c:v>0.57530000000000003</c:v>
                </c:pt>
                <c:pt idx="74">
                  <c:v>0.60980000000000001</c:v>
                </c:pt>
                <c:pt idx="75">
                  <c:v>0.64280000000000004</c:v>
                </c:pt>
                <c:pt idx="76">
                  <c:v>0.67449999999999999</c:v>
                </c:pt>
                <c:pt idx="77">
                  <c:v>0.70499999999999996</c:v>
                </c:pt>
                <c:pt idx="78">
                  <c:v>0.73460000000000003</c:v>
                </c:pt>
                <c:pt idx="79">
                  <c:v>0.79100000000000004</c:v>
                </c:pt>
                <c:pt idx="80">
                  <c:v>0.84440000000000004</c:v>
                </c:pt>
                <c:pt idx="81">
                  <c:v>0.89510000000000001</c:v>
                </c:pt>
                <c:pt idx="82">
                  <c:v>0.94369999999999998</c:v>
                </c:pt>
                <c:pt idx="83">
                  <c:v>0.99029999999999996</c:v>
                </c:pt>
                <c:pt idx="84">
                  <c:v>1.0349999999999999</c:v>
                </c:pt>
                <c:pt idx="85">
                  <c:v>1.0780000000000001</c:v>
                </c:pt>
                <c:pt idx="86">
                  <c:v>1.1200000000000001</c:v>
                </c:pt>
                <c:pt idx="87">
                  <c:v>1.161</c:v>
                </c:pt>
                <c:pt idx="88">
                  <c:v>1.2</c:v>
                </c:pt>
                <c:pt idx="89">
                  <c:v>1.2390000000000001</c:v>
                </c:pt>
                <c:pt idx="90">
                  <c:v>1.3120000000000001</c:v>
                </c:pt>
                <c:pt idx="91">
                  <c:v>1.399</c:v>
                </c:pt>
                <c:pt idx="92">
                  <c:v>1.4810000000000001</c:v>
                </c:pt>
                <c:pt idx="93">
                  <c:v>1.5589999999999999</c:v>
                </c:pt>
                <c:pt idx="94">
                  <c:v>1.633</c:v>
                </c:pt>
                <c:pt idx="95">
                  <c:v>1.704</c:v>
                </c:pt>
                <c:pt idx="96">
                  <c:v>1.7709999999999999</c:v>
                </c:pt>
                <c:pt idx="97">
                  <c:v>1.835</c:v>
                </c:pt>
                <c:pt idx="98">
                  <c:v>1.897</c:v>
                </c:pt>
                <c:pt idx="99">
                  <c:v>2.012</c:v>
                </c:pt>
                <c:pt idx="100">
                  <c:v>2.1179999999999999</c:v>
                </c:pt>
                <c:pt idx="101">
                  <c:v>2.2160000000000002</c:v>
                </c:pt>
                <c:pt idx="102">
                  <c:v>2.3050000000000002</c:v>
                </c:pt>
                <c:pt idx="103">
                  <c:v>2.387</c:v>
                </c:pt>
                <c:pt idx="104">
                  <c:v>2.4630000000000001</c:v>
                </c:pt>
                <c:pt idx="105">
                  <c:v>2.5950000000000002</c:v>
                </c:pt>
                <c:pt idx="106">
                  <c:v>2.7050000000000001</c:v>
                </c:pt>
                <c:pt idx="107">
                  <c:v>2.7949999999999999</c:v>
                </c:pt>
                <c:pt idx="108">
                  <c:v>2.867</c:v>
                </c:pt>
                <c:pt idx="109">
                  <c:v>2.9239999999999999</c:v>
                </c:pt>
                <c:pt idx="110">
                  <c:v>2.9670000000000001</c:v>
                </c:pt>
                <c:pt idx="111">
                  <c:v>2.9990000000000001</c:v>
                </c:pt>
                <c:pt idx="112">
                  <c:v>3.02</c:v>
                </c:pt>
                <c:pt idx="113">
                  <c:v>3.0329999999999999</c:v>
                </c:pt>
                <c:pt idx="114">
                  <c:v>3.0379999999999998</c:v>
                </c:pt>
                <c:pt idx="115">
                  <c:v>3.0369999999999999</c:v>
                </c:pt>
                <c:pt idx="116">
                  <c:v>3.02</c:v>
                </c:pt>
                <c:pt idx="117">
                  <c:v>2.9780000000000002</c:v>
                </c:pt>
                <c:pt idx="118">
                  <c:v>2.9220000000000002</c:v>
                </c:pt>
                <c:pt idx="119">
                  <c:v>2.8580000000000001</c:v>
                </c:pt>
                <c:pt idx="120">
                  <c:v>2.7890000000000001</c:v>
                </c:pt>
                <c:pt idx="121">
                  <c:v>2.72</c:v>
                </c:pt>
                <c:pt idx="122">
                  <c:v>2.65</c:v>
                </c:pt>
                <c:pt idx="123">
                  <c:v>2.5819999999999999</c:v>
                </c:pt>
                <c:pt idx="124">
                  <c:v>2.516</c:v>
                </c:pt>
                <c:pt idx="125">
                  <c:v>2.39</c:v>
                </c:pt>
                <c:pt idx="126">
                  <c:v>2.2749999999999999</c:v>
                </c:pt>
                <c:pt idx="127">
                  <c:v>2.169</c:v>
                </c:pt>
                <c:pt idx="128">
                  <c:v>2.0720000000000001</c:v>
                </c:pt>
                <c:pt idx="129">
                  <c:v>1.984</c:v>
                </c:pt>
                <c:pt idx="130">
                  <c:v>1.9039999999999999</c:v>
                </c:pt>
                <c:pt idx="131">
                  <c:v>1.762</c:v>
                </c:pt>
                <c:pt idx="132">
                  <c:v>1.641</c:v>
                </c:pt>
                <c:pt idx="133">
                  <c:v>1.5369999999999999</c:v>
                </c:pt>
                <c:pt idx="134">
                  <c:v>1.4470000000000001</c:v>
                </c:pt>
                <c:pt idx="135">
                  <c:v>1.367</c:v>
                </c:pt>
                <c:pt idx="136">
                  <c:v>1.2969999999999999</c:v>
                </c:pt>
                <c:pt idx="137">
                  <c:v>1.2350000000000001</c:v>
                </c:pt>
                <c:pt idx="138">
                  <c:v>1.18</c:v>
                </c:pt>
                <c:pt idx="139">
                  <c:v>1.125</c:v>
                </c:pt>
                <c:pt idx="140">
                  <c:v>1.0720000000000001</c:v>
                </c:pt>
                <c:pt idx="141">
                  <c:v>1.0289999999999999</c:v>
                </c:pt>
                <c:pt idx="142">
                  <c:v>0.9526</c:v>
                </c:pt>
                <c:pt idx="143">
                  <c:v>0.87309999999999999</c:v>
                </c:pt>
                <c:pt idx="144">
                  <c:v>0.80689999999999995</c:v>
                </c:pt>
                <c:pt idx="145">
                  <c:v>0.75090000000000001</c:v>
                </c:pt>
                <c:pt idx="146">
                  <c:v>0.70279999999999998</c:v>
                </c:pt>
                <c:pt idx="147">
                  <c:v>0.66100000000000003</c:v>
                </c:pt>
                <c:pt idx="148">
                  <c:v>0.62429999999999997</c:v>
                </c:pt>
                <c:pt idx="149">
                  <c:v>0.59179999999999999</c:v>
                </c:pt>
                <c:pt idx="150">
                  <c:v>0.56279999999999997</c:v>
                </c:pt>
                <c:pt idx="151">
                  <c:v>0.51329999999999998</c:v>
                </c:pt>
                <c:pt idx="152">
                  <c:v>0.47239999999999999</c:v>
                </c:pt>
                <c:pt idx="153">
                  <c:v>0.43809999999999999</c:v>
                </c:pt>
                <c:pt idx="154">
                  <c:v>0.4088</c:v>
                </c:pt>
                <c:pt idx="155">
                  <c:v>0.38350000000000001</c:v>
                </c:pt>
                <c:pt idx="156">
                  <c:v>0.36149999999999999</c:v>
                </c:pt>
                <c:pt idx="157">
                  <c:v>0.32469999999999999</c:v>
                </c:pt>
                <c:pt idx="158">
                  <c:v>0.29530000000000001</c:v>
                </c:pt>
                <c:pt idx="159">
                  <c:v>0.2712</c:v>
                </c:pt>
                <c:pt idx="160">
                  <c:v>0.25109999999999999</c:v>
                </c:pt>
                <c:pt idx="161">
                  <c:v>0.23400000000000001</c:v>
                </c:pt>
                <c:pt idx="162">
                  <c:v>0.21929999999999999</c:v>
                </c:pt>
                <c:pt idx="163">
                  <c:v>0.20649999999999999</c:v>
                </c:pt>
                <c:pt idx="164">
                  <c:v>0.19520000000000001</c:v>
                </c:pt>
                <c:pt idx="165">
                  <c:v>0.1852</c:v>
                </c:pt>
                <c:pt idx="166">
                  <c:v>0.1764</c:v>
                </c:pt>
                <c:pt idx="167">
                  <c:v>0.16839999999999999</c:v>
                </c:pt>
                <c:pt idx="168">
                  <c:v>0.15459999999999999</c:v>
                </c:pt>
                <c:pt idx="169">
                  <c:v>0.14050000000000001</c:v>
                </c:pt>
                <c:pt idx="170">
                  <c:v>0.12909999999999999</c:v>
                </c:pt>
                <c:pt idx="171">
                  <c:v>0.1196</c:v>
                </c:pt>
                <c:pt idx="172">
                  <c:v>0.1115</c:v>
                </c:pt>
                <c:pt idx="173">
                  <c:v>0.1046</c:v>
                </c:pt>
                <c:pt idx="174">
                  <c:v>9.8619999999999999E-2</c:v>
                </c:pt>
                <c:pt idx="175">
                  <c:v>9.3369999999999995E-2</c:v>
                </c:pt>
                <c:pt idx="176">
                  <c:v>8.8739999999999999E-2</c:v>
                </c:pt>
                <c:pt idx="177">
                  <c:v>8.0920000000000006E-2</c:v>
                </c:pt>
                <c:pt idx="178">
                  <c:v>7.4560000000000001E-2</c:v>
                </c:pt>
                <c:pt idx="179">
                  <c:v>6.93E-2</c:v>
                </c:pt>
                <c:pt idx="180">
                  <c:v>6.4850000000000005E-2</c:v>
                </c:pt>
                <c:pt idx="181">
                  <c:v>6.105E-2</c:v>
                </c:pt>
                <c:pt idx="182">
                  <c:v>5.7770000000000002E-2</c:v>
                </c:pt>
                <c:pt idx="183">
                  <c:v>5.237E-2</c:v>
                </c:pt>
                <c:pt idx="184">
                  <c:v>4.811E-2</c:v>
                </c:pt>
                <c:pt idx="185">
                  <c:v>4.4659999999999998E-2</c:v>
                </c:pt>
                <c:pt idx="186">
                  <c:v>4.1820000000000003E-2</c:v>
                </c:pt>
                <c:pt idx="187">
                  <c:v>3.943E-2</c:v>
                </c:pt>
                <c:pt idx="188">
                  <c:v>3.739E-2</c:v>
                </c:pt>
                <c:pt idx="189">
                  <c:v>3.5639999999999998E-2</c:v>
                </c:pt>
                <c:pt idx="190">
                  <c:v>3.4110000000000001E-2</c:v>
                </c:pt>
                <c:pt idx="191">
                  <c:v>3.2770000000000001E-2</c:v>
                </c:pt>
                <c:pt idx="192">
                  <c:v>3.1579999999999997E-2</c:v>
                </c:pt>
                <c:pt idx="193">
                  <c:v>3.0519999999999999E-2</c:v>
                </c:pt>
                <c:pt idx="194">
                  <c:v>2.8719999999999999E-2</c:v>
                </c:pt>
                <c:pt idx="195">
                  <c:v>2.6919999999999999E-2</c:v>
                </c:pt>
                <c:pt idx="196">
                  <c:v>2.5479999999999999E-2</c:v>
                </c:pt>
                <c:pt idx="197">
                  <c:v>2.4299999999999999E-2</c:v>
                </c:pt>
                <c:pt idx="198">
                  <c:v>2.333E-2</c:v>
                </c:pt>
                <c:pt idx="199">
                  <c:v>2.2509999999999999E-2</c:v>
                </c:pt>
                <c:pt idx="200">
                  <c:v>2.181E-2</c:v>
                </c:pt>
                <c:pt idx="201">
                  <c:v>2.121E-2</c:v>
                </c:pt>
                <c:pt idx="202">
                  <c:v>2.069E-2</c:v>
                </c:pt>
                <c:pt idx="203">
                  <c:v>1.985E-2</c:v>
                </c:pt>
                <c:pt idx="204">
                  <c:v>1.9189999999999999E-2</c:v>
                </c:pt>
                <c:pt idx="205">
                  <c:v>1.8669999999999999E-2</c:v>
                </c:pt>
                <c:pt idx="206">
                  <c:v>1.8249999999999999E-2</c:v>
                </c:pt>
                <c:pt idx="207">
                  <c:v>1.7909999999999999E-2</c:v>
                </c:pt>
                <c:pt idx="208">
                  <c:v>1.763E-2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15-47EC-B12B-BA0D5C2ACBC2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srim7Li_Air!$F$20:$F$228</c:f>
              <c:numCache>
                <c:formatCode>0.000E+00</c:formatCode>
                <c:ptCount val="209"/>
                <c:pt idx="0">
                  <c:v>0.1951</c:v>
                </c:pt>
                <c:pt idx="1">
                  <c:v>0.20330000000000001</c:v>
                </c:pt>
                <c:pt idx="2">
                  <c:v>0.21049999999999999</c:v>
                </c:pt>
                <c:pt idx="3">
                  <c:v>0.21690000000000001</c:v>
                </c:pt>
                <c:pt idx="4">
                  <c:v>0.22270000000000001</c:v>
                </c:pt>
                <c:pt idx="5">
                  <c:v>0.22789999999999999</c:v>
                </c:pt>
                <c:pt idx="6">
                  <c:v>0.2326</c:v>
                </c:pt>
                <c:pt idx="7">
                  <c:v>0.23699999999999999</c:v>
                </c:pt>
                <c:pt idx="8">
                  <c:v>0.24099999999999999</c:v>
                </c:pt>
                <c:pt idx="9">
                  <c:v>0.2447</c:v>
                </c:pt>
                <c:pt idx="10">
                  <c:v>0.24809999999999999</c:v>
                </c:pt>
                <c:pt idx="11">
                  <c:v>0.25130000000000002</c:v>
                </c:pt>
                <c:pt idx="12">
                  <c:v>0.25700000000000001</c:v>
                </c:pt>
                <c:pt idx="13">
                  <c:v>0.2631</c:v>
                </c:pt>
                <c:pt idx="14">
                  <c:v>0.26840000000000003</c:v>
                </c:pt>
                <c:pt idx="15">
                  <c:v>0.27300000000000002</c:v>
                </c:pt>
                <c:pt idx="16">
                  <c:v>0.27700000000000002</c:v>
                </c:pt>
                <c:pt idx="17">
                  <c:v>0.28039999999999998</c:v>
                </c:pt>
                <c:pt idx="18">
                  <c:v>0.28349999999999997</c:v>
                </c:pt>
                <c:pt idx="19">
                  <c:v>0.28620000000000001</c:v>
                </c:pt>
                <c:pt idx="20">
                  <c:v>0.28860000000000002</c:v>
                </c:pt>
                <c:pt idx="21">
                  <c:v>0.29260000000000003</c:v>
                </c:pt>
                <c:pt idx="22">
                  <c:v>0.29570000000000002</c:v>
                </c:pt>
                <c:pt idx="23">
                  <c:v>0.29820000000000002</c:v>
                </c:pt>
                <c:pt idx="24">
                  <c:v>0.30009999999999998</c:v>
                </c:pt>
                <c:pt idx="25">
                  <c:v>0.30159999999999998</c:v>
                </c:pt>
                <c:pt idx="26">
                  <c:v>0.30280000000000001</c:v>
                </c:pt>
                <c:pt idx="27">
                  <c:v>0.30420000000000003</c:v>
                </c:pt>
                <c:pt idx="28">
                  <c:v>0.30470000000000003</c:v>
                </c:pt>
                <c:pt idx="29">
                  <c:v>0.30459999999999998</c:v>
                </c:pt>
                <c:pt idx="30">
                  <c:v>0.30399999999999999</c:v>
                </c:pt>
                <c:pt idx="31">
                  <c:v>0.30299999999999999</c:v>
                </c:pt>
                <c:pt idx="32">
                  <c:v>0.30180000000000001</c:v>
                </c:pt>
                <c:pt idx="33">
                  <c:v>0.30030000000000001</c:v>
                </c:pt>
                <c:pt idx="34">
                  <c:v>0.29870000000000002</c:v>
                </c:pt>
                <c:pt idx="35">
                  <c:v>0.2969</c:v>
                </c:pt>
                <c:pt idx="36">
                  <c:v>0.29509999999999997</c:v>
                </c:pt>
                <c:pt idx="37">
                  <c:v>0.29320000000000002</c:v>
                </c:pt>
                <c:pt idx="38">
                  <c:v>0.28920000000000001</c:v>
                </c:pt>
                <c:pt idx="39">
                  <c:v>0.28410000000000002</c:v>
                </c:pt>
                <c:pt idx="40">
                  <c:v>0.27889999999999998</c:v>
                </c:pt>
                <c:pt idx="41">
                  <c:v>0.27379999999999999</c:v>
                </c:pt>
                <c:pt idx="42">
                  <c:v>0.26879999999999998</c:v>
                </c:pt>
                <c:pt idx="43">
                  <c:v>0.26390000000000002</c:v>
                </c:pt>
                <c:pt idx="44">
                  <c:v>0.25919999999999999</c:v>
                </c:pt>
                <c:pt idx="45">
                  <c:v>0.25459999999999999</c:v>
                </c:pt>
                <c:pt idx="46">
                  <c:v>0.25009999999999999</c:v>
                </c:pt>
                <c:pt idx="47">
                  <c:v>0.2417</c:v>
                </c:pt>
                <c:pt idx="48">
                  <c:v>0.23380000000000001</c:v>
                </c:pt>
                <c:pt idx="49">
                  <c:v>0.22650000000000001</c:v>
                </c:pt>
                <c:pt idx="50">
                  <c:v>0.21970000000000001</c:v>
                </c:pt>
                <c:pt idx="51">
                  <c:v>0.21340000000000001</c:v>
                </c:pt>
                <c:pt idx="52">
                  <c:v>0.2074</c:v>
                </c:pt>
                <c:pt idx="53">
                  <c:v>0.1966</c:v>
                </c:pt>
                <c:pt idx="54">
                  <c:v>0.187</c:v>
                </c:pt>
                <c:pt idx="55">
                  <c:v>0.17849999999999999</c:v>
                </c:pt>
                <c:pt idx="56">
                  <c:v>0.17080000000000001</c:v>
                </c:pt>
                <c:pt idx="57">
                  <c:v>0.16389999999999999</c:v>
                </c:pt>
                <c:pt idx="58">
                  <c:v>0.15759999999999999</c:v>
                </c:pt>
                <c:pt idx="59">
                  <c:v>0.15190000000000001</c:v>
                </c:pt>
                <c:pt idx="60">
                  <c:v>0.14660000000000001</c:v>
                </c:pt>
                <c:pt idx="61">
                  <c:v>0.14169999999999999</c:v>
                </c:pt>
                <c:pt idx="62">
                  <c:v>0.13719999999999999</c:v>
                </c:pt>
                <c:pt idx="63">
                  <c:v>0.1331</c:v>
                </c:pt>
                <c:pt idx="64">
                  <c:v>0.1255</c:v>
                </c:pt>
                <c:pt idx="65">
                  <c:v>0.1174</c:v>
                </c:pt>
                <c:pt idx="66">
                  <c:v>0.1105</c:v>
                </c:pt>
                <c:pt idx="67">
                  <c:v>0.10440000000000001</c:v>
                </c:pt>
                <c:pt idx="68">
                  <c:v>9.9030000000000007E-2</c:v>
                </c:pt>
                <c:pt idx="69">
                  <c:v>9.4280000000000003E-2</c:v>
                </c:pt>
                <c:pt idx="70">
                  <c:v>9.0020000000000003E-2</c:v>
                </c:pt>
                <c:pt idx="71">
                  <c:v>8.6190000000000003E-2</c:v>
                </c:pt>
                <c:pt idx="72">
                  <c:v>8.2710000000000006E-2</c:v>
                </c:pt>
                <c:pt idx="73">
                  <c:v>7.6630000000000004E-2</c:v>
                </c:pt>
                <c:pt idx="74">
                  <c:v>7.1499999999999994E-2</c:v>
                </c:pt>
                <c:pt idx="75">
                  <c:v>6.7089999999999997E-2</c:v>
                </c:pt>
                <c:pt idx="76">
                  <c:v>6.3250000000000001E-2</c:v>
                </c:pt>
                <c:pt idx="77">
                  <c:v>5.9880000000000003E-2</c:v>
                </c:pt>
                <c:pt idx="78">
                  <c:v>5.6899999999999999E-2</c:v>
                </c:pt>
                <c:pt idx="79">
                  <c:v>5.1830000000000001E-2</c:v>
                </c:pt>
                <c:pt idx="80">
                  <c:v>4.768E-2</c:v>
                </c:pt>
                <c:pt idx="81">
                  <c:v>4.4209999999999999E-2</c:v>
                </c:pt>
                <c:pt idx="82">
                  <c:v>4.1270000000000001E-2</c:v>
                </c:pt>
                <c:pt idx="83">
                  <c:v>3.8730000000000001E-2</c:v>
                </c:pt>
                <c:pt idx="84">
                  <c:v>3.6510000000000001E-2</c:v>
                </c:pt>
                <c:pt idx="85">
                  <c:v>3.456E-2</c:v>
                </c:pt>
                <c:pt idx="86">
                  <c:v>3.2829999999999998E-2</c:v>
                </c:pt>
                <c:pt idx="87">
                  <c:v>3.1280000000000002E-2</c:v>
                </c:pt>
                <c:pt idx="88">
                  <c:v>2.989E-2</c:v>
                </c:pt>
                <c:pt idx="89">
                  <c:v>2.862E-2</c:v>
                </c:pt>
                <c:pt idx="90">
                  <c:v>2.6419999999999999E-2</c:v>
                </c:pt>
                <c:pt idx="91">
                  <c:v>2.4140000000000002E-2</c:v>
                </c:pt>
                <c:pt idx="92">
                  <c:v>2.2249999999999999E-2</c:v>
                </c:pt>
                <c:pt idx="93">
                  <c:v>2.0660000000000001E-2</c:v>
                </c:pt>
                <c:pt idx="94">
                  <c:v>1.9310000000000001E-2</c:v>
                </c:pt>
                <c:pt idx="95">
                  <c:v>1.813E-2</c:v>
                </c:pt>
                <c:pt idx="96">
                  <c:v>1.7100000000000001E-2</c:v>
                </c:pt>
                <c:pt idx="97">
                  <c:v>1.619E-2</c:v>
                </c:pt>
                <c:pt idx="98">
                  <c:v>1.538E-2</c:v>
                </c:pt>
                <c:pt idx="99">
                  <c:v>1.4E-2</c:v>
                </c:pt>
                <c:pt idx="100">
                  <c:v>1.2869999999999999E-2</c:v>
                </c:pt>
                <c:pt idx="101">
                  <c:v>1.191E-2</c:v>
                </c:pt>
                <c:pt idx="102">
                  <c:v>1.11E-2</c:v>
                </c:pt>
                <c:pt idx="103">
                  <c:v>1.04E-2</c:v>
                </c:pt>
                <c:pt idx="104">
                  <c:v>9.7929999999999996E-3</c:v>
                </c:pt>
                <c:pt idx="105">
                  <c:v>8.7790000000000003E-3</c:v>
                </c:pt>
                <c:pt idx="106">
                  <c:v>7.9679999999999994E-3</c:v>
                </c:pt>
                <c:pt idx="107">
                  <c:v>7.3029999999999996E-3</c:v>
                </c:pt>
                <c:pt idx="108">
                  <c:v>6.7479999999999997E-3</c:v>
                </c:pt>
                <c:pt idx="109">
                  <c:v>6.2760000000000003E-3</c:v>
                </c:pt>
                <c:pt idx="110">
                  <c:v>5.8710000000000004E-3</c:v>
                </c:pt>
                <c:pt idx="111">
                  <c:v>5.5180000000000003E-3</c:v>
                </c:pt>
                <c:pt idx="112">
                  <c:v>5.208E-3</c:v>
                </c:pt>
                <c:pt idx="113">
                  <c:v>4.9329999999999999E-3</c:v>
                </c:pt>
                <c:pt idx="114">
                  <c:v>4.6870000000000002E-3</c:v>
                </c:pt>
                <c:pt idx="115">
                  <c:v>4.4669999999999996E-3</c:v>
                </c:pt>
                <c:pt idx="116">
                  <c:v>4.0860000000000002E-3</c:v>
                </c:pt>
                <c:pt idx="117">
                  <c:v>3.6970000000000002E-3</c:v>
                </c:pt>
                <c:pt idx="118">
                  <c:v>3.3800000000000002E-3</c:v>
                </c:pt>
                <c:pt idx="119">
                  <c:v>3.1159999999999998E-3</c:v>
                </c:pt>
                <c:pt idx="120">
                  <c:v>2.8930000000000002E-3</c:v>
                </c:pt>
                <c:pt idx="121">
                  <c:v>2.7009999999999998E-3</c:v>
                </c:pt>
                <c:pt idx="122">
                  <c:v>2.5349999999999999E-3</c:v>
                </c:pt>
                <c:pt idx="123">
                  <c:v>2.3890000000000001E-3</c:v>
                </c:pt>
                <c:pt idx="124">
                  <c:v>2.2599999999999999E-3</c:v>
                </c:pt>
                <c:pt idx="125">
                  <c:v>2.0409999999999998E-3</c:v>
                </c:pt>
                <c:pt idx="126">
                  <c:v>1.8630000000000001E-3</c:v>
                </c:pt>
                <c:pt idx="127">
                  <c:v>1.7160000000000001E-3</c:v>
                </c:pt>
                <c:pt idx="128">
                  <c:v>1.591E-3</c:v>
                </c:pt>
                <c:pt idx="129">
                  <c:v>1.4840000000000001E-3</c:v>
                </c:pt>
                <c:pt idx="130">
                  <c:v>1.3910000000000001E-3</c:v>
                </c:pt>
                <c:pt idx="131">
                  <c:v>1.238E-3</c:v>
                </c:pt>
                <c:pt idx="132">
                  <c:v>1.1169999999999999E-3</c:v>
                </c:pt>
                <c:pt idx="133">
                  <c:v>1.018E-3</c:v>
                </c:pt>
                <c:pt idx="134">
                  <c:v>9.3630000000000004E-4</c:v>
                </c:pt>
                <c:pt idx="135">
                  <c:v>8.6729999999999999E-4</c:v>
                </c:pt>
                <c:pt idx="136">
                  <c:v>8.0820000000000002E-4</c:v>
                </c:pt>
                <c:pt idx="137">
                  <c:v>7.5710000000000003E-4</c:v>
                </c:pt>
                <c:pt idx="138">
                  <c:v>7.1230000000000002E-4</c:v>
                </c:pt>
                <c:pt idx="139">
                  <c:v>6.7279999999999998E-4</c:v>
                </c:pt>
                <c:pt idx="140">
                  <c:v>6.3770000000000005E-4</c:v>
                </c:pt>
                <c:pt idx="141">
                  <c:v>6.0619999999999999E-4</c:v>
                </c:pt>
                <c:pt idx="142">
                  <c:v>5.5210000000000003E-4</c:v>
                </c:pt>
                <c:pt idx="143">
                  <c:v>4.973E-4</c:v>
                </c:pt>
                <c:pt idx="144">
                  <c:v>4.528E-4</c:v>
                </c:pt>
                <c:pt idx="145">
                  <c:v>4.1590000000000003E-4</c:v>
                </c:pt>
                <c:pt idx="146">
                  <c:v>3.8489999999999998E-4</c:v>
                </c:pt>
                <c:pt idx="147">
                  <c:v>3.5829999999999998E-4</c:v>
                </c:pt>
                <c:pt idx="148">
                  <c:v>3.3530000000000002E-4</c:v>
                </c:pt>
                <c:pt idx="149">
                  <c:v>3.1530000000000002E-4</c:v>
                </c:pt>
                <c:pt idx="150">
                  <c:v>2.9760000000000002E-4</c:v>
                </c:pt>
                <c:pt idx="151">
                  <c:v>2.677E-4</c:v>
                </c:pt>
                <c:pt idx="152">
                  <c:v>2.4360000000000001E-4</c:v>
                </c:pt>
                <c:pt idx="153">
                  <c:v>2.2359999999999999E-4</c:v>
                </c:pt>
                <c:pt idx="154">
                  <c:v>2.0670000000000001E-4</c:v>
                </c:pt>
                <c:pt idx="155">
                  <c:v>1.9239999999999999E-4</c:v>
                </c:pt>
                <c:pt idx="156">
                  <c:v>1.7990000000000001E-4</c:v>
                </c:pt>
                <c:pt idx="157">
                  <c:v>1.595E-4</c:v>
                </c:pt>
                <c:pt idx="158">
                  <c:v>1.4339999999999999E-4</c:v>
                </c:pt>
                <c:pt idx="159">
                  <c:v>1.304E-4</c:v>
                </c:pt>
                <c:pt idx="160">
                  <c:v>1.1959999999999999E-4</c:v>
                </c:pt>
                <c:pt idx="161">
                  <c:v>1.105E-4</c:v>
                </c:pt>
                <c:pt idx="162">
                  <c:v>1.0280000000000001E-4</c:v>
                </c:pt>
                <c:pt idx="163">
                  <c:v>9.6100000000000005E-5</c:v>
                </c:pt>
                <c:pt idx="164">
                  <c:v>9.0260000000000007E-5</c:v>
                </c:pt>
                <c:pt idx="165">
                  <c:v>8.5119999999999998E-5</c:v>
                </c:pt>
                <c:pt idx="166">
                  <c:v>8.0550000000000006E-5</c:v>
                </c:pt>
                <c:pt idx="167">
                  <c:v>7.6470000000000005E-5</c:v>
                </c:pt>
                <c:pt idx="168">
                  <c:v>6.9469999999999997E-5</c:v>
                </c:pt>
                <c:pt idx="169">
                  <c:v>6.2399999999999999E-5</c:v>
                </c:pt>
                <c:pt idx="170">
                  <c:v>5.6679999999999999E-5</c:v>
                </c:pt>
                <c:pt idx="171">
                  <c:v>5.1959999999999997E-5</c:v>
                </c:pt>
                <c:pt idx="172">
                  <c:v>4.799E-5</c:v>
                </c:pt>
                <c:pt idx="173">
                  <c:v>4.46E-5</c:v>
                </c:pt>
                <c:pt idx="174">
                  <c:v>4.1680000000000001E-5</c:v>
                </c:pt>
                <c:pt idx="175">
                  <c:v>3.9119999999999998E-5</c:v>
                </c:pt>
                <c:pt idx="176">
                  <c:v>3.6879999999999999E-5</c:v>
                </c:pt>
                <c:pt idx="177">
                  <c:v>3.3099999999999998E-5</c:v>
                </c:pt>
                <c:pt idx="178">
                  <c:v>3.0049999999999999E-5</c:v>
                </c:pt>
                <c:pt idx="179">
                  <c:v>2.7540000000000001E-5</c:v>
                </c:pt>
                <c:pt idx="180">
                  <c:v>2.5420000000000001E-5</c:v>
                </c:pt>
                <c:pt idx="181">
                  <c:v>2.3620000000000001E-5</c:v>
                </c:pt>
                <c:pt idx="182">
                  <c:v>2.2059999999999999E-5</c:v>
                </c:pt>
                <c:pt idx="183">
                  <c:v>1.9510000000000001E-5</c:v>
                </c:pt>
                <c:pt idx="184">
                  <c:v>1.7499999999999998E-5</c:v>
                </c:pt>
                <c:pt idx="185">
                  <c:v>1.588E-5</c:v>
                </c:pt>
                <c:pt idx="186">
                  <c:v>1.455E-5</c:v>
                </c:pt>
                <c:pt idx="187">
                  <c:v>1.342E-5</c:v>
                </c:pt>
                <c:pt idx="188">
                  <c:v>1.2469999999999999E-5</c:v>
                </c:pt>
                <c:pt idx="189">
                  <c:v>1.164E-5</c:v>
                </c:pt>
                <c:pt idx="190">
                  <c:v>1.092E-5</c:v>
                </c:pt>
                <c:pt idx="191">
                  <c:v>1.029E-5</c:v>
                </c:pt>
                <c:pt idx="192">
                  <c:v>9.7280000000000007E-6</c:v>
                </c:pt>
                <c:pt idx="193">
                  <c:v>9.2269999999999999E-6</c:v>
                </c:pt>
                <c:pt idx="194">
                  <c:v>8.3690000000000007E-6</c:v>
                </c:pt>
                <c:pt idx="195">
                  <c:v>7.5039999999999996E-6</c:v>
                </c:pt>
                <c:pt idx="196">
                  <c:v>6.8050000000000001E-6</c:v>
                </c:pt>
                <c:pt idx="197">
                  <c:v>6.229E-6</c:v>
                </c:pt>
                <c:pt idx="198">
                  <c:v>5.7459999999999997E-6</c:v>
                </c:pt>
                <c:pt idx="199">
                  <c:v>5.3340000000000001E-6</c:v>
                </c:pt>
                <c:pt idx="200">
                  <c:v>4.9790000000000001E-6</c:v>
                </c:pt>
                <c:pt idx="201">
                  <c:v>4.6700000000000002E-6</c:v>
                </c:pt>
                <c:pt idx="202">
                  <c:v>4.3980000000000001E-6</c:v>
                </c:pt>
                <c:pt idx="203">
                  <c:v>3.9419999999999997E-6</c:v>
                </c:pt>
                <c:pt idx="204">
                  <c:v>3.574E-6</c:v>
                </c:pt>
                <c:pt idx="205">
                  <c:v>3.27E-6</c:v>
                </c:pt>
                <c:pt idx="206">
                  <c:v>3.0149999999999999E-6</c:v>
                </c:pt>
                <c:pt idx="207">
                  <c:v>2.7989999999999998E-6</c:v>
                </c:pt>
                <c:pt idx="208">
                  <c:v>2.6120000000000001E-6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15-47EC-B12B-BA0D5C2ACBC2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srim7Li_Air!$G$20:$G$228</c:f>
              <c:numCache>
                <c:formatCode>0.000E+00</c:formatCode>
                <c:ptCount val="209"/>
                <c:pt idx="0">
                  <c:v>0.21654000000000001</c:v>
                </c:pt>
                <c:pt idx="1">
                  <c:v>0.22622</c:v>
                </c:pt>
                <c:pt idx="2">
                  <c:v>0.23480999999999999</c:v>
                </c:pt>
                <c:pt idx="3">
                  <c:v>0.24252000000000001</c:v>
                </c:pt>
                <c:pt idx="4">
                  <c:v>0.24957000000000001</c:v>
                </c:pt>
                <c:pt idx="5">
                  <c:v>0.25596999999999998</c:v>
                </c:pt>
                <c:pt idx="6">
                  <c:v>0.26180999999999999</c:v>
                </c:pt>
                <c:pt idx="7">
                  <c:v>0.26730999999999999</c:v>
                </c:pt>
                <c:pt idx="8">
                  <c:v>0.27238000000000001</c:v>
                </c:pt>
                <c:pt idx="9">
                  <c:v>0.27711000000000002</c:v>
                </c:pt>
                <c:pt idx="10">
                  <c:v>0.28150999999999998</c:v>
                </c:pt>
                <c:pt idx="11">
                  <c:v>0.28567000000000004</c:v>
                </c:pt>
                <c:pt idx="12">
                  <c:v>0.29322999999999999</c:v>
                </c:pt>
                <c:pt idx="13">
                  <c:v>0.30153000000000002</c:v>
                </c:pt>
                <c:pt idx="14">
                  <c:v>0.30891000000000002</c:v>
                </c:pt>
                <c:pt idx="15">
                  <c:v>0.31549000000000005</c:v>
                </c:pt>
                <c:pt idx="16">
                  <c:v>0.32138</c:v>
                </c:pt>
                <c:pt idx="17">
                  <c:v>0.32658999999999999</c:v>
                </c:pt>
                <c:pt idx="18">
                  <c:v>0.33143</c:v>
                </c:pt>
                <c:pt idx="19">
                  <c:v>0.33581</c:v>
                </c:pt>
                <c:pt idx="20">
                  <c:v>0.33984000000000003</c:v>
                </c:pt>
                <c:pt idx="21">
                  <c:v>0.34695000000000004</c:v>
                </c:pt>
                <c:pt idx="22">
                  <c:v>0.35299000000000003</c:v>
                </c:pt>
                <c:pt idx="23">
                  <c:v>0.35829</c:v>
                </c:pt>
                <c:pt idx="24">
                  <c:v>0.36285999999999996</c:v>
                </c:pt>
                <c:pt idx="25">
                  <c:v>0.36691999999999997</c:v>
                </c:pt>
                <c:pt idx="26">
                  <c:v>0.37059000000000003</c:v>
                </c:pt>
                <c:pt idx="27">
                  <c:v>0.37667000000000006</c:v>
                </c:pt>
                <c:pt idx="28">
                  <c:v>0.38156000000000001</c:v>
                </c:pt>
                <c:pt idx="29">
                  <c:v>0.38561999999999996</c:v>
                </c:pt>
                <c:pt idx="30">
                  <c:v>0.38896999999999998</c:v>
                </c:pt>
                <c:pt idx="31">
                  <c:v>0.39174999999999999</c:v>
                </c:pt>
                <c:pt idx="32">
                  <c:v>0.39418000000000003</c:v>
                </c:pt>
                <c:pt idx="33">
                  <c:v>0.39616000000000001</c:v>
                </c:pt>
                <c:pt idx="34">
                  <c:v>0.39793000000000001</c:v>
                </c:pt>
                <c:pt idx="35">
                  <c:v>0.39939999999999998</c:v>
                </c:pt>
                <c:pt idx="36">
                  <c:v>0.40069999999999995</c:v>
                </c:pt>
                <c:pt idx="37">
                  <c:v>0.40190000000000003</c:v>
                </c:pt>
                <c:pt idx="38">
                  <c:v>0.40379999999999999</c:v>
                </c:pt>
                <c:pt idx="39">
                  <c:v>0.40560000000000002</c:v>
                </c:pt>
                <c:pt idx="40">
                  <c:v>0.40699999999999997</c:v>
                </c:pt>
                <c:pt idx="41">
                  <c:v>0.40820000000000001</c:v>
                </c:pt>
                <c:pt idx="42">
                  <c:v>0.40910000000000002</c:v>
                </c:pt>
                <c:pt idx="43">
                  <c:v>0.41000000000000003</c:v>
                </c:pt>
                <c:pt idx="44">
                  <c:v>0.4108</c:v>
                </c:pt>
                <c:pt idx="45">
                  <c:v>0.41149999999999998</c:v>
                </c:pt>
                <c:pt idx="46">
                  <c:v>0.41210000000000002</c:v>
                </c:pt>
                <c:pt idx="47">
                  <c:v>0.41359999999999997</c:v>
                </c:pt>
                <c:pt idx="48">
                  <c:v>0.41500000000000004</c:v>
                </c:pt>
                <c:pt idx="49">
                  <c:v>0.41649999999999998</c:v>
                </c:pt>
                <c:pt idx="50">
                  <c:v>0.41820000000000002</c:v>
                </c:pt>
                <c:pt idx="51">
                  <c:v>0.42000000000000004</c:v>
                </c:pt>
                <c:pt idx="52">
                  <c:v>0.42180000000000001</c:v>
                </c:pt>
                <c:pt idx="53">
                  <c:v>0.42579999999999996</c:v>
                </c:pt>
                <c:pt idx="54">
                  <c:v>0.43010000000000004</c:v>
                </c:pt>
                <c:pt idx="55">
                  <c:v>0.43469999999999998</c:v>
                </c:pt>
                <c:pt idx="56">
                  <c:v>0.4395</c:v>
                </c:pt>
                <c:pt idx="57">
                  <c:v>0.4446</c:v>
                </c:pt>
                <c:pt idx="58">
                  <c:v>0.44969999999999999</c:v>
                </c:pt>
                <c:pt idx="59">
                  <c:v>0.45499999999999996</c:v>
                </c:pt>
                <c:pt idx="60">
                  <c:v>0.46140000000000003</c:v>
                </c:pt>
                <c:pt idx="61">
                  <c:v>0.4677</c:v>
                </c:pt>
                <c:pt idx="62">
                  <c:v>0.47420000000000001</c:v>
                </c:pt>
                <c:pt idx="63">
                  <c:v>0.48080000000000001</c:v>
                </c:pt>
                <c:pt idx="64">
                  <c:v>0.49380000000000002</c:v>
                </c:pt>
                <c:pt idx="65">
                  <c:v>0.51029999999999998</c:v>
                </c:pt>
                <c:pt idx="66">
                  <c:v>0.52670000000000006</c:v>
                </c:pt>
                <c:pt idx="67">
                  <c:v>0.54300000000000004</c:v>
                </c:pt>
                <c:pt idx="68">
                  <c:v>0.55913000000000002</c:v>
                </c:pt>
                <c:pt idx="69">
                  <c:v>0.57508000000000004</c:v>
                </c:pt>
                <c:pt idx="70">
                  <c:v>0.59082000000000001</c:v>
                </c:pt>
                <c:pt idx="71">
                  <c:v>0.60638999999999998</c:v>
                </c:pt>
                <c:pt idx="72">
                  <c:v>0.62180999999999997</c:v>
                </c:pt>
                <c:pt idx="73">
                  <c:v>0.65193000000000001</c:v>
                </c:pt>
                <c:pt idx="74">
                  <c:v>0.68130000000000002</c:v>
                </c:pt>
                <c:pt idx="75">
                  <c:v>0.70989000000000002</c:v>
                </c:pt>
                <c:pt idx="76">
                  <c:v>0.73775000000000002</c:v>
                </c:pt>
                <c:pt idx="77">
                  <c:v>0.76488</c:v>
                </c:pt>
                <c:pt idx="78">
                  <c:v>0.79149999999999998</c:v>
                </c:pt>
                <c:pt idx="79">
                  <c:v>0.84283000000000008</c:v>
                </c:pt>
                <c:pt idx="80">
                  <c:v>0.89207999999999998</c:v>
                </c:pt>
                <c:pt idx="81">
                  <c:v>0.93930999999999998</c:v>
                </c:pt>
                <c:pt idx="82">
                  <c:v>0.98497000000000001</c:v>
                </c:pt>
                <c:pt idx="83">
                  <c:v>1.0290299999999999</c:v>
                </c:pt>
                <c:pt idx="84">
                  <c:v>1.07151</c:v>
                </c:pt>
                <c:pt idx="85">
                  <c:v>1.11256</c:v>
                </c:pt>
                <c:pt idx="86">
                  <c:v>1.15283</c:v>
                </c:pt>
                <c:pt idx="87">
                  <c:v>1.19228</c:v>
                </c:pt>
                <c:pt idx="88">
                  <c:v>1.2298899999999999</c:v>
                </c:pt>
                <c:pt idx="89">
                  <c:v>1.2676200000000002</c:v>
                </c:pt>
                <c:pt idx="90">
                  <c:v>1.3384200000000002</c:v>
                </c:pt>
                <c:pt idx="91">
                  <c:v>1.4231400000000001</c:v>
                </c:pt>
                <c:pt idx="92">
                  <c:v>1.5032500000000002</c:v>
                </c:pt>
                <c:pt idx="93">
                  <c:v>1.5796599999999998</c:v>
                </c:pt>
                <c:pt idx="94">
                  <c:v>1.6523099999999999</c:v>
                </c:pt>
                <c:pt idx="95">
                  <c:v>1.7221299999999999</c:v>
                </c:pt>
                <c:pt idx="96">
                  <c:v>1.7880999999999998</c:v>
                </c:pt>
                <c:pt idx="97">
                  <c:v>1.8511899999999999</c:v>
                </c:pt>
                <c:pt idx="98">
                  <c:v>1.91238</c:v>
                </c:pt>
                <c:pt idx="99">
                  <c:v>2.0259999999999998</c:v>
                </c:pt>
                <c:pt idx="100">
                  <c:v>2.1308699999999998</c:v>
                </c:pt>
                <c:pt idx="101">
                  <c:v>2.2279100000000001</c:v>
                </c:pt>
                <c:pt idx="102">
                  <c:v>2.3161</c:v>
                </c:pt>
                <c:pt idx="103">
                  <c:v>2.3974000000000002</c:v>
                </c:pt>
                <c:pt idx="104">
                  <c:v>2.4727930000000002</c:v>
                </c:pt>
                <c:pt idx="105">
                  <c:v>2.6037790000000003</c:v>
                </c:pt>
                <c:pt idx="106">
                  <c:v>2.712968</c:v>
                </c:pt>
                <c:pt idx="107">
                  <c:v>2.8023029999999998</c:v>
                </c:pt>
                <c:pt idx="108">
                  <c:v>2.873748</c:v>
                </c:pt>
                <c:pt idx="109">
                  <c:v>2.9302760000000001</c:v>
                </c:pt>
                <c:pt idx="110">
                  <c:v>2.972871</c:v>
                </c:pt>
                <c:pt idx="111">
                  <c:v>3.004518</c:v>
                </c:pt>
                <c:pt idx="112">
                  <c:v>3.0252080000000001</c:v>
                </c:pt>
                <c:pt idx="113">
                  <c:v>3.0379329999999998</c:v>
                </c:pt>
                <c:pt idx="114">
                  <c:v>3.0426869999999999</c:v>
                </c:pt>
                <c:pt idx="115">
                  <c:v>3.0414669999999999</c:v>
                </c:pt>
                <c:pt idx="116">
                  <c:v>3.0240860000000001</c:v>
                </c:pt>
                <c:pt idx="117">
                  <c:v>2.981697</c:v>
                </c:pt>
                <c:pt idx="118">
                  <c:v>2.9253800000000001</c:v>
                </c:pt>
                <c:pt idx="119">
                  <c:v>2.861116</c:v>
                </c:pt>
                <c:pt idx="120">
                  <c:v>2.791893</c:v>
                </c:pt>
                <c:pt idx="121">
                  <c:v>2.7227010000000003</c:v>
                </c:pt>
                <c:pt idx="122">
                  <c:v>2.6525349999999999</c:v>
                </c:pt>
                <c:pt idx="123">
                  <c:v>2.5843889999999998</c:v>
                </c:pt>
                <c:pt idx="124">
                  <c:v>2.5182600000000002</c:v>
                </c:pt>
                <c:pt idx="125">
                  <c:v>2.3920410000000003</c:v>
                </c:pt>
                <c:pt idx="126">
                  <c:v>2.2768630000000001</c:v>
                </c:pt>
                <c:pt idx="127">
                  <c:v>2.1707160000000001</c:v>
                </c:pt>
                <c:pt idx="128">
                  <c:v>2.073591</c:v>
                </c:pt>
                <c:pt idx="129">
                  <c:v>1.985484</c:v>
                </c:pt>
                <c:pt idx="130">
                  <c:v>1.9053909999999998</c:v>
                </c:pt>
                <c:pt idx="131">
                  <c:v>1.7632380000000001</c:v>
                </c:pt>
                <c:pt idx="132">
                  <c:v>1.642117</c:v>
                </c:pt>
                <c:pt idx="133">
                  <c:v>1.5380179999999999</c:v>
                </c:pt>
                <c:pt idx="134">
                  <c:v>1.4479363000000001</c:v>
                </c:pt>
                <c:pt idx="135">
                  <c:v>1.3678672999999999</c:v>
                </c:pt>
                <c:pt idx="136">
                  <c:v>1.2978082</c:v>
                </c:pt>
                <c:pt idx="137">
                  <c:v>1.2357571000000001</c:v>
                </c:pt>
                <c:pt idx="138">
                  <c:v>1.1807122999999999</c:v>
                </c:pt>
                <c:pt idx="139">
                  <c:v>1.1256728</c:v>
                </c:pt>
                <c:pt idx="140">
                  <c:v>1.0726377</c:v>
                </c:pt>
                <c:pt idx="141">
                  <c:v>1.0296061999999999</c:v>
                </c:pt>
                <c:pt idx="142">
                  <c:v>0.95315210000000006</c:v>
                </c:pt>
                <c:pt idx="143">
                  <c:v>0.87359730000000002</c:v>
                </c:pt>
                <c:pt idx="144">
                  <c:v>0.80735279999999998</c:v>
                </c:pt>
                <c:pt idx="145">
                  <c:v>0.75131590000000004</c:v>
                </c:pt>
                <c:pt idx="146">
                  <c:v>0.7031849</c:v>
                </c:pt>
                <c:pt idx="147">
                  <c:v>0.66135830000000007</c:v>
                </c:pt>
                <c:pt idx="148">
                  <c:v>0.6246353</c:v>
                </c:pt>
                <c:pt idx="149">
                  <c:v>0.59211530000000001</c:v>
                </c:pt>
                <c:pt idx="150">
                  <c:v>0.56309759999999998</c:v>
                </c:pt>
                <c:pt idx="151">
                  <c:v>0.51356769999999996</c:v>
                </c:pt>
                <c:pt idx="152">
                  <c:v>0.4726436</c:v>
                </c:pt>
                <c:pt idx="153">
                  <c:v>0.43832359999999998</c:v>
                </c:pt>
                <c:pt idx="154">
                  <c:v>0.4090067</c:v>
                </c:pt>
                <c:pt idx="155">
                  <c:v>0.38369239999999999</c:v>
                </c:pt>
                <c:pt idx="156">
                  <c:v>0.3616799</c:v>
                </c:pt>
                <c:pt idx="157">
                  <c:v>0.32485949999999997</c:v>
                </c:pt>
                <c:pt idx="158">
                  <c:v>0.29544340000000002</c:v>
                </c:pt>
                <c:pt idx="159">
                  <c:v>0.27133039999999997</c:v>
                </c:pt>
                <c:pt idx="160">
                  <c:v>0.25121959999999999</c:v>
                </c:pt>
                <c:pt idx="161">
                  <c:v>0.23411050000000003</c:v>
                </c:pt>
                <c:pt idx="162">
                  <c:v>0.21940279999999998</c:v>
                </c:pt>
                <c:pt idx="163">
                  <c:v>0.20659609999999998</c:v>
                </c:pt>
                <c:pt idx="164">
                  <c:v>0.19529026000000002</c:v>
                </c:pt>
                <c:pt idx="165">
                  <c:v>0.18528512</c:v>
                </c:pt>
                <c:pt idx="166">
                  <c:v>0.17648055000000001</c:v>
                </c:pt>
                <c:pt idx="167">
                  <c:v>0.16847646999999999</c:v>
                </c:pt>
                <c:pt idx="168">
                  <c:v>0.15466946999999998</c:v>
                </c:pt>
                <c:pt idx="169">
                  <c:v>0.1405624</c:v>
                </c:pt>
                <c:pt idx="170">
                  <c:v>0.12915668</c:v>
                </c:pt>
                <c:pt idx="171">
                  <c:v>0.11965196</c:v>
                </c:pt>
                <c:pt idx="172">
                  <c:v>0.11154799</c:v>
                </c:pt>
                <c:pt idx="173">
                  <c:v>0.1046446</c:v>
                </c:pt>
                <c:pt idx="174">
                  <c:v>9.8661680000000002E-2</c:v>
                </c:pt>
                <c:pt idx="175">
                  <c:v>9.3409119999999998E-2</c:v>
                </c:pt>
                <c:pt idx="176">
                  <c:v>8.8776880000000002E-2</c:v>
                </c:pt>
                <c:pt idx="177">
                  <c:v>8.09531E-2</c:v>
                </c:pt>
                <c:pt idx="178">
                  <c:v>7.4590050000000005E-2</c:v>
                </c:pt>
                <c:pt idx="179">
                  <c:v>6.9327540000000007E-2</c:v>
                </c:pt>
                <c:pt idx="180">
                  <c:v>6.4875420000000003E-2</c:v>
                </c:pt>
                <c:pt idx="181">
                  <c:v>6.1073620000000002E-2</c:v>
                </c:pt>
                <c:pt idx="182">
                  <c:v>5.7792059999999999E-2</c:v>
                </c:pt>
                <c:pt idx="183">
                  <c:v>5.238951E-2</c:v>
                </c:pt>
                <c:pt idx="184">
                  <c:v>4.8127499999999997E-2</c:v>
                </c:pt>
                <c:pt idx="185">
                  <c:v>4.4675880000000001E-2</c:v>
                </c:pt>
                <c:pt idx="186">
                  <c:v>4.1834550000000005E-2</c:v>
                </c:pt>
                <c:pt idx="187">
                  <c:v>3.944342E-2</c:v>
                </c:pt>
                <c:pt idx="188">
                  <c:v>3.740247E-2</c:v>
                </c:pt>
                <c:pt idx="189">
                  <c:v>3.5651639999999998E-2</c:v>
                </c:pt>
                <c:pt idx="190">
                  <c:v>3.4120919999999999E-2</c:v>
                </c:pt>
                <c:pt idx="191">
                  <c:v>3.2780290000000004E-2</c:v>
                </c:pt>
                <c:pt idx="192">
                  <c:v>3.1589727999999997E-2</c:v>
                </c:pt>
                <c:pt idx="193">
                  <c:v>3.0529226999999999E-2</c:v>
                </c:pt>
                <c:pt idx="194">
                  <c:v>2.8728369E-2</c:v>
                </c:pt>
                <c:pt idx="195">
                  <c:v>2.6927503999999998E-2</c:v>
                </c:pt>
                <c:pt idx="196">
                  <c:v>2.5486804999999998E-2</c:v>
                </c:pt>
                <c:pt idx="197">
                  <c:v>2.4306228999999999E-2</c:v>
                </c:pt>
                <c:pt idx="198">
                  <c:v>2.3335746000000001E-2</c:v>
                </c:pt>
                <c:pt idx="199">
                  <c:v>2.2515333999999998E-2</c:v>
                </c:pt>
                <c:pt idx="200">
                  <c:v>2.1814978999999998E-2</c:v>
                </c:pt>
                <c:pt idx="201">
                  <c:v>2.1214669999999998E-2</c:v>
                </c:pt>
                <c:pt idx="202">
                  <c:v>2.0694397999999999E-2</c:v>
                </c:pt>
                <c:pt idx="203">
                  <c:v>1.9853941999999999E-2</c:v>
                </c:pt>
                <c:pt idx="204">
                  <c:v>1.9193573999999998E-2</c:v>
                </c:pt>
                <c:pt idx="205">
                  <c:v>1.8673269999999999E-2</c:v>
                </c:pt>
                <c:pt idx="206">
                  <c:v>1.8253014999999997E-2</c:v>
                </c:pt>
                <c:pt idx="207">
                  <c:v>1.7912799E-2</c:v>
                </c:pt>
                <c:pt idx="208">
                  <c:v>1.7632611999999999E-2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415-47EC-B12B-BA0D5C2AC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024"/>
        <c:axId val="477607144"/>
      </c:scatterChart>
      <c:valAx>
        <c:axId val="47761302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07144"/>
        <c:crosses val="autoZero"/>
        <c:crossBetween val="midCat"/>
        <c:majorUnit val="10"/>
      </c:valAx>
      <c:valAx>
        <c:axId val="47760714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11896841546492082"/>
              <c:y val="0.2179880506389694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302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srim7Li_Air!$P$5</c:f>
          <c:strCache>
            <c:ptCount val="1"/>
            <c:pt idx="0">
              <c:v>srim7Li_Air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srim7Li_Air!$D$20:$D$228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srim7Li_Air!$J$20:$J$228</c:f>
              <c:numCache>
                <c:formatCode>0.00</c:formatCode>
                <c:ptCount val="209"/>
                <c:pt idx="0">
                  <c:v>1.76</c:v>
                </c:pt>
                <c:pt idx="1">
                  <c:v>1.92</c:v>
                </c:pt>
                <c:pt idx="2">
                  <c:v>2.0699999999999998</c:v>
                </c:pt>
                <c:pt idx="3">
                  <c:v>2.2200000000000002</c:v>
                </c:pt>
                <c:pt idx="4">
                  <c:v>2.37</c:v>
                </c:pt>
                <c:pt idx="5">
                  <c:v>2.5099999999999998</c:v>
                </c:pt>
                <c:pt idx="6">
                  <c:v>2.65</c:v>
                </c:pt>
                <c:pt idx="7">
                  <c:v>2.79</c:v>
                </c:pt>
                <c:pt idx="8">
                  <c:v>2.93</c:v>
                </c:pt>
                <c:pt idx="9">
                  <c:v>3.07</c:v>
                </c:pt>
                <c:pt idx="10">
                  <c:v>3.21</c:v>
                </c:pt>
                <c:pt idx="11">
                  <c:v>3.34</c:v>
                </c:pt>
                <c:pt idx="12">
                  <c:v>3.6</c:v>
                </c:pt>
                <c:pt idx="13">
                  <c:v>3.93</c:v>
                </c:pt>
                <c:pt idx="14">
                  <c:v>4.25</c:v>
                </c:pt>
                <c:pt idx="15">
                  <c:v>4.57</c:v>
                </c:pt>
                <c:pt idx="16">
                  <c:v>4.88</c:v>
                </c:pt>
                <c:pt idx="17">
                  <c:v>5.19</c:v>
                </c:pt>
                <c:pt idx="18">
                  <c:v>5.5</c:v>
                </c:pt>
                <c:pt idx="19">
                  <c:v>5.81</c:v>
                </c:pt>
                <c:pt idx="20">
                  <c:v>6.11</c:v>
                </c:pt>
                <c:pt idx="21">
                  <c:v>6.72</c:v>
                </c:pt>
                <c:pt idx="22">
                  <c:v>7.32</c:v>
                </c:pt>
                <c:pt idx="23">
                  <c:v>7.92</c:v>
                </c:pt>
                <c:pt idx="24">
                  <c:v>8.52</c:v>
                </c:pt>
                <c:pt idx="25">
                  <c:v>9.11</c:v>
                </c:pt>
                <c:pt idx="26">
                  <c:v>9.6999999999999993</c:v>
                </c:pt>
                <c:pt idx="27">
                  <c:v>10.89</c:v>
                </c:pt>
                <c:pt idx="28">
                  <c:v>12.07</c:v>
                </c:pt>
                <c:pt idx="29">
                  <c:v>13.26</c:v>
                </c:pt>
                <c:pt idx="30">
                  <c:v>14.45</c:v>
                </c:pt>
                <c:pt idx="31">
                  <c:v>15.64</c:v>
                </c:pt>
                <c:pt idx="32">
                  <c:v>16.829999999999998</c:v>
                </c:pt>
                <c:pt idx="33">
                  <c:v>18.03</c:v>
                </c:pt>
                <c:pt idx="34">
                  <c:v>19.239999999999998</c:v>
                </c:pt>
                <c:pt idx="35">
                  <c:v>20.45</c:v>
                </c:pt>
                <c:pt idx="36">
                  <c:v>21.66</c:v>
                </c:pt>
                <c:pt idx="37">
                  <c:v>22.88</c:v>
                </c:pt>
                <c:pt idx="38">
                  <c:v>25.33</c:v>
                </c:pt>
                <c:pt idx="39">
                  <c:v>28.43</c:v>
                </c:pt>
                <c:pt idx="40">
                  <c:v>31.56</c:v>
                </c:pt>
                <c:pt idx="41">
                  <c:v>34.71</c:v>
                </c:pt>
                <c:pt idx="42">
                  <c:v>37.89</c:v>
                </c:pt>
                <c:pt idx="43">
                  <c:v>41.1</c:v>
                </c:pt>
                <c:pt idx="44">
                  <c:v>44.34</c:v>
                </c:pt>
                <c:pt idx="45">
                  <c:v>47.6</c:v>
                </c:pt>
                <c:pt idx="46">
                  <c:v>50.87</c:v>
                </c:pt>
                <c:pt idx="47">
                  <c:v>57.5</c:v>
                </c:pt>
                <c:pt idx="48">
                  <c:v>64.2</c:v>
                </c:pt>
                <c:pt idx="49">
                  <c:v>70.95</c:v>
                </c:pt>
                <c:pt idx="50">
                  <c:v>77.760000000000005</c:v>
                </c:pt>
                <c:pt idx="51">
                  <c:v>84.61</c:v>
                </c:pt>
                <c:pt idx="52">
                  <c:v>91.5</c:v>
                </c:pt>
                <c:pt idx="53">
                  <c:v>105.39</c:v>
                </c:pt>
                <c:pt idx="54">
                  <c:v>119.36</c:v>
                </c:pt>
                <c:pt idx="55">
                  <c:v>133.38999999999999</c:v>
                </c:pt>
                <c:pt idx="56">
                  <c:v>147.44999999999999</c:v>
                </c:pt>
                <c:pt idx="57">
                  <c:v>161.51</c:v>
                </c:pt>
                <c:pt idx="58">
                  <c:v>175.56</c:v>
                </c:pt>
                <c:pt idx="59">
                  <c:v>189.58</c:v>
                </c:pt>
                <c:pt idx="60">
                  <c:v>203.56</c:v>
                </c:pt>
                <c:pt idx="61">
                  <c:v>217.46</c:v>
                </c:pt>
                <c:pt idx="62">
                  <c:v>231.28</c:v>
                </c:pt>
                <c:pt idx="63">
                  <c:v>245.01</c:v>
                </c:pt>
                <c:pt idx="64">
                  <c:v>272.22000000000003</c:v>
                </c:pt>
                <c:pt idx="65">
                  <c:v>305.7</c:v>
                </c:pt>
                <c:pt idx="66">
                  <c:v>338.56</c:v>
                </c:pt>
                <c:pt idx="67">
                  <c:v>370.8</c:v>
                </c:pt>
                <c:pt idx="68">
                  <c:v>402.44</c:v>
                </c:pt>
                <c:pt idx="69">
                  <c:v>433.47</c:v>
                </c:pt>
                <c:pt idx="70">
                  <c:v>463.93</c:v>
                </c:pt>
                <c:pt idx="71">
                  <c:v>493.82</c:v>
                </c:pt>
                <c:pt idx="72">
                  <c:v>523.16999999999996</c:v>
                </c:pt>
                <c:pt idx="73">
                  <c:v>580.32000000000005</c:v>
                </c:pt>
                <c:pt idx="74">
                  <c:v>635.52</c:v>
                </c:pt>
                <c:pt idx="75">
                  <c:v>688.93</c:v>
                </c:pt>
                <c:pt idx="76">
                  <c:v>740.67</c:v>
                </c:pt>
                <c:pt idx="77">
                  <c:v>790.87</c:v>
                </c:pt>
                <c:pt idx="78">
                  <c:v>839.63</c:v>
                </c:pt>
                <c:pt idx="79">
                  <c:v>933.28</c:v>
                </c:pt>
                <c:pt idx="80" formatCode="0.00E+00">
                  <c:v>1020</c:v>
                </c:pt>
                <c:pt idx="81" formatCode="0.00E+00">
                  <c:v>1110</c:v>
                </c:pt>
                <c:pt idx="82" formatCode="0.00E+00">
                  <c:v>1190</c:v>
                </c:pt>
                <c:pt idx="83" formatCode="0.00E+00">
                  <c:v>1270</c:v>
                </c:pt>
                <c:pt idx="84" formatCode="0.00E+00">
                  <c:v>1340</c:v>
                </c:pt>
                <c:pt idx="85" formatCode="0.00E+00">
                  <c:v>1410</c:v>
                </c:pt>
                <c:pt idx="86" formatCode="0.00E+00">
                  <c:v>1480</c:v>
                </c:pt>
                <c:pt idx="87" formatCode="0.00E+00">
                  <c:v>1550</c:v>
                </c:pt>
                <c:pt idx="88" formatCode="0.00E+00">
                  <c:v>1620</c:v>
                </c:pt>
                <c:pt idx="89" formatCode="0.00E+00">
                  <c:v>1680</c:v>
                </c:pt>
                <c:pt idx="90" formatCode="0.00E+00">
                  <c:v>1810</c:v>
                </c:pt>
                <c:pt idx="91" formatCode="0.00E+00">
                  <c:v>1950</c:v>
                </c:pt>
                <c:pt idx="92" formatCode="0.00E+00">
                  <c:v>2090</c:v>
                </c:pt>
                <c:pt idx="93" formatCode="0.00E+00">
                  <c:v>2220</c:v>
                </c:pt>
                <c:pt idx="94" formatCode="0.00E+00">
                  <c:v>2350</c:v>
                </c:pt>
                <c:pt idx="95" formatCode="0.00E+00">
                  <c:v>2470</c:v>
                </c:pt>
                <c:pt idx="96" formatCode="0.00E+00">
                  <c:v>2580</c:v>
                </c:pt>
                <c:pt idx="97" formatCode="0.00E+00">
                  <c:v>2700</c:v>
                </c:pt>
                <c:pt idx="98" formatCode="0.00E+00">
                  <c:v>2810</c:v>
                </c:pt>
                <c:pt idx="99" formatCode="0.00E+00">
                  <c:v>3010</c:v>
                </c:pt>
                <c:pt idx="100" formatCode="0.00E+00">
                  <c:v>3210</c:v>
                </c:pt>
                <c:pt idx="101" formatCode="0.00E+00">
                  <c:v>3400</c:v>
                </c:pt>
                <c:pt idx="102" formatCode="0.00E+00">
                  <c:v>3580</c:v>
                </c:pt>
                <c:pt idx="103" formatCode="0.00E+00">
                  <c:v>3760</c:v>
                </c:pt>
                <c:pt idx="104" formatCode="0.00E+00">
                  <c:v>3920</c:v>
                </c:pt>
                <c:pt idx="105" formatCode="0.00E+00">
                  <c:v>4250</c:v>
                </c:pt>
                <c:pt idx="106" formatCode="0.00E+00">
                  <c:v>4560</c:v>
                </c:pt>
                <c:pt idx="107" formatCode="0.00E+00">
                  <c:v>4860</c:v>
                </c:pt>
                <c:pt idx="108" formatCode="0.00E+00">
                  <c:v>5150</c:v>
                </c:pt>
                <c:pt idx="109" formatCode="0.00E+00">
                  <c:v>5440</c:v>
                </c:pt>
                <c:pt idx="110" formatCode="0.00E+00">
                  <c:v>5720</c:v>
                </c:pt>
                <c:pt idx="111" formatCode="0.00E+00">
                  <c:v>5990</c:v>
                </c:pt>
                <c:pt idx="112" formatCode="0.00E+00">
                  <c:v>6270</c:v>
                </c:pt>
                <c:pt idx="113" formatCode="0.00E+00">
                  <c:v>6540</c:v>
                </c:pt>
                <c:pt idx="114" formatCode="0.00E+00">
                  <c:v>6810</c:v>
                </c:pt>
                <c:pt idx="115" formatCode="0.00E+00">
                  <c:v>7080</c:v>
                </c:pt>
                <c:pt idx="116" formatCode="0.00E+00">
                  <c:v>7630</c:v>
                </c:pt>
                <c:pt idx="117" formatCode="0.00E+00">
                  <c:v>8320</c:v>
                </c:pt>
                <c:pt idx="118" formatCode="0.00E+00">
                  <c:v>9020</c:v>
                </c:pt>
                <c:pt idx="119" formatCode="0.00E+00">
                  <c:v>9740</c:v>
                </c:pt>
                <c:pt idx="120" formatCode="0.00E+00">
                  <c:v>10470</c:v>
                </c:pt>
                <c:pt idx="121" formatCode="0.00E+00">
                  <c:v>11220</c:v>
                </c:pt>
                <c:pt idx="122" formatCode="0.00E+00">
                  <c:v>12000</c:v>
                </c:pt>
                <c:pt idx="123" formatCode="0.00E+00">
                  <c:v>12790</c:v>
                </c:pt>
                <c:pt idx="124" formatCode="0.00E+00">
                  <c:v>13600</c:v>
                </c:pt>
                <c:pt idx="125" formatCode="0.00E+00">
                  <c:v>15290</c:v>
                </c:pt>
                <c:pt idx="126" formatCode="0.00E+00">
                  <c:v>17070</c:v>
                </c:pt>
                <c:pt idx="127" formatCode="0.00E+00">
                  <c:v>18930</c:v>
                </c:pt>
                <c:pt idx="128" formatCode="0.00E+00">
                  <c:v>20890</c:v>
                </c:pt>
                <c:pt idx="129" formatCode="0.00E+00">
                  <c:v>22930</c:v>
                </c:pt>
                <c:pt idx="130" formatCode="0.00E+00">
                  <c:v>25070</c:v>
                </c:pt>
                <c:pt idx="131" formatCode="0.00E+00">
                  <c:v>29600</c:v>
                </c:pt>
                <c:pt idx="132" formatCode="0.00E+00">
                  <c:v>34470</c:v>
                </c:pt>
                <c:pt idx="133" formatCode="0.00E+00">
                  <c:v>39700</c:v>
                </c:pt>
                <c:pt idx="134" formatCode="0.00E+00">
                  <c:v>45260</c:v>
                </c:pt>
                <c:pt idx="135" formatCode="0.00E+00">
                  <c:v>51160</c:v>
                </c:pt>
                <c:pt idx="136" formatCode="0.00E+00">
                  <c:v>57390</c:v>
                </c:pt>
                <c:pt idx="137" formatCode="0.00E+00">
                  <c:v>63940</c:v>
                </c:pt>
                <c:pt idx="138" formatCode="0.00E+00">
                  <c:v>70810</c:v>
                </c:pt>
                <c:pt idx="139" formatCode="0.00E+00">
                  <c:v>78010</c:v>
                </c:pt>
                <c:pt idx="140" formatCode="0.00E+00">
                  <c:v>85560</c:v>
                </c:pt>
                <c:pt idx="141" formatCode="0.00E+00">
                  <c:v>93450</c:v>
                </c:pt>
                <c:pt idx="142" formatCode="0.00E+00">
                  <c:v>110210</c:v>
                </c:pt>
                <c:pt idx="143" formatCode="0.00E+00">
                  <c:v>132960</c:v>
                </c:pt>
                <c:pt idx="144" formatCode="0.00E+00">
                  <c:v>157670</c:v>
                </c:pt>
                <c:pt idx="145" formatCode="0.00E+00">
                  <c:v>184320</c:v>
                </c:pt>
                <c:pt idx="146" formatCode="0.00E+00">
                  <c:v>212870</c:v>
                </c:pt>
                <c:pt idx="147" formatCode="0.00E+00">
                  <c:v>243310</c:v>
                </c:pt>
                <c:pt idx="148" formatCode="0.00E+00">
                  <c:v>275590</c:v>
                </c:pt>
                <c:pt idx="149" formatCode="0.00E+00">
                  <c:v>309720</c:v>
                </c:pt>
                <c:pt idx="150" formatCode="0.00E+00">
                  <c:v>345650</c:v>
                </c:pt>
                <c:pt idx="151" formatCode="0.00E+00">
                  <c:v>422850</c:v>
                </c:pt>
                <c:pt idx="152" formatCode="0.00E+00">
                  <c:v>507100</c:v>
                </c:pt>
                <c:pt idx="153" formatCode="0.00E+00">
                  <c:v>598290</c:v>
                </c:pt>
                <c:pt idx="154" formatCode="0.00E+00">
                  <c:v>696320</c:v>
                </c:pt>
                <c:pt idx="155" formatCode="0.00E+00">
                  <c:v>801080</c:v>
                </c:pt>
                <c:pt idx="156" formatCode="0.00E+00">
                  <c:v>912500</c:v>
                </c:pt>
                <c:pt idx="157" formatCode="0.00E+00">
                  <c:v>1150000</c:v>
                </c:pt>
                <c:pt idx="158" formatCode="0.00E+00">
                  <c:v>1420000</c:v>
                </c:pt>
                <c:pt idx="159" formatCode="0.00E+00">
                  <c:v>1720000</c:v>
                </c:pt>
                <c:pt idx="160" formatCode="0.00E+00">
                  <c:v>2029999.9999999998</c:v>
                </c:pt>
                <c:pt idx="161" formatCode="0.00E+00">
                  <c:v>2380000</c:v>
                </c:pt>
                <c:pt idx="162" formatCode="0.00E+00">
                  <c:v>2740000</c:v>
                </c:pt>
                <c:pt idx="163" formatCode="0.00E+00">
                  <c:v>3130000</c:v>
                </c:pt>
                <c:pt idx="164" formatCode="0.00E+00">
                  <c:v>3550000</c:v>
                </c:pt>
                <c:pt idx="165" formatCode="0.00E+00">
                  <c:v>3980000</c:v>
                </c:pt>
                <c:pt idx="166" formatCode="0.00E+00">
                  <c:v>4440000</c:v>
                </c:pt>
                <c:pt idx="167" formatCode="0.00E+00">
                  <c:v>4920000</c:v>
                </c:pt>
                <c:pt idx="168" formatCode="0.00E+00">
                  <c:v>5950000</c:v>
                </c:pt>
                <c:pt idx="169" formatCode="0.00E+00">
                  <c:v>7360000</c:v>
                </c:pt>
                <c:pt idx="170" formatCode="0.00E+00">
                  <c:v>8900000</c:v>
                </c:pt>
                <c:pt idx="171" formatCode="0.00E+00">
                  <c:v>10570000</c:v>
                </c:pt>
                <c:pt idx="172" formatCode="0.00E+00">
                  <c:v>12370000</c:v>
                </c:pt>
                <c:pt idx="173" formatCode="0.00E+00">
                  <c:v>14290000</c:v>
                </c:pt>
                <c:pt idx="174" formatCode="0.00E+00">
                  <c:v>16329999.999999998</c:v>
                </c:pt>
                <c:pt idx="175" formatCode="0.00E+00">
                  <c:v>18490000</c:v>
                </c:pt>
                <c:pt idx="176" formatCode="0.00E+00">
                  <c:v>20770000</c:v>
                </c:pt>
                <c:pt idx="177" formatCode="0.00E+00">
                  <c:v>25670000</c:v>
                </c:pt>
                <c:pt idx="178" formatCode="0.00E+00">
                  <c:v>31010000</c:v>
                </c:pt>
                <c:pt idx="179" formatCode="0.00E+00">
                  <c:v>36780000</c:v>
                </c:pt>
                <c:pt idx="180" formatCode="0.00E+00">
                  <c:v>42970000</c:v>
                </c:pt>
                <c:pt idx="181" formatCode="0.00E+00">
                  <c:v>49570000</c:v>
                </c:pt>
                <c:pt idx="182" formatCode="0.00E+00">
                  <c:v>56550000</c:v>
                </c:pt>
                <c:pt idx="183" formatCode="0.00E+00">
                  <c:v>71640000</c:v>
                </c:pt>
                <c:pt idx="184" formatCode="0.00E+00">
                  <c:v>88180000</c:v>
                </c:pt>
                <c:pt idx="185" formatCode="0.00E+00">
                  <c:v>106090000</c:v>
                </c:pt>
                <c:pt idx="186" formatCode="0.00E+00">
                  <c:v>125290000</c:v>
                </c:pt>
                <c:pt idx="187" formatCode="0.00E+00">
                  <c:v>145730000</c:v>
                </c:pt>
                <c:pt idx="188" formatCode="0.00E+00">
                  <c:v>167350000</c:v>
                </c:pt>
                <c:pt idx="189" formatCode="0.00E+00">
                  <c:v>190080000</c:v>
                </c:pt>
                <c:pt idx="190" formatCode="0.00E+00">
                  <c:v>213880000</c:v>
                </c:pt>
                <c:pt idx="191" formatCode="0.00E+00">
                  <c:v>238710000</c:v>
                </c:pt>
                <c:pt idx="192" formatCode="0.00E+00">
                  <c:v>264500000</c:v>
                </c:pt>
                <c:pt idx="193" formatCode="0.00E+00">
                  <c:v>291230000</c:v>
                </c:pt>
                <c:pt idx="194" formatCode="0.00E+00">
                  <c:v>347290000</c:v>
                </c:pt>
                <c:pt idx="195" formatCode="0.00E+00">
                  <c:v>421920000</c:v>
                </c:pt>
                <c:pt idx="196" formatCode="0.00E+00">
                  <c:v>501160000</c:v>
                </c:pt>
                <c:pt idx="197" formatCode="0.00E+00">
                  <c:v>584550000</c:v>
                </c:pt>
                <c:pt idx="198" formatCode="0.00E+00">
                  <c:v>671690000</c:v>
                </c:pt>
                <c:pt idx="199" formatCode="0.00E+00">
                  <c:v>762250000</c:v>
                </c:pt>
                <c:pt idx="200" formatCode="0.00E+00">
                  <c:v>855900000</c:v>
                </c:pt>
                <c:pt idx="201" formatCode="0.00E+00">
                  <c:v>952360000</c:v>
                </c:pt>
                <c:pt idx="202" formatCode="0.00E+00">
                  <c:v>1050000000</c:v>
                </c:pt>
                <c:pt idx="203" formatCode="0.00E+00">
                  <c:v>1260000000</c:v>
                </c:pt>
                <c:pt idx="204" formatCode="0.00E+00">
                  <c:v>1470000000</c:v>
                </c:pt>
                <c:pt idx="205" formatCode="0.00E+00">
                  <c:v>1690000000</c:v>
                </c:pt>
                <c:pt idx="206" formatCode="0.00E+00">
                  <c:v>1910000000</c:v>
                </c:pt>
                <c:pt idx="207" formatCode="0.00E+00">
                  <c:v>2140000000.0000002</c:v>
                </c:pt>
                <c:pt idx="208" formatCode="0.00E+00">
                  <c:v>2380000000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B6-4EBD-B02F-758B08D03604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srim7Li_Air!$M$20:$M$228</c:f>
              <c:numCache>
                <c:formatCode>0.000</c:formatCode>
                <c:ptCount val="209"/>
                <c:pt idx="0">
                  <c:v>1.49</c:v>
                </c:pt>
                <c:pt idx="1">
                  <c:v>1.61</c:v>
                </c:pt>
                <c:pt idx="2">
                  <c:v>1.72</c:v>
                </c:pt>
                <c:pt idx="3">
                  <c:v>1.83</c:v>
                </c:pt>
                <c:pt idx="4">
                  <c:v>1.94</c:v>
                </c:pt>
                <c:pt idx="5">
                  <c:v>2.04</c:v>
                </c:pt>
                <c:pt idx="6">
                  <c:v>2.15</c:v>
                </c:pt>
                <c:pt idx="7">
                  <c:v>2.25</c:v>
                </c:pt>
                <c:pt idx="8">
                  <c:v>2.34</c:v>
                </c:pt>
                <c:pt idx="9">
                  <c:v>2.44</c:v>
                </c:pt>
                <c:pt idx="10">
                  <c:v>2.54</c:v>
                </c:pt>
                <c:pt idx="11">
                  <c:v>2.63</c:v>
                </c:pt>
                <c:pt idx="12">
                  <c:v>2.82</c:v>
                </c:pt>
                <c:pt idx="13">
                  <c:v>3.05</c:v>
                </c:pt>
                <c:pt idx="14">
                  <c:v>3.27</c:v>
                </c:pt>
                <c:pt idx="15">
                  <c:v>3.49</c:v>
                </c:pt>
                <c:pt idx="16">
                  <c:v>3.7</c:v>
                </c:pt>
                <c:pt idx="17">
                  <c:v>3.91</c:v>
                </c:pt>
                <c:pt idx="18">
                  <c:v>4.12</c:v>
                </c:pt>
                <c:pt idx="19">
                  <c:v>4.33</c:v>
                </c:pt>
                <c:pt idx="20">
                  <c:v>4.54</c:v>
                </c:pt>
                <c:pt idx="21">
                  <c:v>4.9400000000000004</c:v>
                </c:pt>
                <c:pt idx="22">
                  <c:v>5.35</c:v>
                </c:pt>
                <c:pt idx="23">
                  <c:v>5.74</c:v>
                </c:pt>
                <c:pt idx="24">
                  <c:v>6.14</c:v>
                </c:pt>
                <c:pt idx="25">
                  <c:v>6.53</c:v>
                </c:pt>
                <c:pt idx="26">
                  <c:v>6.88</c:v>
                </c:pt>
                <c:pt idx="27">
                  <c:v>7.6</c:v>
                </c:pt>
                <c:pt idx="28">
                  <c:v>8.32</c:v>
                </c:pt>
                <c:pt idx="29">
                  <c:v>9.02</c:v>
                </c:pt>
                <c:pt idx="30">
                  <c:v>9.7200000000000006</c:v>
                </c:pt>
                <c:pt idx="31">
                  <c:v>10.42</c:v>
                </c:pt>
                <c:pt idx="32">
                  <c:v>11.1</c:v>
                </c:pt>
                <c:pt idx="33">
                  <c:v>11.78</c:v>
                </c:pt>
                <c:pt idx="34">
                  <c:v>12.46</c:v>
                </c:pt>
                <c:pt idx="35">
                  <c:v>13.13</c:v>
                </c:pt>
                <c:pt idx="36">
                  <c:v>13.8</c:v>
                </c:pt>
                <c:pt idx="37">
                  <c:v>14.46</c:v>
                </c:pt>
                <c:pt idx="38">
                  <c:v>15.77</c:v>
                </c:pt>
                <c:pt idx="39">
                  <c:v>17.38</c:v>
                </c:pt>
                <c:pt idx="40">
                  <c:v>18.989999999999998</c:v>
                </c:pt>
                <c:pt idx="41">
                  <c:v>20.57</c:v>
                </c:pt>
                <c:pt idx="42">
                  <c:v>22.14</c:v>
                </c:pt>
                <c:pt idx="43">
                  <c:v>23.69</c:v>
                </c:pt>
                <c:pt idx="44">
                  <c:v>25.22</c:v>
                </c:pt>
                <c:pt idx="45">
                  <c:v>26.74</c:v>
                </c:pt>
                <c:pt idx="46">
                  <c:v>28.24</c:v>
                </c:pt>
                <c:pt idx="47">
                  <c:v>31.17</c:v>
                </c:pt>
                <c:pt idx="48">
                  <c:v>34.06</c:v>
                </c:pt>
                <c:pt idx="49">
                  <c:v>36.89</c:v>
                </c:pt>
                <c:pt idx="50">
                  <c:v>39.67</c:v>
                </c:pt>
                <c:pt idx="51">
                  <c:v>42.39</c:v>
                </c:pt>
                <c:pt idx="52">
                  <c:v>45.06</c:v>
                </c:pt>
                <c:pt idx="53">
                  <c:v>50.21</c:v>
                </c:pt>
                <c:pt idx="54">
                  <c:v>55.18</c:v>
                </c:pt>
                <c:pt idx="55">
                  <c:v>59.96</c:v>
                </c:pt>
                <c:pt idx="56">
                  <c:v>64.56</c:v>
                </c:pt>
                <c:pt idx="57">
                  <c:v>68.989999999999995</c:v>
                </c:pt>
                <c:pt idx="58">
                  <c:v>73.260000000000005</c:v>
                </c:pt>
                <c:pt idx="59">
                  <c:v>77.37</c:v>
                </c:pt>
                <c:pt idx="60">
                  <c:v>81.33</c:v>
                </c:pt>
                <c:pt idx="61">
                  <c:v>85.14</c:v>
                </c:pt>
                <c:pt idx="62">
                  <c:v>88.81</c:v>
                </c:pt>
                <c:pt idx="63">
                  <c:v>92.35</c:v>
                </c:pt>
                <c:pt idx="64">
                  <c:v>99.04</c:v>
                </c:pt>
                <c:pt idx="65">
                  <c:v>106.78</c:v>
                </c:pt>
                <c:pt idx="66">
                  <c:v>113.91</c:v>
                </c:pt>
                <c:pt idx="67">
                  <c:v>120.49</c:v>
                </c:pt>
                <c:pt idx="68">
                  <c:v>126.58</c:v>
                </c:pt>
                <c:pt idx="69">
                  <c:v>132.24</c:v>
                </c:pt>
                <c:pt idx="70">
                  <c:v>137.52000000000001</c:v>
                </c:pt>
                <c:pt idx="71">
                  <c:v>142.44999999999999</c:v>
                </c:pt>
                <c:pt idx="72">
                  <c:v>147.06</c:v>
                </c:pt>
                <c:pt idx="73">
                  <c:v>155.53</c:v>
                </c:pt>
                <c:pt idx="74">
                  <c:v>163.06</c:v>
                </c:pt>
                <c:pt idx="75">
                  <c:v>169.81</c:v>
                </c:pt>
                <c:pt idx="76">
                  <c:v>175.9</c:v>
                </c:pt>
                <c:pt idx="77">
                  <c:v>181.42</c:v>
                </c:pt>
                <c:pt idx="78">
                  <c:v>186.45</c:v>
                </c:pt>
                <c:pt idx="79">
                  <c:v>195.49</c:v>
                </c:pt>
                <c:pt idx="80">
                  <c:v>203.2</c:v>
                </c:pt>
                <c:pt idx="81">
                  <c:v>209.87</c:v>
                </c:pt>
                <c:pt idx="82">
                  <c:v>215.71</c:v>
                </c:pt>
                <c:pt idx="83">
                  <c:v>220.88</c:v>
                </c:pt>
                <c:pt idx="84">
                  <c:v>225.49</c:v>
                </c:pt>
                <c:pt idx="85">
                  <c:v>229.63</c:v>
                </c:pt>
                <c:pt idx="86">
                  <c:v>233.38</c:v>
                </c:pt>
                <c:pt idx="87">
                  <c:v>236.79</c:v>
                </c:pt>
                <c:pt idx="88">
                  <c:v>239.91</c:v>
                </c:pt>
                <c:pt idx="89">
                  <c:v>242.78</c:v>
                </c:pt>
                <c:pt idx="90">
                  <c:v>248.16</c:v>
                </c:pt>
                <c:pt idx="91">
                  <c:v>254.04</c:v>
                </c:pt>
                <c:pt idx="92">
                  <c:v>259.02999999999997</c:v>
                </c:pt>
                <c:pt idx="93">
                  <c:v>263.35000000000002</c:v>
                </c:pt>
                <c:pt idx="94">
                  <c:v>267.14</c:v>
                </c:pt>
                <c:pt idx="95">
                  <c:v>270.48</c:v>
                </c:pt>
                <c:pt idx="96">
                  <c:v>273.48</c:v>
                </c:pt>
                <c:pt idx="97">
                  <c:v>276.18</c:v>
                </c:pt>
                <c:pt idx="98">
                  <c:v>278.63</c:v>
                </c:pt>
                <c:pt idx="99">
                  <c:v>283.67</c:v>
                </c:pt>
                <c:pt idx="100">
                  <c:v>287.99</c:v>
                </c:pt>
                <c:pt idx="101">
                  <c:v>291.76</c:v>
                </c:pt>
                <c:pt idx="102">
                  <c:v>295.10000000000002</c:v>
                </c:pt>
                <c:pt idx="103">
                  <c:v>298.10000000000002</c:v>
                </c:pt>
                <c:pt idx="104">
                  <c:v>300.82</c:v>
                </c:pt>
                <c:pt idx="105">
                  <c:v>307.32</c:v>
                </c:pt>
                <c:pt idx="106">
                  <c:v>312.97000000000003</c:v>
                </c:pt>
                <c:pt idx="107">
                  <c:v>318.01</c:v>
                </c:pt>
                <c:pt idx="108">
                  <c:v>322.60000000000002</c:v>
                </c:pt>
                <c:pt idx="109">
                  <c:v>326.85000000000002</c:v>
                </c:pt>
                <c:pt idx="110">
                  <c:v>330.83</c:v>
                </c:pt>
                <c:pt idx="111">
                  <c:v>334.61</c:v>
                </c:pt>
                <c:pt idx="112">
                  <c:v>338.23</c:v>
                </c:pt>
                <c:pt idx="113">
                  <c:v>341.73</c:v>
                </c:pt>
                <c:pt idx="114">
                  <c:v>345.13</c:v>
                </c:pt>
                <c:pt idx="115">
                  <c:v>348.46</c:v>
                </c:pt>
                <c:pt idx="116">
                  <c:v>359.12</c:v>
                </c:pt>
                <c:pt idx="117">
                  <c:v>374.67</c:v>
                </c:pt>
                <c:pt idx="118">
                  <c:v>389.97</c:v>
                </c:pt>
                <c:pt idx="119">
                  <c:v>405.2</c:v>
                </c:pt>
                <c:pt idx="120">
                  <c:v>420.48</c:v>
                </c:pt>
                <c:pt idx="121">
                  <c:v>435.9</c:v>
                </c:pt>
                <c:pt idx="122">
                  <c:v>451.5</c:v>
                </c:pt>
                <c:pt idx="123">
                  <c:v>467.32</c:v>
                </c:pt>
                <c:pt idx="124">
                  <c:v>483.4</c:v>
                </c:pt>
                <c:pt idx="125">
                  <c:v>543.27</c:v>
                </c:pt>
                <c:pt idx="126">
                  <c:v>602.53</c:v>
                </c:pt>
                <c:pt idx="127">
                  <c:v>661.69</c:v>
                </c:pt>
                <c:pt idx="128">
                  <c:v>721.04</c:v>
                </c:pt>
                <c:pt idx="129">
                  <c:v>780.77</c:v>
                </c:pt>
                <c:pt idx="130">
                  <c:v>841</c:v>
                </c:pt>
                <c:pt idx="131" formatCode="0.00E+00">
                  <c:v>1060</c:v>
                </c:pt>
                <c:pt idx="132" formatCode="0.00E+00">
                  <c:v>1280</c:v>
                </c:pt>
                <c:pt idx="133" formatCode="0.00E+00">
                  <c:v>1480</c:v>
                </c:pt>
                <c:pt idx="134" formatCode="0.00E+00">
                  <c:v>1680</c:v>
                </c:pt>
                <c:pt idx="135" formatCode="0.00E+00">
                  <c:v>1890</c:v>
                </c:pt>
                <c:pt idx="136" formatCode="0.00E+00">
                  <c:v>2090</c:v>
                </c:pt>
                <c:pt idx="137" formatCode="0.00E+00">
                  <c:v>2290</c:v>
                </c:pt>
                <c:pt idx="138" formatCode="0.00E+00">
                  <c:v>2500</c:v>
                </c:pt>
                <c:pt idx="139" formatCode="0.00E+00">
                  <c:v>2710</c:v>
                </c:pt>
                <c:pt idx="140" formatCode="0.00E+00">
                  <c:v>2920</c:v>
                </c:pt>
                <c:pt idx="141" formatCode="0.00E+00">
                  <c:v>3140</c:v>
                </c:pt>
                <c:pt idx="142" formatCode="0.00E+00">
                  <c:v>3950</c:v>
                </c:pt>
                <c:pt idx="143" formatCode="0.00E+00">
                  <c:v>5120</c:v>
                </c:pt>
                <c:pt idx="144" formatCode="0.00E+00">
                  <c:v>6220</c:v>
                </c:pt>
                <c:pt idx="145" formatCode="0.00E+00">
                  <c:v>7290</c:v>
                </c:pt>
                <c:pt idx="146" formatCode="0.00E+00">
                  <c:v>8360</c:v>
                </c:pt>
                <c:pt idx="147" formatCode="0.00E+00">
                  <c:v>9430</c:v>
                </c:pt>
                <c:pt idx="148" formatCode="0.00E+00">
                  <c:v>10510</c:v>
                </c:pt>
                <c:pt idx="149" formatCode="0.00E+00">
                  <c:v>11590</c:v>
                </c:pt>
                <c:pt idx="150" formatCode="0.00E+00">
                  <c:v>12690</c:v>
                </c:pt>
                <c:pt idx="151" formatCode="0.00E+00">
                  <c:v>16800</c:v>
                </c:pt>
                <c:pt idx="152" formatCode="0.00E+00">
                  <c:v>20660</c:v>
                </c:pt>
                <c:pt idx="153" formatCode="0.00E+00">
                  <c:v>24420</c:v>
                </c:pt>
                <c:pt idx="154" formatCode="0.00E+00">
                  <c:v>28150</c:v>
                </c:pt>
                <c:pt idx="155" formatCode="0.00E+00">
                  <c:v>31880</c:v>
                </c:pt>
                <c:pt idx="156" formatCode="0.00E+00">
                  <c:v>35650</c:v>
                </c:pt>
                <c:pt idx="157" formatCode="0.00E+00">
                  <c:v>49590</c:v>
                </c:pt>
                <c:pt idx="158" formatCode="0.00E+00">
                  <c:v>62580</c:v>
                </c:pt>
                <c:pt idx="159" formatCode="0.00E+00">
                  <c:v>75240</c:v>
                </c:pt>
                <c:pt idx="160" formatCode="0.00E+00">
                  <c:v>87840</c:v>
                </c:pt>
                <c:pt idx="161" formatCode="0.00E+00">
                  <c:v>100510</c:v>
                </c:pt>
                <c:pt idx="162" formatCode="0.00E+00">
                  <c:v>113290</c:v>
                </c:pt>
                <c:pt idx="163" formatCode="0.00E+00">
                  <c:v>126240</c:v>
                </c:pt>
                <c:pt idx="164" formatCode="0.00E+00">
                  <c:v>139370</c:v>
                </c:pt>
                <c:pt idx="165" formatCode="0.00E+00">
                  <c:v>152690</c:v>
                </c:pt>
                <c:pt idx="166" formatCode="0.00E+00">
                  <c:v>166210</c:v>
                </c:pt>
                <c:pt idx="167" formatCode="0.00E+00">
                  <c:v>179930</c:v>
                </c:pt>
                <c:pt idx="168" formatCode="0.00E+00">
                  <c:v>232000</c:v>
                </c:pt>
                <c:pt idx="169" formatCode="0.00E+00">
                  <c:v>306450</c:v>
                </c:pt>
                <c:pt idx="170" formatCode="0.00E+00">
                  <c:v>376780</c:v>
                </c:pt>
                <c:pt idx="171" formatCode="0.00E+00">
                  <c:v>445530</c:v>
                </c:pt>
                <c:pt idx="172" formatCode="0.00E+00">
                  <c:v>513809.99999999994</c:v>
                </c:pt>
                <c:pt idx="173" formatCode="0.00E+00">
                  <c:v>582180</c:v>
                </c:pt>
                <c:pt idx="174" formatCode="0.00E+00">
                  <c:v>650950</c:v>
                </c:pt>
                <c:pt idx="175" formatCode="0.00E+00">
                  <c:v>720290</c:v>
                </c:pt>
                <c:pt idx="176" formatCode="0.00E+00">
                  <c:v>790300</c:v>
                </c:pt>
                <c:pt idx="177" formatCode="0.00E+00">
                  <c:v>1050000</c:v>
                </c:pt>
                <c:pt idx="178" formatCode="0.00E+00">
                  <c:v>1300000</c:v>
                </c:pt>
                <c:pt idx="179" formatCode="0.00E+00">
                  <c:v>1540000</c:v>
                </c:pt>
                <c:pt idx="180" formatCode="0.00E+00">
                  <c:v>1770000</c:v>
                </c:pt>
                <c:pt idx="181" formatCode="0.00E+00">
                  <c:v>2000000</c:v>
                </c:pt>
                <c:pt idx="182" formatCode="0.00E+00">
                  <c:v>2240000</c:v>
                </c:pt>
                <c:pt idx="183" formatCode="0.00E+00">
                  <c:v>3100000</c:v>
                </c:pt>
                <c:pt idx="184" formatCode="0.00E+00">
                  <c:v>3890000</c:v>
                </c:pt>
                <c:pt idx="185" formatCode="0.00E+00">
                  <c:v>4650000</c:v>
                </c:pt>
                <c:pt idx="186" formatCode="0.00E+00">
                  <c:v>5390000</c:v>
                </c:pt>
                <c:pt idx="187" formatCode="0.00E+00">
                  <c:v>6120000</c:v>
                </c:pt>
                <c:pt idx="188" formatCode="0.00E+00">
                  <c:v>6850000</c:v>
                </c:pt>
                <c:pt idx="189" formatCode="0.00E+00">
                  <c:v>7580000</c:v>
                </c:pt>
                <c:pt idx="190" formatCode="0.00E+00">
                  <c:v>8300000.0000000009</c:v>
                </c:pt>
                <c:pt idx="191" formatCode="0.00E+00">
                  <c:v>9020000</c:v>
                </c:pt>
                <c:pt idx="192" formatCode="0.00E+00">
                  <c:v>9740000</c:v>
                </c:pt>
                <c:pt idx="193" formatCode="0.00E+00">
                  <c:v>10460000</c:v>
                </c:pt>
                <c:pt idx="194" formatCode="0.00E+00">
                  <c:v>13140000</c:v>
                </c:pt>
                <c:pt idx="195" formatCode="0.00E+00">
                  <c:v>16880000</c:v>
                </c:pt>
                <c:pt idx="196" formatCode="0.00E+00">
                  <c:v>20280000</c:v>
                </c:pt>
                <c:pt idx="197" formatCode="0.00E+00">
                  <c:v>23480000</c:v>
                </c:pt>
                <c:pt idx="198" formatCode="0.00E+00">
                  <c:v>26540000</c:v>
                </c:pt>
                <c:pt idx="199" formatCode="0.00E+00">
                  <c:v>29490000</c:v>
                </c:pt>
                <c:pt idx="200" formatCode="0.00E+00">
                  <c:v>32350000</c:v>
                </c:pt>
                <c:pt idx="201" formatCode="0.00E+00">
                  <c:v>35140000</c:v>
                </c:pt>
                <c:pt idx="202" formatCode="0.00E+00">
                  <c:v>37850000</c:v>
                </c:pt>
                <c:pt idx="203" formatCode="0.00E+00">
                  <c:v>47700000</c:v>
                </c:pt>
                <c:pt idx="204" formatCode="0.00E+00">
                  <c:v>56430000</c:v>
                </c:pt>
                <c:pt idx="205" formatCode="0.00E+00">
                  <c:v>64430000.000000007</c:v>
                </c:pt>
                <c:pt idx="206" formatCode="0.00E+00">
                  <c:v>71900000</c:v>
                </c:pt>
                <c:pt idx="207" formatCode="0.00E+00">
                  <c:v>78930000</c:v>
                </c:pt>
                <c:pt idx="208" formatCode="0.00E+00">
                  <c:v>85600000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B6-4EBD-B02F-758B08D03604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srim7Li_Air!$D$20:$D$228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srim7Li_Air!$P$20:$P$228</c:f>
              <c:numCache>
                <c:formatCode>0.000</c:formatCode>
                <c:ptCount val="209"/>
                <c:pt idx="0">
                  <c:v>1.1499999999999999</c:v>
                </c:pt>
                <c:pt idx="1">
                  <c:v>1.24</c:v>
                </c:pt>
                <c:pt idx="2">
                  <c:v>1.33</c:v>
                </c:pt>
                <c:pt idx="3">
                  <c:v>1.41</c:v>
                </c:pt>
                <c:pt idx="4">
                  <c:v>1.49</c:v>
                </c:pt>
                <c:pt idx="5">
                  <c:v>1.57</c:v>
                </c:pt>
                <c:pt idx="6">
                  <c:v>1.65</c:v>
                </c:pt>
                <c:pt idx="7">
                  <c:v>1.72</c:v>
                </c:pt>
                <c:pt idx="8">
                  <c:v>1.79</c:v>
                </c:pt>
                <c:pt idx="9">
                  <c:v>1.87</c:v>
                </c:pt>
                <c:pt idx="10">
                  <c:v>1.94</c:v>
                </c:pt>
                <c:pt idx="11">
                  <c:v>2.0099999999999998</c:v>
                </c:pt>
                <c:pt idx="12">
                  <c:v>2.14</c:v>
                </c:pt>
                <c:pt idx="13">
                  <c:v>2.31</c:v>
                </c:pt>
                <c:pt idx="14">
                  <c:v>2.4700000000000002</c:v>
                </c:pt>
                <c:pt idx="15">
                  <c:v>2.62</c:v>
                </c:pt>
                <c:pt idx="16">
                  <c:v>2.78</c:v>
                </c:pt>
                <c:pt idx="17">
                  <c:v>2.93</c:v>
                </c:pt>
                <c:pt idx="18">
                  <c:v>3.07</c:v>
                </c:pt>
                <c:pt idx="19">
                  <c:v>3.22</c:v>
                </c:pt>
                <c:pt idx="20">
                  <c:v>3.36</c:v>
                </c:pt>
                <c:pt idx="21">
                  <c:v>3.64</c:v>
                </c:pt>
                <c:pt idx="22">
                  <c:v>3.91</c:v>
                </c:pt>
                <c:pt idx="23">
                  <c:v>4.17</c:v>
                </c:pt>
                <c:pt idx="24">
                  <c:v>4.43</c:v>
                </c:pt>
                <c:pt idx="25">
                  <c:v>4.68</c:v>
                </c:pt>
                <c:pt idx="26">
                  <c:v>4.96</c:v>
                </c:pt>
                <c:pt idx="27">
                  <c:v>5.48</c:v>
                </c:pt>
                <c:pt idx="28">
                  <c:v>5.99</c:v>
                </c:pt>
                <c:pt idx="29">
                  <c:v>6.49</c:v>
                </c:pt>
                <c:pt idx="30">
                  <c:v>6.99</c:v>
                </c:pt>
                <c:pt idx="31">
                  <c:v>7.48</c:v>
                </c:pt>
                <c:pt idx="32">
                  <c:v>7.97</c:v>
                </c:pt>
                <c:pt idx="33">
                  <c:v>8.4499999999999993</c:v>
                </c:pt>
                <c:pt idx="34">
                  <c:v>8.93</c:v>
                </c:pt>
                <c:pt idx="35">
                  <c:v>9.41</c:v>
                </c:pt>
                <c:pt idx="36">
                  <c:v>9.89</c:v>
                </c:pt>
                <c:pt idx="37">
                  <c:v>10.36</c:v>
                </c:pt>
                <c:pt idx="38">
                  <c:v>11.31</c:v>
                </c:pt>
                <c:pt idx="39">
                  <c:v>12.48</c:v>
                </c:pt>
                <c:pt idx="40">
                  <c:v>13.64</c:v>
                </c:pt>
                <c:pt idx="41">
                  <c:v>14.8</c:v>
                </c:pt>
                <c:pt idx="42">
                  <c:v>15.95</c:v>
                </c:pt>
                <c:pt idx="43">
                  <c:v>17.100000000000001</c:v>
                </c:pt>
                <c:pt idx="44">
                  <c:v>18.25</c:v>
                </c:pt>
                <c:pt idx="45">
                  <c:v>19.39</c:v>
                </c:pt>
                <c:pt idx="46">
                  <c:v>20.53</c:v>
                </c:pt>
                <c:pt idx="47">
                  <c:v>22.82</c:v>
                </c:pt>
                <c:pt idx="48">
                  <c:v>25.09</c:v>
                </c:pt>
                <c:pt idx="49">
                  <c:v>27.34</c:v>
                </c:pt>
                <c:pt idx="50">
                  <c:v>29.58</c:v>
                </c:pt>
                <c:pt idx="51">
                  <c:v>31.81</c:v>
                </c:pt>
                <c:pt idx="52">
                  <c:v>34.020000000000003</c:v>
                </c:pt>
                <c:pt idx="53">
                  <c:v>38.409999999999997</c:v>
                </c:pt>
                <c:pt idx="54">
                  <c:v>42.73</c:v>
                </c:pt>
                <c:pt idx="55">
                  <c:v>46.97</c:v>
                </c:pt>
                <c:pt idx="56">
                  <c:v>51.14</c:v>
                </c:pt>
                <c:pt idx="57">
                  <c:v>55.23</c:v>
                </c:pt>
                <c:pt idx="58">
                  <c:v>59.24</c:v>
                </c:pt>
                <c:pt idx="59">
                  <c:v>63.17</c:v>
                </c:pt>
                <c:pt idx="60">
                  <c:v>67.02</c:v>
                </c:pt>
                <c:pt idx="61">
                  <c:v>70.790000000000006</c:v>
                </c:pt>
                <c:pt idx="62">
                  <c:v>74.48</c:v>
                </c:pt>
                <c:pt idx="63">
                  <c:v>78.09</c:v>
                </c:pt>
                <c:pt idx="64">
                  <c:v>85.09</c:v>
                </c:pt>
                <c:pt idx="65">
                  <c:v>93.4</c:v>
                </c:pt>
                <c:pt idx="66">
                  <c:v>101.26</c:v>
                </c:pt>
                <c:pt idx="67">
                  <c:v>108.7</c:v>
                </c:pt>
                <c:pt idx="68">
                  <c:v>115.76</c:v>
                </c:pt>
                <c:pt idx="69">
                  <c:v>122.47</c:v>
                </c:pt>
                <c:pt idx="70">
                  <c:v>128.85</c:v>
                </c:pt>
                <c:pt idx="71">
                  <c:v>134.91999999999999</c:v>
                </c:pt>
                <c:pt idx="72">
                  <c:v>140.72</c:v>
                </c:pt>
                <c:pt idx="73">
                  <c:v>151.56</c:v>
                </c:pt>
                <c:pt idx="74">
                  <c:v>161.5</c:v>
                </c:pt>
                <c:pt idx="75">
                  <c:v>170.67</c:v>
                </c:pt>
                <c:pt idx="76">
                  <c:v>179.16</c:v>
                </c:pt>
                <c:pt idx="77">
                  <c:v>187.05</c:v>
                </c:pt>
                <c:pt idx="78">
                  <c:v>194.41</c:v>
                </c:pt>
                <c:pt idx="79">
                  <c:v>207.76</c:v>
                </c:pt>
                <c:pt idx="80">
                  <c:v>219.6</c:v>
                </c:pt>
                <c:pt idx="81">
                  <c:v>230.18</c:v>
                </c:pt>
                <c:pt idx="82">
                  <c:v>239.73</c:v>
                </c:pt>
                <c:pt idx="83">
                  <c:v>248.4</c:v>
                </c:pt>
                <c:pt idx="84">
                  <c:v>256.33</c:v>
                </c:pt>
                <c:pt idx="85">
                  <c:v>263.62</c:v>
                </c:pt>
                <c:pt idx="86">
                  <c:v>270.35000000000002</c:v>
                </c:pt>
                <c:pt idx="87">
                  <c:v>276.58999999999997</c:v>
                </c:pt>
                <c:pt idx="88">
                  <c:v>282.41000000000003</c:v>
                </c:pt>
                <c:pt idx="89">
                  <c:v>287.83999999999997</c:v>
                </c:pt>
                <c:pt idx="90">
                  <c:v>297.72000000000003</c:v>
                </c:pt>
                <c:pt idx="91">
                  <c:v>308.55</c:v>
                </c:pt>
                <c:pt idx="92">
                  <c:v>318.02999999999997</c:v>
                </c:pt>
                <c:pt idx="93">
                  <c:v>326.42</c:v>
                </c:pt>
                <c:pt idx="94">
                  <c:v>333.93</c:v>
                </c:pt>
                <c:pt idx="95">
                  <c:v>340.71</c:v>
                </c:pt>
                <c:pt idx="96">
                  <c:v>346.88</c:v>
                </c:pt>
                <c:pt idx="97">
                  <c:v>352.52</c:v>
                </c:pt>
                <c:pt idx="98">
                  <c:v>357.71</c:v>
                </c:pt>
                <c:pt idx="99">
                  <c:v>366.99</c:v>
                </c:pt>
                <c:pt idx="100">
                  <c:v>375.06</c:v>
                </c:pt>
                <c:pt idx="101">
                  <c:v>382.2</c:v>
                </c:pt>
                <c:pt idx="102">
                  <c:v>388.59</c:v>
                </c:pt>
                <c:pt idx="103">
                  <c:v>394.37</c:v>
                </c:pt>
                <c:pt idx="104">
                  <c:v>399.63</c:v>
                </c:pt>
                <c:pt idx="105">
                  <c:v>408.96</c:v>
                </c:pt>
                <c:pt idx="106">
                  <c:v>417.04</c:v>
                </c:pt>
                <c:pt idx="107">
                  <c:v>424.2</c:v>
                </c:pt>
                <c:pt idx="108">
                  <c:v>430.65</c:v>
                </c:pt>
                <c:pt idx="109">
                  <c:v>436.54</c:v>
                </c:pt>
                <c:pt idx="110">
                  <c:v>441.99</c:v>
                </c:pt>
                <c:pt idx="111">
                  <c:v>447.08</c:v>
                </c:pt>
                <c:pt idx="112">
                  <c:v>451.88</c:v>
                </c:pt>
                <c:pt idx="113">
                  <c:v>456.45</c:v>
                </c:pt>
                <c:pt idx="114">
                  <c:v>460.81</c:v>
                </c:pt>
                <c:pt idx="115">
                  <c:v>465.01</c:v>
                </c:pt>
                <c:pt idx="116">
                  <c:v>473.01</c:v>
                </c:pt>
                <c:pt idx="117">
                  <c:v>482.47</c:v>
                </c:pt>
                <c:pt idx="118">
                  <c:v>491.53</c:v>
                </c:pt>
                <c:pt idx="119">
                  <c:v>500.35</c:v>
                </c:pt>
                <c:pt idx="120">
                  <c:v>509.02</c:v>
                </c:pt>
                <c:pt idx="121">
                  <c:v>517.62</c:v>
                </c:pt>
                <c:pt idx="122">
                  <c:v>526.22</c:v>
                </c:pt>
                <c:pt idx="123">
                  <c:v>534.86</c:v>
                </c:pt>
                <c:pt idx="124">
                  <c:v>543.58000000000004</c:v>
                </c:pt>
                <c:pt idx="125">
                  <c:v>561.37</c:v>
                </c:pt>
                <c:pt idx="126">
                  <c:v>579.77</c:v>
                </c:pt>
                <c:pt idx="127">
                  <c:v>598.91999999999996</c:v>
                </c:pt>
                <c:pt idx="128">
                  <c:v>618.9</c:v>
                </c:pt>
                <c:pt idx="129">
                  <c:v>639.78</c:v>
                </c:pt>
                <c:pt idx="130">
                  <c:v>661.62</c:v>
                </c:pt>
                <c:pt idx="131">
                  <c:v>708.32</c:v>
                </c:pt>
                <c:pt idx="132">
                  <c:v>759.19</c:v>
                </c:pt>
                <c:pt idx="133">
                  <c:v>814.3</c:v>
                </c:pt>
                <c:pt idx="134">
                  <c:v>873.67</c:v>
                </c:pt>
                <c:pt idx="135">
                  <c:v>937.26</c:v>
                </c:pt>
                <c:pt idx="136">
                  <c:v>1000</c:v>
                </c:pt>
                <c:pt idx="137">
                  <c:v>1080</c:v>
                </c:pt>
                <c:pt idx="138">
                  <c:v>1150</c:v>
                </c:pt>
                <c:pt idx="139">
                  <c:v>1230</c:v>
                </c:pt>
                <c:pt idx="140">
                  <c:v>1320</c:v>
                </c:pt>
                <c:pt idx="141">
                  <c:v>1400</c:v>
                </c:pt>
                <c:pt idx="142">
                  <c:v>1590</c:v>
                </c:pt>
                <c:pt idx="143">
                  <c:v>1850</c:v>
                </c:pt>
                <c:pt idx="144">
                  <c:v>2130</c:v>
                </c:pt>
                <c:pt idx="145">
                  <c:v>2430</c:v>
                </c:pt>
                <c:pt idx="146">
                  <c:v>2750</c:v>
                </c:pt>
                <c:pt idx="147">
                  <c:v>3090</c:v>
                </c:pt>
                <c:pt idx="148">
                  <c:v>3450</c:v>
                </c:pt>
                <c:pt idx="149" formatCode="0.00E+00">
                  <c:v>3840</c:v>
                </c:pt>
                <c:pt idx="150" formatCode="0.00E+00">
                  <c:v>4240</c:v>
                </c:pt>
                <c:pt idx="151" formatCode="0.00E+00">
                  <c:v>5100</c:v>
                </c:pt>
                <c:pt idx="152" formatCode="0.00E+00">
                  <c:v>6040</c:v>
                </c:pt>
                <c:pt idx="153" formatCode="0.00E+00">
                  <c:v>7050</c:v>
                </c:pt>
                <c:pt idx="154" formatCode="0.00E+00">
                  <c:v>8130.0000000000009</c:v>
                </c:pt>
                <c:pt idx="155" formatCode="0.00E+00">
                  <c:v>9280</c:v>
                </c:pt>
                <c:pt idx="156" formatCode="0.00E+00">
                  <c:v>10500</c:v>
                </c:pt>
                <c:pt idx="157" formatCode="0.00E+00">
                  <c:v>13140</c:v>
                </c:pt>
                <c:pt idx="158" formatCode="0.00E+00">
                  <c:v>16050</c:v>
                </c:pt>
                <c:pt idx="159" formatCode="0.00E+00">
                  <c:v>19210</c:v>
                </c:pt>
                <c:pt idx="160" formatCode="0.00E+00">
                  <c:v>22630</c:v>
                </c:pt>
                <c:pt idx="161" formatCode="0.00E+00">
                  <c:v>26290</c:v>
                </c:pt>
                <c:pt idx="162" formatCode="0.00E+00">
                  <c:v>30200</c:v>
                </c:pt>
                <c:pt idx="163" formatCode="0.00E+00">
                  <c:v>34340</c:v>
                </c:pt>
                <c:pt idx="164" formatCode="0.00E+00">
                  <c:v>38720</c:v>
                </c:pt>
                <c:pt idx="165" formatCode="0.00E+00">
                  <c:v>43330</c:v>
                </c:pt>
                <c:pt idx="166" formatCode="0.00E+00">
                  <c:v>48160</c:v>
                </c:pt>
                <c:pt idx="167" formatCode="0.00E+00">
                  <c:v>53220</c:v>
                </c:pt>
                <c:pt idx="168" formatCode="0.00E+00">
                  <c:v>64000</c:v>
                </c:pt>
                <c:pt idx="169" formatCode="0.00E+00">
                  <c:v>78680</c:v>
                </c:pt>
                <c:pt idx="170" formatCode="0.00E+00">
                  <c:v>94660</c:v>
                </c:pt>
                <c:pt idx="171" formatCode="0.00E+00">
                  <c:v>111910</c:v>
                </c:pt>
                <c:pt idx="172" formatCode="0.00E+00">
                  <c:v>130380</c:v>
                </c:pt>
                <c:pt idx="173" formatCode="0.00E+00">
                  <c:v>150050</c:v>
                </c:pt>
                <c:pt idx="174" formatCode="0.00E+00">
                  <c:v>170880</c:v>
                </c:pt>
                <c:pt idx="175" formatCode="0.00E+00">
                  <c:v>192850</c:v>
                </c:pt>
                <c:pt idx="176" formatCode="0.00E+00">
                  <c:v>215930</c:v>
                </c:pt>
                <c:pt idx="177" formatCode="0.00E+00">
                  <c:v>265330</c:v>
                </c:pt>
                <c:pt idx="178" formatCode="0.00E+00">
                  <c:v>318870</c:v>
                </c:pt>
                <c:pt idx="179" formatCode="0.00E+00">
                  <c:v>376380</c:v>
                </c:pt>
                <c:pt idx="180" formatCode="0.00E+00">
                  <c:v>437700</c:v>
                </c:pt>
                <c:pt idx="181" formatCode="0.00E+00">
                  <c:v>502660</c:v>
                </c:pt>
                <c:pt idx="182" formatCode="0.00E+00">
                  <c:v>571120</c:v>
                </c:pt>
                <c:pt idx="183" formatCode="0.00E+00">
                  <c:v>718060</c:v>
                </c:pt>
                <c:pt idx="184" formatCode="0.00E+00">
                  <c:v>877490</c:v>
                </c:pt>
                <c:pt idx="185" formatCode="0.00E+00">
                  <c:v>1050000</c:v>
                </c:pt>
                <c:pt idx="186" formatCode="0.00E+00">
                  <c:v>1230000</c:v>
                </c:pt>
                <c:pt idx="187" formatCode="0.00E+00">
                  <c:v>1420000</c:v>
                </c:pt>
                <c:pt idx="188" formatCode="0.00E+00">
                  <c:v>1620000</c:v>
                </c:pt>
                <c:pt idx="189" formatCode="0.00E+00">
                  <c:v>1830000</c:v>
                </c:pt>
                <c:pt idx="190" formatCode="0.00E+00">
                  <c:v>2049999.9999999998</c:v>
                </c:pt>
                <c:pt idx="191" formatCode="0.00E+00">
                  <c:v>2280000</c:v>
                </c:pt>
                <c:pt idx="192" formatCode="0.00E+00">
                  <c:v>2510000</c:v>
                </c:pt>
                <c:pt idx="193" formatCode="0.00E+00">
                  <c:v>2750000</c:v>
                </c:pt>
                <c:pt idx="194" formatCode="0.00E+00">
                  <c:v>3240000</c:v>
                </c:pt>
                <c:pt idx="195" formatCode="0.00E+00">
                  <c:v>3890000</c:v>
                </c:pt>
                <c:pt idx="196" formatCode="0.00E+00">
                  <c:v>4570000</c:v>
                </c:pt>
                <c:pt idx="197" formatCode="0.00E+00">
                  <c:v>5270000</c:v>
                </c:pt>
                <c:pt idx="198" formatCode="0.00E+00">
                  <c:v>6000000</c:v>
                </c:pt>
                <c:pt idx="199" formatCode="0.00E+00">
                  <c:v>6730000</c:v>
                </c:pt>
                <c:pt idx="200" formatCode="0.00E+00">
                  <c:v>7480000</c:v>
                </c:pt>
                <c:pt idx="201" formatCode="0.00E+00">
                  <c:v>8250000</c:v>
                </c:pt>
                <c:pt idx="202" formatCode="0.00E+00">
                  <c:v>9020000</c:v>
                </c:pt>
                <c:pt idx="203" formatCode="0.00E+00">
                  <c:v>10580000</c:v>
                </c:pt>
                <c:pt idx="204" formatCode="0.00E+00">
                  <c:v>12150000</c:v>
                </c:pt>
                <c:pt idx="205" formatCode="0.00E+00">
                  <c:v>13740000</c:v>
                </c:pt>
                <c:pt idx="206" formatCode="0.00E+00">
                  <c:v>15320000</c:v>
                </c:pt>
                <c:pt idx="207" formatCode="0.00E+00">
                  <c:v>16890000</c:v>
                </c:pt>
                <c:pt idx="208" formatCode="0.00E+00">
                  <c:v>18460000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B6-4EBD-B02F-758B08D03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09888"/>
        <c:axId val="477614592"/>
      </c:scatterChart>
      <c:valAx>
        <c:axId val="4776098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4592"/>
        <c:crosses val="autoZero"/>
        <c:crossBetween val="midCat"/>
        <c:majorUnit val="10"/>
      </c:valAx>
      <c:valAx>
        <c:axId val="477614592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098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srim7Li_Kapton!$P$5</c:f>
          <c:strCache>
            <c:ptCount val="1"/>
            <c:pt idx="0">
              <c:v>srim7Li_Kapton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srim7Li_Kapton!$D$20:$D$228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srim7Li_Kapton!$E$20:$E$228</c:f>
              <c:numCache>
                <c:formatCode>0.000E+00</c:formatCode>
                <c:ptCount val="209"/>
                <c:pt idx="0">
                  <c:v>2.9399999999999999E-2</c:v>
                </c:pt>
                <c:pt idx="1">
                  <c:v>3.143E-2</c:v>
                </c:pt>
                <c:pt idx="2">
                  <c:v>3.3340000000000002E-2</c:v>
                </c:pt>
                <c:pt idx="3">
                  <c:v>3.5139999999999998E-2</c:v>
                </c:pt>
                <c:pt idx="4">
                  <c:v>3.6859999999999997E-2</c:v>
                </c:pt>
                <c:pt idx="5">
                  <c:v>3.85E-2</c:v>
                </c:pt>
                <c:pt idx="6">
                  <c:v>4.0070000000000001E-2</c:v>
                </c:pt>
                <c:pt idx="7">
                  <c:v>4.1579999999999999E-2</c:v>
                </c:pt>
                <c:pt idx="8">
                  <c:v>4.3040000000000002E-2</c:v>
                </c:pt>
                <c:pt idx="9">
                  <c:v>4.4450000000000003E-2</c:v>
                </c:pt>
                <c:pt idx="10">
                  <c:v>4.582E-2</c:v>
                </c:pt>
                <c:pt idx="11">
                  <c:v>4.7149999999999997E-2</c:v>
                </c:pt>
                <c:pt idx="12">
                  <c:v>4.9700000000000001E-2</c:v>
                </c:pt>
                <c:pt idx="13">
                  <c:v>5.271E-2</c:v>
                </c:pt>
                <c:pt idx="14">
                  <c:v>5.5559999999999998E-2</c:v>
                </c:pt>
                <c:pt idx="15">
                  <c:v>5.8279999999999998E-2</c:v>
                </c:pt>
                <c:pt idx="16">
                  <c:v>6.087E-2</c:v>
                </c:pt>
                <c:pt idx="17">
                  <c:v>6.3350000000000004E-2</c:v>
                </c:pt>
                <c:pt idx="18">
                  <c:v>6.5740000000000007E-2</c:v>
                </c:pt>
                <c:pt idx="19">
                  <c:v>6.8049999999999999E-2</c:v>
                </c:pt>
                <c:pt idx="20">
                  <c:v>7.0279999999999995E-2</c:v>
                </c:pt>
                <c:pt idx="21">
                  <c:v>7.4550000000000005E-2</c:v>
                </c:pt>
                <c:pt idx="22">
                  <c:v>7.8579999999999997E-2</c:v>
                </c:pt>
                <c:pt idx="23">
                  <c:v>8.2409999999999997E-2</c:v>
                </c:pt>
                <c:pt idx="24">
                  <c:v>8.6080000000000004E-2</c:v>
                </c:pt>
                <c:pt idx="25">
                  <c:v>8.9590000000000003E-2</c:v>
                </c:pt>
                <c:pt idx="26">
                  <c:v>9.2979999999999993E-2</c:v>
                </c:pt>
                <c:pt idx="27">
                  <c:v>9.9400000000000002E-2</c:v>
                </c:pt>
                <c:pt idx="28">
                  <c:v>0.10539999999999999</c:v>
                </c:pt>
                <c:pt idx="29">
                  <c:v>0.1111</c:v>
                </c:pt>
                <c:pt idx="30">
                  <c:v>0.1166</c:v>
                </c:pt>
                <c:pt idx="31">
                  <c:v>0.1217</c:v>
                </c:pt>
                <c:pt idx="32">
                  <c:v>0.12670000000000001</c:v>
                </c:pt>
                <c:pt idx="33">
                  <c:v>0.13150000000000001</c:v>
                </c:pt>
                <c:pt idx="34">
                  <c:v>0.1361</c:v>
                </c:pt>
                <c:pt idx="35">
                  <c:v>0.1406</c:v>
                </c:pt>
                <c:pt idx="36">
                  <c:v>0.1449</c:v>
                </c:pt>
                <c:pt idx="37">
                  <c:v>0.14910000000000001</c:v>
                </c:pt>
                <c:pt idx="38">
                  <c:v>0.15720000000000001</c:v>
                </c:pt>
                <c:pt idx="39">
                  <c:v>0.16669999999999999</c:v>
                </c:pt>
                <c:pt idx="40">
                  <c:v>0.1757</c:v>
                </c:pt>
                <c:pt idx="41">
                  <c:v>0.18429999999999999</c:v>
                </c:pt>
                <c:pt idx="42">
                  <c:v>0.1925</c:v>
                </c:pt>
                <c:pt idx="43">
                  <c:v>0.20030000000000001</c:v>
                </c:pt>
                <c:pt idx="44">
                  <c:v>0.2079</c:v>
                </c:pt>
                <c:pt idx="45">
                  <c:v>0.2152</c:v>
                </c:pt>
                <c:pt idx="46">
                  <c:v>0.2223</c:v>
                </c:pt>
                <c:pt idx="47">
                  <c:v>0.23569999999999999</c:v>
                </c:pt>
                <c:pt idx="48">
                  <c:v>0.2485</c:v>
                </c:pt>
                <c:pt idx="49">
                  <c:v>0.2606</c:v>
                </c:pt>
                <c:pt idx="50">
                  <c:v>0.2722</c:v>
                </c:pt>
                <c:pt idx="51">
                  <c:v>0.2833</c:v>
                </c:pt>
                <c:pt idx="52">
                  <c:v>0.29399999999999998</c:v>
                </c:pt>
                <c:pt idx="53">
                  <c:v>0.31430000000000002</c:v>
                </c:pt>
                <c:pt idx="54">
                  <c:v>0.33339999999999997</c:v>
                </c:pt>
                <c:pt idx="55">
                  <c:v>0.35139999999999999</c:v>
                </c:pt>
                <c:pt idx="56">
                  <c:v>0.36859999999999998</c:v>
                </c:pt>
                <c:pt idx="57">
                  <c:v>0.38500000000000001</c:v>
                </c:pt>
                <c:pt idx="58">
                  <c:v>0.4007</c:v>
                </c:pt>
                <c:pt idx="59">
                  <c:v>0.4158</c:v>
                </c:pt>
                <c:pt idx="60">
                  <c:v>0.42930000000000001</c:v>
                </c:pt>
                <c:pt idx="61">
                  <c:v>0.44230000000000003</c:v>
                </c:pt>
                <c:pt idx="62">
                  <c:v>0.45490000000000003</c:v>
                </c:pt>
                <c:pt idx="63">
                  <c:v>0.4672</c:v>
                </c:pt>
                <c:pt idx="64">
                  <c:v>0.4909</c:v>
                </c:pt>
                <c:pt idx="65">
                  <c:v>0.51890000000000003</c:v>
                </c:pt>
                <c:pt idx="66">
                  <c:v>0.54549999999999998</c:v>
                </c:pt>
                <c:pt idx="67">
                  <c:v>0.57099999999999995</c:v>
                </c:pt>
                <c:pt idx="68">
                  <c:v>0.59540000000000004</c:v>
                </c:pt>
                <c:pt idx="69">
                  <c:v>0.61890000000000001</c:v>
                </c:pt>
                <c:pt idx="70">
                  <c:v>0.64159999999999995</c:v>
                </c:pt>
                <c:pt idx="71">
                  <c:v>0.66359999999999997</c:v>
                </c:pt>
                <c:pt idx="72">
                  <c:v>0.68489999999999995</c:v>
                </c:pt>
                <c:pt idx="73">
                  <c:v>0.72589999999999999</c:v>
                </c:pt>
                <c:pt idx="74">
                  <c:v>0.76470000000000005</c:v>
                </c:pt>
                <c:pt idx="75">
                  <c:v>0.80169999999999997</c:v>
                </c:pt>
                <c:pt idx="76">
                  <c:v>0.83709999999999996</c:v>
                </c:pt>
                <c:pt idx="77">
                  <c:v>0.871</c:v>
                </c:pt>
                <c:pt idx="78">
                  <c:v>0.90339999999999998</c:v>
                </c:pt>
                <c:pt idx="79">
                  <c:v>0.96409999999999996</c:v>
                </c:pt>
                <c:pt idx="80">
                  <c:v>1.02</c:v>
                </c:pt>
                <c:pt idx="81">
                  <c:v>1.071</c:v>
                </c:pt>
                <c:pt idx="82">
                  <c:v>1.119</c:v>
                </c:pt>
                <c:pt idx="83">
                  <c:v>1.163</c:v>
                </c:pt>
                <c:pt idx="84">
                  <c:v>1.2050000000000001</c:v>
                </c:pt>
                <c:pt idx="85">
                  <c:v>1.2450000000000001</c:v>
                </c:pt>
                <c:pt idx="86">
                  <c:v>1.284</c:v>
                </c:pt>
                <c:pt idx="87">
                  <c:v>1.3220000000000001</c:v>
                </c:pt>
                <c:pt idx="88">
                  <c:v>1.36</c:v>
                </c:pt>
                <c:pt idx="89">
                  <c:v>1.397</c:v>
                </c:pt>
                <c:pt idx="90">
                  <c:v>1.47</c:v>
                </c:pt>
                <c:pt idx="91">
                  <c:v>1.5609999999999999</c:v>
                </c:pt>
                <c:pt idx="92">
                  <c:v>1.65</c:v>
                </c:pt>
                <c:pt idx="93">
                  <c:v>1.738</c:v>
                </c:pt>
                <c:pt idx="94">
                  <c:v>1.823</c:v>
                </c:pt>
                <c:pt idx="95">
                  <c:v>1.905</c:v>
                </c:pt>
                <c:pt idx="96">
                  <c:v>1.9850000000000001</c:v>
                </c:pt>
                <c:pt idx="97">
                  <c:v>2.0619999999999998</c:v>
                </c:pt>
                <c:pt idx="98">
                  <c:v>2.1349999999999998</c:v>
                </c:pt>
                <c:pt idx="99">
                  <c:v>2.274</c:v>
                </c:pt>
                <c:pt idx="100">
                  <c:v>2.4009999999999998</c:v>
                </c:pt>
                <c:pt idx="101">
                  <c:v>2.5169999999999999</c:v>
                </c:pt>
                <c:pt idx="102">
                  <c:v>2.6219999999999999</c:v>
                </c:pt>
                <c:pt idx="103">
                  <c:v>2.7170000000000001</c:v>
                </c:pt>
                <c:pt idx="104">
                  <c:v>2.8029999999999999</c:v>
                </c:pt>
                <c:pt idx="105">
                  <c:v>2.948</c:v>
                </c:pt>
                <c:pt idx="106">
                  <c:v>3.0640000000000001</c:v>
                </c:pt>
                <c:pt idx="107">
                  <c:v>3.1539999999999999</c:v>
                </c:pt>
                <c:pt idx="108">
                  <c:v>3.2229999999999999</c:v>
                </c:pt>
                <c:pt idx="109">
                  <c:v>3.274</c:v>
                </c:pt>
                <c:pt idx="110">
                  <c:v>3.31</c:v>
                </c:pt>
                <c:pt idx="111">
                  <c:v>3.3340000000000001</c:v>
                </c:pt>
                <c:pt idx="112">
                  <c:v>3.3479999999999999</c:v>
                </c:pt>
                <c:pt idx="113">
                  <c:v>3.3530000000000002</c:v>
                </c:pt>
                <c:pt idx="114">
                  <c:v>3.3519999999999999</c:v>
                </c:pt>
                <c:pt idx="115">
                  <c:v>3.3450000000000002</c:v>
                </c:pt>
                <c:pt idx="116">
                  <c:v>3.3180000000000001</c:v>
                </c:pt>
                <c:pt idx="117">
                  <c:v>3.2679999999999998</c:v>
                </c:pt>
                <c:pt idx="118">
                  <c:v>3.2069999999999999</c:v>
                </c:pt>
                <c:pt idx="119">
                  <c:v>3.14</c:v>
                </c:pt>
                <c:pt idx="120">
                  <c:v>3.069</c:v>
                </c:pt>
                <c:pt idx="121">
                  <c:v>2.9969999999999999</c:v>
                </c:pt>
                <c:pt idx="122">
                  <c:v>2.9239999999999999</c:v>
                </c:pt>
                <c:pt idx="123">
                  <c:v>2.8519999999999999</c:v>
                </c:pt>
                <c:pt idx="124">
                  <c:v>2.7810000000000001</c:v>
                </c:pt>
                <c:pt idx="125">
                  <c:v>2.6440000000000001</c:v>
                </c:pt>
                <c:pt idx="126">
                  <c:v>2.5150000000000001</c:v>
                </c:pt>
                <c:pt idx="127">
                  <c:v>2.395</c:v>
                </c:pt>
                <c:pt idx="128">
                  <c:v>2.2850000000000001</c:v>
                </c:pt>
                <c:pt idx="129">
                  <c:v>2.1829999999999998</c:v>
                </c:pt>
                <c:pt idx="130">
                  <c:v>2.0910000000000002</c:v>
                </c:pt>
                <c:pt idx="131">
                  <c:v>1.9279999999999999</c:v>
                </c:pt>
                <c:pt idx="132">
                  <c:v>1.79</c:v>
                </c:pt>
                <c:pt idx="133">
                  <c:v>1.673</c:v>
                </c:pt>
                <c:pt idx="134">
                  <c:v>1.5720000000000001</c:v>
                </c:pt>
                <c:pt idx="135">
                  <c:v>1.484</c:v>
                </c:pt>
                <c:pt idx="136">
                  <c:v>1.407</c:v>
                </c:pt>
                <c:pt idx="137">
                  <c:v>1.3380000000000001</c:v>
                </c:pt>
                <c:pt idx="138">
                  <c:v>1.282</c:v>
                </c:pt>
                <c:pt idx="139">
                  <c:v>1.2250000000000001</c:v>
                </c:pt>
                <c:pt idx="140">
                  <c:v>1.169</c:v>
                </c:pt>
                <c:pt idx="141">
                  <c:v>1.119</c:v>
                </c:pt>
                <c:pt idx="142">
                  <c:v>1.032</c:v>
                </c:pt>
                <c:pt idx="143">
                  <c:v>0.94169999999999998</c:v>
                </c:pt>
                <c:pt idx="144">
                  <c:v>0.86760000000000004</c:v>
                </c:pt>
                <c:pt idx="145">
                  <c:v>0.80530000000000002</c:v>
                </c:pt>
                <c:pt idx="146">
                  <c:v>0.75219999999999998</c:v>
                </c:pt>
                <c:pt idx="147">
                  <c:v>0.70620000000000005</c:v>
                </c:pt>
                <c:pt idx="148">
                  <c:v>0.66610000000000003</c:v>
                </c:pt>
                <c:pt idx="149">
                  <c:v>0.63070000000000004</c:v>
                </c:pt>
                <c:pt idx="150">
                  <c:v>0.59909999999999997</c:v>
                </c:pt>
                <c:pt idx="151">
                  <c:v>0.5454</c:v>
                </c:pt>
                <c:pt idx="152">
                  <c:v>0.50129999999999997</c:v>
                </c:pt>
                <c:pt idx="153">
                  <c:v>0.46439999999999998</c:v>
                </c:pt>
                <c:pt idx="154">
                  <c:v>0.43290000000000001</c:v>
                </c:pt>
                <c:pt idx="155">
                  <c:v>0.40579999999999999</c:v>
                </c:pt>
                <c:pt idx="156">
                  <c:v>0.38219999999999998</c:v>
                </c:pt>
                <c:pt idx="157">
                  <c:v>0.34300000000000003</c:v>
                </c:pt>
                <c:pt idx="158">
                  <c:v>0.31159999999999999</c:v>
                </c:pt>
                <c:pt idx="159">
                  <c:v>0.28599999999999998</c:v>
                </c:pt>
                <c:pt idx="160">
                  <c:v>0.2646</c:v>
                </c:pt>
                <c:pt idx="161">
                  <c:v>0.24640000000000001</c:v>
                </c:pt>
                <c:pt idx="162">
                  <c:v>0.23080000000000001</c:v>
                </c:pt>
                <c:pt idx="163">
                  <c:v>0.21729999999999999</c:v>
                </c:pt>
                <c:pt idx="164">
                  <c:v>0.20530000000000001</c:v>
                </c:pt>
                <c:pt idx="165">
                  <c:v>0.1948</c:v>
                </c:pt>
                <c:pt idx="166">
                  <c:v>0.18540000000000001</c:v>
                </c:pt>
                <c:pt idx="167">
                  <c:v>0.1769</c:v>
                </c:pt>
                <c:pt idx="168">
                  <c:v>0.16239999999999999</c:v>
                </c:pt>
                <c:pt idx="169">
                  <c:v>0.14760000000000001</c:v>
                </c:pt>
                <c:pt idx="170">
                  <c:v>0.13550000000000001</c:v>
                </c:pt>
                <c:pt idx="171">
                  <c:v>0.12540000000000001</c:v>
                </c:pt>
                <c:pt idx="172">
                  <c:v>0.11700000000000001</c:v>
                </c:pt>
                <c:pt idx="173">
                  <c:v>0.10970000000000001</c:v>
                </c:pt>
                <c:pt idx="174">
                  <c:v>0.10340000000000001</c:v>
                </c:pt>
                <c:pt idx="175">
                  <c:v>9.7860000000000003E-2</c:v>
                </c:pt>
                <c:pt idx="176">
                  <c:v>9.2979999999999993E-2</c:v>
                </c:pt>
                <c:pt idx="177">
                  <c:v>8.4750000000000006E-2</c:v>
                </c:pt>
                <c:pt idx="178">
                  <c:v>7.8070000000000001E-2</c:v>
                </c:pt>
                <c:pt idx="179">
                  <c:v>7.2529999999999997E-2</c:v>
                </c:pt>
                <c:pt idx="180">
                  <c:v>6.787E-2</c:v>
                </c:pt>
                <c:pt idx="181">
                  <c:v>6.3869999999999996E-2</c:v>
                </c:pt>
                <c:pt idx="182">
                  <c:v>6.0420000000000001E-2</c:v>
                </c:pt>
                <c:pt idx="183">
                  <c:v>5.475E-2</c:v>
                </c:pt>
                <c:pt idx="184">
                  <c:v>5.0279999999999998E-2</c:v>
                </c:pt>
                <c:pt idx="185">
                  <c:v>4.666E-2</c:v>
                </c:pt>
                <c:pt idx="186">
                  <c:v>4.367E-2</c:v>
                </c:pt>
                <c:pt idx="187">
                  <c:v>4.1160000000000002E-2</c:v>
                </c:pt>
                <c:pt idx="188">
                  <c:v>3.9019999999999999E-2</c:v>
                </c:pt>
                <c:pt idx="189">
                  <c:v>3.7179999999999998E-2</c:v>
                </c:pt>
                <c:pt idx="190">
                  <c:v>3.5580000000000001E-2</c:v>
                </c:pt>
                <c:pt idx="191">
                  <c:v>3.4169999999999999E-2</c:v>
                </c:pt>
                <c:pt idx="192">
                  <c:v>3.2919999999999998E-2</c:v>
                </c:pt>
                <c:pt idx="193">
                  <c:v>3.1809999999999998E-2</c:v>
                </c:pt>
                <c:pt idx="194">
                  <c:v>2.9909999999999999E-2</c:v>
                </c:pt>
                <c:pt idx="195">
                  <c:v>2.802E-2</c:v>
                </c:pt>
                <c:pt idx="196">
                  <c:v>2.6499999999999999E-2</c:v>
                </c:pt>
                <c:pt idx="197">
                  <c:v>2.5260000000000001E-2</c:v>
                </c:pt>
                <c:pt idx="198">
                  <c:v>2.4230000000000002E-2</c:v>
                </c:pt>
                <c:pt idx="199">
                  <c:v>2.3359999999999999E-2</c:v>
                </c:pt>
                <c:pt idx="200">
                  <c:v>2.2620000000000001E-2</c:v>
                </c:pt>
                <c:pt idx="201">
                  <c:v>2.1989999999999999E-2</c:v>
                </c:pt>
                <c:pt idx="202">
                  <c:v>2.1440000000000001E-2</c:v>
                </c:pt>
                <c:pt idx="203">
                  <c:v>2.0539999999999999E-2</c:v>
                </c:pt>
                <c:pt idx="204">
                  <c:v>1.983E-2</c:v>
                </c:pt>
                <c:pt idx="205">
                  <c:v>1.9269999999999999E-2</c:v>
                </c:pt>
                <c:pt idx="206">
                  <c:v>1.881E-2</c:v>
                </c:pt>
                <c:pt idx="207">
                  <c:v>1.8440000000000002E-2</c:v>
                </c:pt>
                <c:pt idx="208">
                  <c:v>1.813E-2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C3-4AE7-9B9D-6B72432798E5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srim7Li_Kapton!$F$20:$F$228</c:f>
              <c:numCache>
                <c:formatCode>0.000E+00</c:formatCode>
                <c:ptCount val="209"/>
                <c:pt idx="0">
                  <c:v>0.25600000000000001</c:v>
                </c:pt>
                <c:pt idx="1">
                  <c:v>0.26619999999999999</c:v>
                </c:pt>
                <c:pt idx="2">
                  <c:v>0.27510000000000001</c:v>
                </c:pt>
                <c:pt idx="3">
                  <c:v>0.28299999999999997</c:v>
                </c:pt>
                <c:pt idx="4">
                  <c:v>0.29010000000000002</c:v>
                </c:pt>
                <c:pt idx="5">
                  <c:v>0.2964</c:v>
                </c:pt>
                <c:pt idx="6">
                  <c:v>0.30220000000000002</c:v>
                </c:pt>
                <c:pt idx="7">
                  <c:v>0.30740000000000001</c:v>
                </c:pt>
                <c:pt idx="8">
                  <c:v>0.31219999999999998</c:v>
                </c:pt>
                <c:pt idx="9">
                  <c:v>0.31669999999999998</c:v>
                </c:pt>
                <c:pt idx="10">
                  <c:v>0.32069999999999999</c:v>
                </c:pt>
                <c:pt idx="11">
                  <c:v>0.32450000000000001</c:v>
                </c:pt>
                <c:pt idx="12">
                  <c:v>0.33119999999999999</c:v>
                </c:pt>
                <c:pt idx="13">
                  <c:v>0.33839999999999998</c:v>
                </c:pt>
                <c:pt idx="14">
                  <c:v>0.34449999999999997</c:v>
                </c:pt>
                <c:pt idx="15">
                  <c:v>0.34970000000000001</c:v>
                </c:pt>
                <c:pt idx="16">
                  <c:v>0.35420000000000001</c:v>
                </c:pt>
                <c:pt idx="17">
                  <c:v>0.35799999999999998</c:v>
                </c:pt>
                <c:pt idx="18">
                  <c:v>0.3614</c:v>
                </c:pt>
                <c:pt idx="19">
                  <c:v>0.36430000000000001</c:v>
                </c:pt>
                <c:pt idx="20">
                  <c:v>0.36680000000000001</c:v>
                </c:pt>
                <c:pt idx="21">
                  <c:v>0.37090000000000001</c:v>
                </c:pt>
                <c:pt idx="22">
                  <c:v>0.374</c:v>
                </c:pt>
                <c:pt idx="23">
                  <c:v>0.37630000000000002</c:v>
                </c:pt>
                <c:pt idx="24">
                  <c:v>0.37790000000000001</c:v>
                </c:pt>
                <c:pt idx="25">
                  <c:v>0.37909999999999999</c:v>
                </c:pt>
                <c:pt idx="26">
                  <c:v>0.37980000000000003</c:v>
                </c:pt>
                <c:pt idx="27">
                  <c:v>0.38019999999999998</c:v>
                </c:pt>
                <c:pt idx="28">
                  <c:v>0.37969999999999998</c:v>
                </c:pt>
                <c:pt idx="29">
                  <c:v>0.3785</c:v>
                </c:pt>
                <c:pt idx="30">
                  <c:v>0.37669999999999998</c:v>
                </c:pt>
                <c:pt idx="31">
                  <c:v>0.37459999999999999</c:v>
                </c:pt>
                <c:pt idx="32">
                  <c:v>0.37219999999999998</c:v>
                </c:pt>
                <c:pt idx="33">
                  <c:v>0.36959999999999998</c:v>
                </c:pt>
                <c:pt idx="34">
                  <c:v>0.3669</c:v>
                </c:pt>
                <c:pt idx="35">
                  <c:v>0.36399999999999999</c:v>
                </c:pt>
                <c:pt idx="36">
                  <c:v>0.36109999999999998</c:v>
                </c:pt>
                <c:pt idx="37">
                  <c:v>0.35809999999999997</c:v>
                </c:pt>
                <c:pt idx="38">
                  <c:v>0.35210000000000002</c:v>
                </c:pt>
                <c:pt idx="39">
                  <c:v>0.34470000000000001</c:v>
                </c:pt>
                <c:pt idx="40">
                  <c:v>0.33729999999999999</c:v>
                </c:pt>
                <c:pt idx="41">
                  <c:v>0.33019999999999999</c:v>
                </c:pt>
                <c:pt idx="42">
                  <c:v>0.32329999999999998</c:v>
                </c:pt>
                <c:pt idx="43">
                  <c:v>0.31659999999999999</c:v>
                </c:pt>
                <c:pt idx="44">
                  <c:v>0.31019999999999998</c:v>
                </c:pt>
                <c:pt idx="45">
                  <c:v>0.30409999999999998</c:v>
                </c:pt>
                <c:pt idx="46">
                  <c:v>0.29820000000000002</c:v>
                </c:pt>
                <c:pt idx="47">
                  <c:v>0.28720000000000001</c:v>
                </c:pt>
                <c:pt idx="48">
                  <c:v>0.27700000000000002</c:v>
                </c:pt>
                <c:pt idx="49">
                  <c:v>0.2676</c:v>
                </c:pt>
                <c:pt idx="50">
                  <c:v>0.25890000000000002</c:v>
                </c:pt>
                <c:pt idx="51">
                  <c:v>0.25090000000000001</c:v>
                </c:pt>
                <c:pt idx="52">
                  <c:v>0.24340000000000001</c:v>
                </c:pt>
                <c:pt idx="53">
                  <c:v>0.22989999999999999</c:v>
                </c:pt>
                <c:pt idx="54">
                  <c:v>0.21809999999999999</c:v>
                </c:pt>
                <c:pt idx="55">
                  <c:v>0.20760000000000001</c:v>
                </c:pt>
                <c:pt idx="56">
                  <c:v>0.19819999999999999</c:v>
                </c:pt>
                <c:pt idx="57">
                  <c:v>0.1898</c:v>
                </c:pt>
                <c:pt idx="58">
                  <c:v>0.1822</c:v>
                </c:pt>
                <c:pt idx="59">
                  <c:v>0.17530000000000001</c:v>
                </c:pt>
                <c:pt idx="60">
                  <c:v>0.16889999999999999</c:v>
                </c:pt>
                <c:pt idx="61">
                  <c:v>0.16309999999999999</c:v>
                </c:pt>
                <c:pt idx="62">
                  <c:v>0.1578</c:v>
                </c:pt>
                <c:pt idx="63">
                  <c:v>0.15279999999999999</c:v>
                </c:pt>
                <c:pt idx="64">
                  <c:v>0.1439</c:v>
                </c:pt>
                <c:pt idx="65">
                  <c:v>0.1343</c:v>
                </c:pt>
                <c:pt idx="66">
                  <c:v>0.12609999999999999</c:v>
                </c:pt>
                <c:pt idx="67">
                  <c:v>0.11899999999999999</c:v>
                </c:pt>
                <c:pt idx="68">
                  <c:v>0.11269999999999999</c:v>
                </c:pt>
                <c:pt idx="69">
                  <c:v>0.1072</c:v>
                </c:pt>
                <c:pt idx="70">
                  <c:v>0.1022</c:v>
                </c:pt>
                <c:pt idx="71">
                  <c:v>9.7750000000000004E-2</c:v>
                </c:pt>
                <c:pt idx="72">
                  <c:v>9.3719999999999998E-2</c:v>
                </c:pt>
                <c:pt idx="73">
                  <c:v>8.6699999999999999E-2</c:v>
                </c:pt>
                <c:pt idx="74">
                  <c:v>8.0769999999999995E-2</c:v>
                </c:pt>
                <c:pt idx="75">
                  <c:v>7.5700000000000003E-2</c:v>
                </c:pt>
                <c:pt idx="76">
                  <c:v>7.1300000000000002E-2</c:v>
                </c:pt>
                <c:pt idx="77">
                  <c:v>6.744E-2</c:v>
                </c:pt>
                <c:pt idx="78">
                  <c:v>6.4019999999999994E-2</c:v>
                </c:pt>
                <c:pt idx="79">
                  <c:v>5.824E-2</c:v>
                </c:pt>
                <c:pt idx="80">
                  <c:v>5.3510000000000002E-2</c:v>
                </c:pt>
                <c:pt idx="81">
                  <c:v>4.9570000000000003E-2</c:v>
                </c:pt>
                <c:pt idx="82">
                  <c:v>4.6219999999999997E-2</c:v>
                </c:pt>
                <c:pt idx="83">
                  <c:v>4.3339999999999997E-2</c:v>
                </c:pt>
                <c:pt idx="84">
                  <c:v>4.0840000000000001E-2</c:v>
                </c:pt>
                <c:pt idx="85">
                  <c:v>3.8629999999999998E-2</c:v>
                </c:pt>
                <c:pt idx="86">
                  <c:v>3.6679999999999997E-2</c:v>
                </c:pt>
                <c:pt idx="87">
                  <c:v>3.4930000000000003E-2</c:v>
                </c:pt>
                <c:pt idx="88">
                  <c:v>3.3349999999999998E-2</c:v>
                </c:pt>
                <c:pt idx="89">
                  <c:v>3.193E-2</c:v>
                </c:pt>
                <c:pt idx="90">
                  <c:v>2.945E-2</c:v>
                </c:pt>
                <c:pt idx="91">
                  <c:v>2.6880000000000001E-2</c:v>
                </c:pt>
                <c:pt idx="92">
                  <c:v>2.477E-2</c:v>
                </c:pt>
                <c:pt idx="93">
                  <c:v>2.298E-2</c:v>
                </c:pt>
                <c:pt idx="94">
                  <c:v>2.146E-2</c:v>
                </c:pt>
                <c:pt idx="95">
                  <c:v>2.0140000000000002E-2</c:v>
                </c:pt>
                <c:pt idx="96">
                  <c:v>1.899E-2</c:v>
                </c:pt>
                <c:pt idx="97">
                  <c:v>1.7979999999999999E-2</c:v>
                </c:pt>
                <c:pt idx="98">
                  <c:v>1.7069999999999998E-2</c:v>
                </c:pt>
                <c:pt idx="99">
                  <c:v>1.553E-2</c:v>
                </c:pt>
                <c:pt idx="100">
                  <c:v>1.426E-2</c:v>
                </c:pt>
                <c:pt idx="101">
                  <c:v>1.32E-2</c:v>
                </c:pt>
                <c:pt idx="102">
                  <c:v>1.23E-2</c:v>
                </c:pt>
                <c:pt idx="103">
                  <c:v>1.1520000000000001E-2</c:v>
                </c:pt>
                <c:pt idx="104">
                  <c:v>1.0840000000000001E-2</c:v>
                </c:pt>
                <c:pt idx="105">
                  <c:v>9.7099999999999999E-3</c:v>
                </c:pt>
                <c:pt idx="106">
                  <c:v>8.8079999999999999E-3</c:v>
                </c:pt>
                <c:pt idx="107">
                  <c:v>8.0700000000000008E-3</c:v>
                </c:pt>
                <c:pt idx="108">
                  <c:v>7.4539999999999997E-3</c:v>
                </c:pt>
                <c:pt idx="109">
                  <c:v>6.9309999999999997E-3</c:v>
                </c:pt>
                <c:pt idx="110">
                  <c:v>6.4809999999999998E-3</c:v>
                </c:pt>
                <c:pt idx="111">
                  <c:v>6.0889999999999998E-3</c:v>
                </c:pt>
                <c:pt idx="112">
                  <c:v>5.7460000000000002E-3</c:v>
                </c:pt>
                <c:pt idx="113">
                  <c:v>5.4409999999999997E-3</c:v>
                </c:pt>
                <c:pt idx="114">
                  <c:v>5.169E-3</c:v>
                </c:pt>
                <c:pt idx="115">
                  <c:v>4.9249999999999997E-3</c:v>
                </c:pt>
                <c:pt idx="116">
                  <c:v>4.5040000000000002E-3</c:v>
                </c:pt>
                <c:pt idx="117">
                  <c:v>4.0740000000000004E-3</c:v>
                </c:pt>
                <c:pt idx="118">
                  <c:v>3.7230000000000002E-3</c:v>
                </c:pt>
                <c:pt idx="119">
                  <c:v>3.4320000000000002E-3</c:v>
                </c:pt>
                <c:pt idx="120">
                  <c:v>3.1849999999999999E-3</c:v>
                </c:pt>
                <c:pt idx="121">
                  <c:v>2.9729999999999999E-3</c:v>
                </c:pt>
                <c:pt idx="122">
                  <c:v>2.7889999999999998E-3</c:v>
                </c:pt>
                <c:pt idx="123">
                  <c:v>2.6280000000000001E-3</c:v>
                </c:pt>
                <c:pt idx="124">
                  <c:v>2.4859999999999999E-3</c:v>
                </c:pt>
                <c:pt idx="125">
                  <c:v>2.245E-3</c:v>
                </c:pt>
                <c:pt idx="126">
                  <c:v>2.049E-3</c:v>
                </c:pt>
                <c:pt idx="127">
                  <c:v>1.8860000000000001E-3</c:v>
                </c:pt>
                <c:pt idx="128">
                  <c:v>1.748E-3</c:v>
                </c:pt>
                <c:pt idx="129">
                  <c:v>1.6299999999999999E-3</c:v>
                </c:pt>
                <c:pt idx="130">
                  <c:v>1.5280000000000001E-3</c:v>
                </c:pt>
                <c:pt idx="131">
                  <c:v>1.359E-3</c:v>
                </c:pt>
                <c:pt idx="132">
                  <c:v>1.2260000000000001E-3</c:v>
                </c:pt>
                <c:pt idx="133">
                  <c:v>1.1169999999999999E-3</c:v>
                </c:pt>
                <c:pt idx="134">
                  <c:v>1.0280000000000001E-3</c:v>
                </c:pt>
                <c:pt idx="135">
                  <c:v>9.5160000000000004E-4</c:v>
                </c:pt>
                <c:pt idx="136">
                  <c:v>8.8670000000000003E-4</c:v>
                </c:pt>
                <c:pt idx="137">
                  <c:v>8.3049999999999997E-4</c:v>
                </c:pt>
                <c:pt idx="138">
                  <c:v>7.8129999999999996E-4</c:v>
                </c:pt>
                <c:pt idx="139">
                  <c:v>7.3780000000000004E-4</c:v>
                </c:pt>
                <c:pt idx="140">
                  <c:v>6.9919999999999997E-4</c:v>
                </c:pt>
                <c:pt idx="141">
                  <c:v>6.646E-4</c:v>
                </c:pt>
                <c:pt idx="142">
                  <c:v>6.0519999999999997E-4</c:v>
                </c:pt>
                <c:pt idx="143">
                  <c:v>5.4500000000000002E-4</c:v>
                </c:pt>
                <c:pt idx="144">
                  <c:v>4.9609999999999997E-4</c:v>
                </c:pt>
                <c:pt idx="145">
                  <c:v>4.5570000000000002E-4</c:v>
                </c:pt>
                <c:pt idx="146">
                  <c:v>4.216E-4</c:v>
                </c:pt>
                <c:pt idx="147">
                  <c:v>3.925E-4</c:v>
                </c:pt>
                <c:pt idx="148">
                  <c:v>3.6729999999999998E-4</c:v>
                </c:pt>
                <c:pt idx="149">
                  <c:v>3.4519999999999999E-4</c:v>
                </c:pt>
                <c:pt idx="150">
                  <c:v>3.258E-4</c:v>
                </c:pt>
                <c:pt idx="151">
                  <c:v>2.9310000000000002E-4</c:v>
                </c:pt>
                <c:pt idx="152">
                  <c:v>2.6659999999999998E-4</c:v>
                </c:pt>
                <c:pt idx="153">
                  <c:v>2.4469999999999998E-4</c:v>
                </c:pt>
                <c:pt idx="154">
                  <c:v>2.263E-4</c:v>
                </c:pt>
                <c:pt idx="155">
                  <c:v>2.1049999999999999E-4</c:v>
                </c:pt>
                <c:pt idx="156">
                  <c:v>1.9689999999999999E-4</c:v>
                </c:pt>
                <c:pt idx="157">
                  <c:v>1.7450000000000001E-4</c:v>
                </c:pt>
                <c:pt idx="158">
                  <c:v>1.5689999999999999E-4</c:v>
                </c:pt>
                <c:pt idx="159">
                  <c:v>1.426E-4</c:v>
                </c:pt>
                <c:pt idx="160">
                  <c:v>1.3080000000000001E-4</c:v>
                </c:pt>
                <c:pt idx="161">
                  <c:v>1.208E-4</c:v>
                </c:pt>
                <c:pt idx="162">
                  <c:v>1.1239999999999999E-4</c:v>
                </c:pt>
                <c:pt idx="163">
                  <c:v>1.0509999999999999E-4</c:v>
                </c:pt>
                <c:pt idx="164">
                  <c:v>9.8659999999999994E-5</c:v>
                </c:pt>
                <c:pt idx="165">
                  <c:v>9.3029999999999995E-5</c:v>
                </c:pt>
                <c:pt idx="166">
                  <c:v>8.8040000000000004E-5</c:v>
                </c:pt>
                <c:pt idx="167">
                  <c:v>8.3570000000000001E-5</c:v>
                </c:pt>
                <c:pt idx="168">
                  <c:v>7.5920000000000005E-5</c:v>
                </c:pt>
                <c:pt idx="169">
                  <c:v>6.8180000000000001E-5</c:v>
                </c:pt>
                <c:pt idx="170">
                  <c:v>6.1920000000000003E-5</c:v>
                </c:pt>
                <c:pt idx="171">
                  <c:v>5.6759999999999999E-5</c:v>
                </c:pt>
                <c:pt idx="172">
                  <c:v>5.2410000000000001E-5</c:v>
                </c:pt>
                <c:pt idx="173">
                  <c:v>4.871E-5</c:v>
                </c:pt>
                <c:pt idx="174">
                  <c:v>4.5510000000000003E-5</c:v>
                </c:pt>
                <c:pt idx="175">
                  <c:v>4.2719999999999998E-5</c:v>
                </c:pt>
                <c:pt idx="176">
                  <c:v>4.0269999999999999E-5</c:v>
                </c:pt>
                <c:pt idx="177">
                  <c:v>3.6140000000000003E-5</c:v>
                </c:pt>
                <c:pt idx="178">
                  <c:v>3.2809999999999999E-5</c:v>
                </c:pt>
                <c:pt idx="179">
                  <c:v>3.006E-5</c:v>
                </c:pt>
                <c:pt idx="180">
                  <c:v>2.775E-5</c:v>
                </c:pt>
                <c:pt idx="181">
                  <c:v>2.5780000000000001E-5</c:v>
                </c:pt>
                <c:pt idx="182">
                  <c:v>2.408E-5</c:v>
                </c:pt>
                <c:pt idx="183">
                  <c:v>2.1290000000000001E-5</c:v>
                </c:pt>
                <c:pt idx="184">
                  <c:v>1.91E-5</c:v>
                </c:pt>
                <c:pt idx="185">
                  <c:v>1.7329999999999998E-5</c:v>
                </c:pt>
                <c:pt idx="186">
                  <c:v>1.5869999999999999E-5</c:v>
                </c:pt>
                <c:pt idx="187">
                  <c:v>1.464E-5</c:v>
                </c:pt>
                <c:pt idx="188">
                  <c:v>1.36E-5</c:v>
                </c:pt>
                <c:pt idx="189">
                  <c:v>1.27E-5</c:v>
                </c:pt>
                <c:pt idx="190">
                  <c:v>1.1909999999999999E-5</c:v>
                </c:pt>
                <c:pt idx="191">
                  <c:v>1.1219999999999999E-5</c:v>
                </c:pt>
                <c:pt idx="192">
                  <c:v>1.061E-5</c:v>
                </c:pt>
                <c:pt idx="193">
                  <c:v>1.006E-5</c:v>
                </c:pt>
                <c:pt idx="194">
                  <c:v>9.1260000000000004E-6</c:v>
                </c:pt>
                <c:pt idx="195">
                  <c:v>8.1820000000000006E-6</c:v>
                </c:pt>
                <c:pt idx="196">
                  <c:v>7.4200000000000001E-6</c:v>
                </c:pt>
                <c:pt idx="197">
                  <c:v>6.7909999999999999E-6</c:v>
                </c:pt>
                <c:pt idx="198">
                  <c:v>6.2639999999999997E-6</c:v>
                </c:pt>
                <c:pt idx="199">
                  <c:v>5.8150000000000002E-6</c:v>
                </c:pt>
                <c:pt idx="200">
                  <c:v>5.4280000000000004E-6</c:v>
                </c:pt>
                <c:pt idx="201">
                  <c:v>5.0900000000000004E-6</c:v>
                </c:pt>
                <c:pt idx="202">
                  <c:v>4.7940000000000002E-6</c:v>
                </c:pt>
                <c:pt idx="203">
                  <c:v>4.296E-6</c:v>
                </c:pt>
                <c:pt idx="204">
                  <c:v>3.8940000000000003E-6</c:v>
                </c:pt>
                <c:pt idx="205">
                  <c:v>3.563E-6</c:v>
                </c:pt>
                <c:pt idx="206">
                  <c:v>3.286E-6</c:v>
                </c:pt>
                <c:pt idx="207">
                  <c:v>3.0489999999999999E-6</c:v>
                </c:pt>
                <c:pt idx="208">
                  <c:v>2.8459999999999999E-6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C3-4AE7-9B9D-6B72432798E5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srim7Li_Kapton!$G$20:$G$228</c:f>
              <c:numCache>
                <c:formatCode>0.000E+00</c:formatCode>
                <c:ptCount val="209"/>
                <c:pt idx="0">
                  <c:v>0.28539999999999999</c:v>
                </c:pt>
                <c:pt idx="1">
                  <c:v>0.29763000000000001</c:v>
                </c:pt>
                <c:pt idx="2">
                  <c:v>0.30843999999999999</c:v>
                </c:pt>
                <c:pt idx="3">
                  <c:v>0.31813999999999998</c:v>
                </c:pt>
                <c:pt idx="4">
                  <c:v>0.32696000000000003</c:v>
                </c:pt>
                <c:pt idx="5">
                  <c:v>0.33489999999999998</c:v>
                </c:pt>
                <c:pt idx="6">
                  <c:v>0.34227000000000002</c:v>
                </c:pt>
                <c:pt idx="7">
                  <c:v>0.34898000000000001</c:v>
                </c:pt>
                <c:pt idx="8">
                  <c:v>0.35524</c:v>
                </c:pt>
                <c:pt idx="9">
                  <c:v>0.36114999999999997</c:v>
                </c:pt>
                <c:pt idx="10">
                  <c:v>0.36651999999999996</c:v>
                </c:pt>
                <c:pt idx="11">
                  <c:v>0.37165000000000004</c:v>
                </c:pt>
                <c:pt idx="12">
                  <c:v>0.38090000000000002</c:v>
                </c:pt>
                <c:pt idx="13">
                  <c:v>0.39110999999999996</c:v>
                </c:pt>
                <c:pt idx="14">
                  <c:v>0.40005999999999997</c:v>
                </c:pt>
                <c:pt idx="15">
                  <c:v>0.40798000000000001</c:v>
                </c:pt>
                <c:pt idx="16">
                  <c:v>0.41506999999999999</c:v>
                </c:pt>
                <c:pt idx="17">
                  <c:v>0.42135</c:v>
                </c:pt>
                <c:pt idx="18">
                  <c:v>0.42714000000000002</c:v>
                </c:pt>
                <c:pt idx="19">
                  <c:v>0.43235000000000001</c:v>
                </c:pt>
                <c:pt idx="20">
                  <c:v>0.43708000000000002</c:v>
                </c:pt>
                <c:pt idx="21">
                  <c:v>0.44545000000000001</c:v>
                </c:pt>
                <c:pt idx="22">
                  <c:v>0.45257999999999998</c:v>
                </c:pt>
                <c:pt idx="23">
                  <c:v>0.45871000000000001</c:v>
                </c:pt>
                <c:pt idx="24">
                  <c:v>0.46398</c:v>
                </c:pt>
                <c:pt idx="25">
                  <c:v>0.46869</c:v>
                </c:pt>
                <c:pt idx="26">
                  <c:v>0.47278000000000003</c:v>
                </c:pt>
                <c:pt idx="27">
                  <c:v>0.47959999999999997</c:v>
                </c:pt>
                <c:pt idx="28">
                  <c:v>0.48509999999999998</c:v>
                </c:pt>
                <c:pt idx="29">
                  <c:v>0.48960000000000004</c:v>
                </c:pt>
                <c:pt idx="30">
                  <c:v>0.49329999999999996</c:v>
                </c:pt>
                <c:pt idx="31">
                  <c:v>0.49629999999999996</c:v>
                </c:pt>
                <c:pt idx="32">
                  <c:v>0.49890000000000001</c:v>
                </c:pt>
                <c:pt idx="33">
                  <c:v>0.50109999999999999</c:v>
                </c:pt>
                <c:pt idx="34">
                  <c:v>0.503</c:v>
                </c:pt>
                <c:pt idx="35">
                  <c:v>0.50459999999999994</c:v>
                </c:pt>
                <c:pt idx="36">
                  <c:v>0.50600000000000001</c:v>
                </c:pt>
                <c:pt idx="37">
                  <c:v>0.50719999999999998</c:v>
                </c:pt>
                <c:pt idx="38">
                  <c:v>0.50930000000000009</c:v>
                </c:pt>
                <c:pt idx="39">
                  <c:v>0.51139999999999997</c:v>
                </c:pt>
                <c:pt idx="40">
                  <c:v>0.51300000000000001</c:v>
                </c:pt>
                <c:pt idx="41">
                  <c:v>0.51449999999999996</c:v>
                </c:pt>
                <c:pt idx="42">
                  <c:v>0.51580000000000004</c:v>
                </c:pt>
                <c:pt idx="43">
                  <c:v>0.51690000000000003</c:v>
                </c:pt>
                <c:pt idx="44">
                  <c:v>0.5181</c:v>
                </c:pt>
                <c:pt idx="45">
                  <c:v>0.51929999999999998</c:v>
                </c:pt>
                <c:pt idx="46">
                  <c:v>0.52049999999999996</c:v>
                </c:pt>
                <c:pt idx="47">
                  <c:v>0.52290000000000003</c:v>
                </c:pt>
                <c:pt idx="48">
                  <c:v>0.52550000000000008</c:v>
                </c:pt>
                <c:pt idx="49">
                  <c:v>0.5282</c:v>
                </c:pt>
                <c:pt idx="50">
                  <c:v>0.53110000000000002</c:v>
                </c:pt>
                <c:pt idx="51">
                  <c:v>0.53420000000000001</c:v>
                </c:pt>
                <c:pt idx="52">
                  <c:v>0.53739999999999999</c:v>
                </c:pt>
                <c:pt idx="53">
                  <c:v>0.54420000000000002</c:v>
                </c:pt>
                <c:pt idx="54">
                  <c:v>0.55149999999999999</c:v>
                </c:pt>
                <c:pt idx="55">
                  <c:v>0.55899999999999994</c:v>
                </c:pt>
                <c:pt idx="56">
                  <c:v>0.56679999999999997</c:v>
                </c:pt>
                <c:pt idx="57">
                  <c:v>0.57479999999999998</c:v>
                </c:pt>
                <c:pt idx="58">
                  <c:v>0.58289999999999997</c:v>
                </c:pt>
                <c:pt idx="59">
                  <c:v>0.59109999999999996</c:v>
                </c:pt>
                <c:pt idx="60">
                  <c:v>0.59820000000000007</c:v>
                </c:pt>
                <c:pt idx="61">
                  <c:v>0.60540000000000005</c:v>
                </c:pt>
                <c:pt idx="62">
                  <c:v>0.61270000000000002</c:v>
                </c:pt>
                <c:pt idx="63">
                  <c:v>0.62</c:v>
                </c:pt>
                <c:pt idx="64">
                  <c:v>0.63480000000000003</c:v>
                </c:pt>
                <c:pt idx="65">
                  <c:v>0.6532</c:v>
                </c:pt>
                <c:pt idx="66">
                  <c:v>0.67159999999999997</c:v>
                </c:pt>
                <c:pt idx="67">
                  <c:v>0.69</c:v>
                </c:pt>
                <c:pt idx="68">
                  <c:v>0.70810000000000006</c:v>
                </c:pt>
                <c:pt idx="69">
                  <c:v>0.72609999999999997</c:v>
                </c:pt>
                <c:pt idx="70">
                  <c:v>0.74379999999999991</c:v>
                </c:pt>
                <c:pt idx="71">
                  <c:v>0.76134999999999997</c:v>
                </c:pt>
                <c:pt idx="72">
                  <c:v>0.77861999999999998</c:v>
                </c:pt>
                <c:pt idx="73">
                  <c:v>0.81259999999999999</c:v>
                </c:pt>
                <c:pt idx="74">
                  <c:v>0.84547000000000005</c:v>
                </c:pt>
                <c:pt idx="75">
                  <c:v>0.87739999999999996</c:v>
                </c:pt>
                <c:pt idx="76">
                  <c:v>0.90839999999999999</c:v>
                </c:pt>
                <c:pt idx="77">
                  <c:v>0.93843999999999994</c:v>
                </c:pt>
                <c:pt idx="78">
                  <c:v>0.96741999999999995</c:v>
                </c:pt>
                <c:pt idx="79">
                  <c:v>1.02234</c:v>
                </c:pt>
                <c:pt idx="80">
                  <c:v>1.07351</c:v>
                </c:pt>
                <c:pt idx="81">
                  <c:v>1.1205699999999998</c:v>
                </c:pt>
                <c:pt idx="82">
                  <c:v>1.1652199999999999</c:v>
                </c:pt>
                <c:pt idx="83">
                  <c:v>1.20634</c:v>
                </c:pt>
                <c:pt idx="84">
                  <c:v>1.2458400000000001</c:v>
                </c:pt>
                <c:pt idx="85">
                  <c:v>1.28363</c:v>
                </c:pt>
                <c:pt idx="86">
                  <c:v>1.3206800000000001</c:v>
                </c:pt>
                <c:pt idx="87">
                  <c:v>1.35693</c:v>
                </c:pt>
                <c:pt idx="88">
                  <c:v>1.3933500000000001</c:v>
                </c:pt>
                <c:pt idx="89">
                  <c:v>1.42893</c:v>
                </c:pt>
                <c:pt idx="90">
                  <c:v>1.4994499999999999</c:v>
                </c:pt>
                <c:pt idx="91">
                  <c:v>1.58788</c:v>
                </c:pt>
                <c:pt idx="92">
                  <c:v>1.6747699999999999</c:v>
                </c:pt>
                <c:pt idx="93">
                  <c:v>1.76098</c:v>
                </c:pt>
                <c:pt idx="94">
                  <c:v>1.84446</c:v>
                </c:pt>
                <c:pt idx="95">
                  <c:v>1.9251400000000001</c:v>
                </c:pt>
                <c:pt idx="96">
                  <c:v>2.0039899999999999</c:v>
                </c:pt>
                <c:pt idx="97">
                  <c:v>2.0799799999999999</c:v>
                </c:pt>
                <c:pt idx="98">
                  <c:v>2.1520699999999997</c:v>
                </c:pt>
                <c:pt idx="99">
                  <c:v>2.2895300000000001</c:v>
                </c:pt>
                <c:pt idx="100">
                  <c:v>2.41526</c:v>
                </c:pt>
                <c:pt idx="101">
                  <c:v>2.5301999999999998</c:v>
                </c:pt>
                <c:pt idx="102">
                  <c:v>2.6343000000000001</c:v>
                </c:pt>
                <c:pt idx="103">
                  <c:v>2.7285200000000001</c:v>
                </c:pt>
                <c:pt idx="104">
                  <c:v>2.8138399999999999</c:v>
                </c:pt>
                <c:pt idx="105">
                  <c:v>2.9577100000000001</c:v>
                </c:pt>
                <c:pt idx="106">
                  <c:v>3.0728080000000002</c:v>
                </c:pt>
                <c:pt idx="107">
                  <c:v>3.1620699999999999</c:v>
                </c:pt>
                <c:pt idx="108">
                  <c:v>3.2304539999999999</c:v>
                </c:pt>
                <c:pt idx="109">
                  <c:v>3.2809309999999998</c:v>
                </c:pt>
                <c:pt idx="110">
                  <c:v>3.316481</c:v>
                </c:pt>
                <c:pt idx="111">
                  <c:v>3.3400889999999999</c:v>
                </c:pt>
                <c:pt idx="112">
                  <c:v>3.3537459999999997</c:v>
                </c:pt>
                <c:pt idx="113">
                  <c:v>3.358441</c:v>
                </c:pt>
                <c:pt idx="114">
                  <c:v>3.3571689999999998</c:v>
                </c:pt>
                <c:pt idx="115">
                  <c:v>3.3499250000000003</c:v>
                </c:pt>
                <c:pt idx="116">
                  <c:v>3.3225039999999999</c:v>
                </c:pt>
                <c:pt idx="117">
                  <c:v>3.2720739999999999</c:v>
                </c:pt>
                <c:pt idx="118">
                  <c:v>3.2107229999999998</c:v>
                </c:pt>
                <c:pt idx="119">
                  <c:v>3.1434320000000002</c:v>
                </c:pt>
                <c:pt idx="120">
                  <c:v>3.0721850000000002</c:v>
                </c:pt>
                <c:pt idx="121">
                  <c:v>2.9999729999999998</c:v>
                </c:pt>
                <c:pt idx="122">
                  <c:v>2.9267889999999999</c:v>
                </c:pt>
                <c:pt idx="123">
                  <c:v>2.8546279999999999</c:v>
                </c:pt>
                <c:pt idx="124">
                  <c:v>2.7834860000000003</c:v>
                </c:pt>
                <c:pt idx="125">
                  <c:v>2.646245</c:v>
                </c:pt>
                <c:pt idx="126">
                  <c:v>2.5170490000000001</c:v>
                </c:pt>
                <c:pt idx="127">
                  <c:v>2.3968859999999999</c:v>
                </c:pt>
                <c:pt idx="128">
                  <c:v>2.2867480000000002</c:v>
                </c:pt>
                <c:pt idx="129">
                  <c:v>2.1846299999999998</c:v>
                </c:pt>
                <c:pt idx="130">
                  <c:v>2.0925280000000002</c:v>
                </c:pt>
                <c:pt idx="131">
                  <c:v>1.929359</c:v>
                </c:pt>
                <c:pt idx="132">
                  <c:v>1.791226</c:v>
                </c:pt>
                <c:pt idx="133">
                  <c:v>1.6741170000000001</c:v>
                </c:pt>
                <c:pt idx="134">
                  <c:v>1.5730280000000001</c:v>
                </c:pt>
                <c:pt idx="135">
                  <c:v>1.4849516</c:v>
                </c:pt>
                <c:pt idx="136">
                  <c:v>1.4078866999999999</c:v>
                </c:pt>
                <c:pt idx="137">
                  <c:v>1.3388305</c:v>
                </c:pt>
                <c:pt idx="138">
                  <c:v>1.2827813000000001</c:v>
                </c:pt>
                <c:pt idx="139">
                  <c:v>1.2257378000000001</c:v>
                </c:pt>
                <c:pt idx="140">
                  <c:v>1.1696991999999999</c:v>
                </c:pt>
                <c:pt idx="141">
                  <c:v>1.1196645999999999</c:v>
                </c:pt>
                <c:pt idx="142">
                  <c:v>1.0326052000000001</c:v>
                </c:pt>
                <c:pt idx="143">
                  <c:v>0.942245</c:v>
                </c:pt>
                <c:pt idx="144">
                  <c:v>0.86809610000000004</c:v>
                </c:pt>
                <c:pt idx="145">
                  <c:v>0.80575569999999996</c:v>
                </c:pt>
                <c:pt idx="146">
                  <c:v>0.7526216</c:v>
                </c:pt>
                <c:pt idx="147">
                  <c:v>0.70659250000000007</c:v>
                </c:pt>
                <c:pt idx="148">
                  <c:v>0.66646729999999998</c:v>
                </c:pt>
                <c:pt idx="149">
                  <c:v>0.63104520000000008</c:v>
                </c:pt>
                <c:pt idx="150">
                  <c:v>0.59942580000000001</c:v>
                </c:pt>
                <c:pt idx="151">
                  <c:v>0.54569310000000004</c:v>
                </c:pt>
                <c:pt idx="152">
                  <c:v>0.50156659999999997</c:v>
                </c:pt>
                <c:pt idx="153">
                  <c:v>0.46464469999999997</c:v>
                </c:pt>
                <c:pt idx="154">
                  <c:v>0.43312630000000002</c:v>
                </c:pt>
                <c:pt idx="155">
                  <c:v>0.4060105</c:v>
                </c:pt>
                <c:pt idx="156">
                  <c:v>0.38239689999999998</c:v>
                </c:pt>
                <c:pt idx="157">
                  <c:v>0.34317450000000005</c:v>
                </c:pt>
                <c:pt idx="158">
                  <c:v>0.3117569</c:v>
                </c:pt>
                <c:pt idx="159">
                  <c:v>0.28614259999999997</c:v>
                </c:pt>
                <c:pt idx="160">
                  <c:v>0.26473079999999999</c:v>
                </c:pt>
                <c:pt idx="161">
                  <c:v>0.24652080000000001</c:v>
                </c:pt>
                <c:pt idx="162">
                  <c:v>0.23091240000000002</c:v>
                </c:pt>
                <c:pt idx="163">
                  <c:v>0.21740509999999999</c:v>
                </c:pt>
                <c:pt idx="164">
                  <c:v>0.20539866000000001</c:v>
                </c:pt>
                <c:pt idx="165">
                  <c:v>0.19489302999999999</c:v>
                </c:pt>
                <c:pt idx="166">
                  <c:v>0.18548804000000002</c:v>
                </c:pt>
                <c:pt idx="167">
                  <c:v>0.17698357000000001</c:v>
                </c:pt>
                <c:pt idx="168">
                  <c:v>0.16247592</c:v>
                </c:pt>
                <c:pt idx="169">
                  <c:v>0.14766818000000001</c:v>
                </c:pt>
                <c:pt idx="170">
                  <c:v>0.13556192</c:v>
                </c:pt>
                <c:pt idx="171">
                  <c:v>0.12545676</c:v>
                </c:pt>
                <c:pt idx="172">
                  <c:v>0.11705241000000001</c:v>
                </c:pt>
                <c:pt idx="173">
                  <c:v>0.10974871</c:v>
                </c:pt>
                <c:pt idx="174">
                  <c:v>0.10344551</c:v>
                </c:pt>
                <c:pt idx="175">
                  <c:v>9.7902719999999999E-2</c:v>
                </c:pt>
                <c:pt idx="176">
                  <c:v>9.3020269999999988E-2</c:v>
                </c:pt>
                <c:pt idx="177">
                  <c:v>8.478614000000001E-2</c:v>
                </c:pt>
                <c:pt idx="178">
                  <c:v>7.8102809999999995E-2</c:v>
                </c:pt>
                <c:pt idx="179">
                  <c:v>7.2560059999999996E-2</c:v>
                </c:pt>
                <c:pt idx="180">
                  <c:v>6.7897750000000007E-2</c:v>
                </c:pt>
                <c:pt idx="181">
                  <c:v>6.3895779999999999E-2</c:v>
                </c:pt>
                <c:pt idx="182">
                  <c:v>6.0444080000000004E-2</c:v>
                </c:pt>
                <c:pt idx="183">
                  <c:v>5.477129E-2</c:v>
                </c:pt>
                <c:pt idx="184">
                  <c:v>5.0299099999999999E-2</c:v>
                </c:pt>
                <c:pt idx="185">
                  <c:v>4.6677330000000003E-2</c:v>
                </c:pt>
                <c:pt idx="186">
                  <c:v>4.3685870000000002E-2</c:v>
                </c:pt>
                <c:pt idx="187">
                  <c:v>4.1174640000000005E-2</c:v>
                </c:pt>
                <c:pt idx="188">
                  <c:v>3.9033600000000002E-2</c:v>
                </c:pt>
                <c:pt idx="189">
                  <c:v>3.7192699999999995E-2</c:v>
                </c:pt>
                <c:pt idx="190">
                  <c:v>3.5591909999999997E-2</c:v>
                </c:pt>
                <c:pt idx="191">
                  <c:v>3.4181219999999998E-2</c:v>
                </c:pt>
                <c:pt idx="192">
                  <c:v>3.2930609999999999E-2</c:v>
                </c:pt>
                <c:pt idx="193">
                  <c:v>3.1820059999999997E-2</c:v>
                </c:pt>
                <c:pt idx="194">
                  <c:v>2.9919126000000001E-2</c:v>
                </c:pt>
                <c:pt idx="195">
                  <c:v>2.8028181999999999E-2</c:v>
                </c:pt>
                <c:pt idx="196">
                  <c:v>2.650742E-2</c:v>
                </c:pt>
                <c:pt idx="197">
                  <c:v>2.5266791E-2</c:v>
                </c:pt>
                <c:pt idx="198">
                  <c:v>2.4236264E-2</c:v>
                </c:pt>
                <c:pt idx="199">
                  <c:v>2.3365814999999998E-2</c:v>
                </c:pt>
                <c:pt idx="200">
                  <c:v>2.2625428E-2</c:v>
                </c:pt>
                <c:pt idx="201">
                  <c:v>2.1995089999999998E-2</c:v>
                </c:pt>
                <c:pt idx="202">
                  <c:v>2.1444794E-2</c:v>
                </c:pt>
                <c:pt idx="203">
                  <c:v>2.0544296E-2</c:v>
                </c:pt>
                <c:pt idx="204">
                  <c:v>1.9833894000000001E-2</c:v>
                </c:pt>
                <c:pt idx="205">
                  <c:v>1.9273563000000001E-2</c:v>
                </c:pt>
                <c:pt idx="206">
                  <c:v>1.8813286000000002E-2</c:v>
                </c:pt>
                <c:pt idx="207">
                  <c:v>1.8443049000000003E-2</c:v>
                </c:pt>
                <c:pt idx="208">
                  <c:v>1.8132846000000001E-2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3C3-4AE7-9B9D-6B7243279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3216"/>
        <c:axId val="477625568"/>
      </c:scatterChart>
      <c:valAx>
        <c:axId val="4776232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5568"/>
        <c:crosses val="autoZero"/>
        <c:crossBetween val="midCat"/>
        <c:majorUnit val="10"/>
      </c:valAx>
      <c:valAx>
        <c:axId val="47762556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32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srim7Li_Kapton!$P$5</c:f>
          <c:strCache>
            <c:ptCount val="1"/>
            <c:pt idx="0">
              <c:v>srim7Li_Kapton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srim7Li_Kapton!$D$20:$D$228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srim7Li_Kapton!$J$20:$J$228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1.8E-3</c:v>
                </c:pt>
                <c:pt idx="5">
                  <c:v>1.9E-3</c:v>
                </c:pt>
                <c:pt idx="6">
                  <c:v>2E-3</c:v>
                </c:pt>
                <c:pt idx="7">
                  <c:v>2.1000000000000003E-3</c:v>
                </c:pt>
                <c:pt idx="8">
                  <c:v>2.1999999999999997E-3</c:v>
                </c:pt>
                <c:pt idx="9">
                  <c:v>2.3E-3</c:v>
                </c:pt>
                <c:pt idx="10">
                  <c:v>2.4000000000000002E-3</c:v>
                </c:pt>
                <c:pt idx="11">
                  <c:v>2.5000000000000001E-3</c:v>
                </c:pt>
                <c:pt idx="12">
                  <c:v>2.7000000000000001E-3</c:v>
                </c:pt>
                <c:pt idx="13">
                  <c:v>3.0000000000000001E-3</c:v>
                </c:pt>
                <c:pt idx="14">
                  <c:v>3.2000000000000002E-3</c:v>
                </c:pt>
                <c:pt idx="15">
                  <c:v>3.4000000000000002E-3</c:v>
                </c:pt>
                <c:pt idx="16">
                  <c:v>3.6999999999999997E-3</c:v>
                </c:pt>
                <c:pt idx="17">
                  <c:v>3.8999999999999998E-3</c:v>
                </c:pt>
                <c:pt idx="18">
                  <c:v>4.1000000000000003E-3</c:v>
                </c:pt>
                <c:pt idx="19">
                  <c:v>4.3999999999999994E-3</c:v>
                </c:pt>
                <c:pt idx="20">
                  <c:v>4.5999999999999999E-3</c:v>
                </c:pt>
                <c:pt idx="21">
                  <c:v>5.0999999999999995E-3</c:v>
                </c:pt>
                <c:pt idx="22">
                  <c:v>5.4999999999999997E-3</c:v>
                </c:pt>
                <c:pt idx="23">
                  <c:v>6.0000000000000001E-3</c:v>
                </c:pt>
                <c:pt idx="24">
                  <c:v>6.4000000000000003E-3</c:v>
                </c:pt>
                <c:pt idx="25">
                  <c:v>6.9000000000000008E-3</c:v>
                </c:pt>
                <c:pt idx="26">
                  <c:v>7.2999999999999992E-3</c:v>
                </c:pt>
                <c:pt idx="27">
                  <c:v>8.2000000000000007E-3</c:v>
                </c:pt>
                <c:pt idx="28">
                  <c:v>9.1000000000000004E-3</c:v>
                </c:pt>
                <c:pt idx="29">
                  <c:v>0.01</c:v>
                </c:pt>
                <c:pt idx="30">
                  <c:v>1.09E-2</c:v>
                </c:pt>
                <c:pt idx="31">
                  <c:v>1.18E-2</c:v>
                </c:pt>
                <c:pt idx="32">
                  <c:v>1.2699999999999999E-2</c:v>
                </c:pt>
                <c:pt idx="33">
                  <c:v>1.3600000000000001E-2</c:v>
                </c:pt>
                <c:pt idx="34">
                  <c:v>1.4499999999999999E-2</c:v>
                </c:pt>
                <c:pt idx="35">
                  <c:v>1.54E-2</c:v>
                </c:pt>
                <c:pt idx="36">
                  <c:v>1.6300000000000002E-2</c:v>
                </c:pt>
                <c:pt idx="37">
                  <c:v>1.72E-2</c:v>
                </c:pt>
                <c:pt idx="38">
                  <c:v>1.9E-2</c:v>
                </c:pt>
                <c:pt idx="39">
                  <c:v>2.1299999999999999E-2</c:v>
                </c:pt>
                <c:pt idx="40">
                  <c:v>2.3599999999999999E-2</c:v>
                </c:pt>
                <c:pt idx="41">
                  <c:v>2.6000000000000002E-2</c:v>
                </c:pt>
                <c:pt idx="42">
                  <c:v>2.8299999999999999E-2</c:v>
                </c:pt>
                <c:pt idx="43">
                  <c:v>3.0699999999999998E-2</c:v>
                </c:pt>
                <c:pt idx="44">
                  <c:v>3.3100000000000004E-2</c:v>
                </c:pt>
                <c:pt idx="45">
                  <c:v>3.5499999999999997E-2</c:v>
                </c:pt>
                <c:pt idx="46">
                  <c:v>3.7900000000000003E-2</c:v>
                </c:pt>
                <c:pt idx="47">
                  <c:v>4.2799999999999998E-2</c:v>
                </c:pt>
                <c:pt idx="48">
                  <c:v>4.7699999999999999E-2</c:v>
                </c:pt>
                <c:pt idx="49">
                  <c:v>5.2600000000000001E-2</c:v>
                </c:pt>
                <c:pt idx="50">
                  <c:v>5.7599999999999998E-2</c:v>
                </c:pt>
                <c:pt idx="51">
                  <c:v>6.25E-2</c:v>
                </c:pt>
                <c:pt idx="52">
                  <c:v>6.7500000000000004E-2</c:v>
                </c:pt>
                <c:pt idx="53">
                  <c:v>7.7499999999999999E-2</c:v>
                </c:pt>
                <c:pt idx="54">
                  <c:v>8.7400000000000005E-2</c:v>
                </c:pt>
                <c:pt idx="55">
                  <c:v>9.74E-2</c:v>
                </c:pt>
                <c:pt idx="56">
                  <c:v>0.10729999999999999</c:v>
                </c:pt>
                <c:pt idx="57">
                  <c:v>0.1172</c:v>
                </c:pt>
                <c:pt idx="58">
                  <c:v>0.12709999999999999</c:v>
                </c:pt>
                <c:pt idx="59">
                  <c:v>0.1368</c:v>
                </c:pt>
                <c:pt idx="60">
                  <c:v>0.14660000000000001</c:v>
                </c:pt>
                <c:pt idx="61">
                  <c:v>0.15629999999999999</c:v>
                </c:pt>
                <c:pt idx="62">
                  <c:v>0.16589999999999999</c:v>
                </c:pt>
                <c:pt idx="63">
                  <c:v>0.17549999999999999</c:v>
                </c:pt>
                <c:pt idx="64">
                  <c:v>0.19439999999999999</c:v>
                </c:pt>
                <c:pt idx="65">
                  <c:v>0.21779999999999999</c:v>
                </c:pt>
                <c:pt idx="66">
                  <c:v>0.2407</c:v>
                </c:pt>
                <c:pt idx="67">
                  <c:v>0.26329999999999998</c:v>
                </c:pt>
                <c:pt idx="68">
                  <c:v>0.28539999999999999</c:v>
                </c:pt>
                <c:pt idx="69">
                  <c:v>0.30720000000000003</c:v>
                </c:pt>
                <c:pt idx="70">
                  <c:v>0.32850000000000001</c:v>
                </c:pt>
                <c:pt idx="71">
                  <c:v>0.34950000000000003</c:v>
                </c:pt>
                <c:pt idx="72">
                  <c:v>0.37009999999999998</c:v>
                </c:pt>
                <c:pt idx="73">
                  <c:v>0.41020000000000001</c:v>
                </c:pt>
                <c:pt idx="74">
                  <c:v>0.44909999999999994</c:v>
                </c:pt>
                <c:pt idx="75">
                  <c:v>0.48680000000000001</c:v>
                </c:pt>
                <c:pt idx="76">
                  <c:v>0.52329999999999999</c:v>
                </c:pt>
                <c:pt idx="77">
                  <c:v>0.55890000000000006</c:v>
                </c:pt>
                <c:pt idx="78">
                  <c:v>0.59349999999999992</c:v>
                </c:pt>
                <c:pt idx="79">
                  <c:v>0.66010000000000002</c:v>
                </c:pt>
                <c:pt idx="80">
                  <c:v>0.7238</c:v>
                </c:pt>
                <c:pt idx="81">
                  <c:v>0.78499999999999992</c:v>
                </c:pt>
                <c:pt idx="82">
                  <c:v>0.84389999999999998</c:v>
                </c:pt>
                <c:pt idx="83">
                  <c:v>0.90100000000000002</c:v>
                </c:pt>
                <c:pt idx="84">
                  <c:v>0.95630000000000004</c:v>
                </c:pt>
                <c:pt idx="85" formatCode="0.00">
                  <c:v>1.01</c:v>
                </c:pt>
                <c:pt idx="86" formatCode="0.00">
                  <c:v>1.06</c:v>
                </c:pt>
                <c:pt idx="87" formatCode="0.00">
                  <c:v>1.1100000000000001</c:v>
                </c:pt>
                <c:pt idx="88" formatCode="0.00">
                  <c:v>1.1599999999999999</c:v>
                </c:pt>
                <c:pt idx="89" formatCode="0.00">
                  <c:v>1.21</c:v>
                </c:pt>
                <c:pt idx="90" formatCode="0.00">
                  <c:v>1.31</c:v>
                </c:pt>
                <c:pt idx="91" formatCode="0.00">
                  <c:v>1.42</c:v>
                </c:pt>
                <c:pt idx="92" formatCode="0.00">
                  <c:v>1.52</c:v>
                </c:pt>
                <c:pt idx="93" formatCode="0.00">
                  <c:v>1.62</c:v>
                </c:pt>
                <c:pt idx="94" formatCode="0.00">
                  <c:v>1.72</c:v>
                </c:pt>
                <c:pt idx="95" formatCode="0.00">
                  <c:v>1.81</c:v>
                </c:pt>
                <c:pt idx="96" formatCode="0.00">
                  <c:v>1.9</c:v>
                </c:pt>
                <c:pt idx="97" formatCode="0.00">
                  <c:v>1.99</c:v>
                </c:pt>
                <c:pt idx="98" formatCode="0.00">
                  <c:v>2.0699999999999998</c:v>
                </c:pt>
                <c:pt idx="99" formatCode="0.00">
                  <c:v>2.23</c:v>
                </c:pt>
                <c:pt idx="100" formatCode="0.00">
                  <c:v>2.37</c:v>
                </c:pt>
                <c:pt idx="101" formatCode="0.00">
                  <c:v>2.5099999999999998</c:v>
                </c:pt>
                <c:pt idx="102" formatCode="0.00">
                  <c:v>2.65</c:v>
                </c:pt>
                <c:pt idx="103" formatCode="0.00">
                  <c:v>2.78</c:v>
                </c:pt>
                <c:pt idx="104" formatCode="0.00">
                  <c:v>2.91</c:v>
                </c:pt>
                <c:pt idx="105" formatCode="0.00">
                  <c:v>3.15</c:v>
                </c:pt>
                <c:pt idx="106" formatCode="0.00">
                  <c:v>3.38</c:v>
                </c:pt>
                <c:pt idx="107" formatCode="0.00">
                  <c:v>3.61</c:v>
                </c:pt>
                <c:pt idx="108" formatCode="0.00">
                  <c:v>3.83</c:v>
                </c:pt>
                <c:pt idx="109" formatCode="0.00">
                  <c:v>4.04</c:v>
                </c:pt>
                <c:pt idx="110" formatCode="0.00">
                  <c:v>4.26</c:v>
                </c:pt>
                <c:pt idx="111" formatCode="0.00">
                  <c:v>4.47</c:v>
                </c:pt>
                <c:pt idx="112" formatCode="0.00">
                  <c:v>4.68</c:v>
                </c:pt>
                <c:pt idx="113" formatCode="0.00">
                  <c:v>4.8899999999999997</c:v>
                </c:pt>
                <c:pt idx="114" formatCode="0.00">
                  <c:v>5.0999999999999996</c:v>
                </c:pt>
                <c:pt idx="115" formatCode="0.00">
                  <c:v>5.3</c:v>
                </c:pt>
                <c:pt idx="116" formatCode="0.00">
                  <c:v>5.73</c:v>
                </c:pt>
                <c:pt idx="117" formatCode="0.00">
                  <c:v>6.26</c:v>
                </c:pt>
                <c:pt idx="118" formatCode="0.00">
                  <c:v>6.8</c:v>
                </c:pt>
                <c:pt idx="119" formatCode="0.00">
                  <c:v>7.36</c:v>
                </c:pt>
                <c:pt idx="120" formatCode="0.00">
                  <c:v>7.92</c:v>
                </c:pt>
                <c:pt idx="121" formatCode="0.00">
                  <c:v>8.5</c:v>
                </c:pt>
                <c:pt idx="122" formatCode="0.00">
                  <c:v>9.09</c:v>
                </c:pt>
                <c:pt idx="123" formatCode="0.00">
                  <c:v>9.6999999999999993</c:v>
                </c:pt>
                <c:pt idx="124" formatCode="0.00">
                  <c:v>10.33</c:v>
                </c:pt>
                <c:pt idx="125" formatCode="0.00">
                  <c:v>11.62</c:v>
                </c:pt>
                <c:pt idx="126" formatCode="0.00">
                  <c:v>12.99</c:v>
                </c:pt>
                <c:pt idx="127" formatCode="0.00">
                  <c:v>14.42</c:v>
                </c:pt>
                <c:pt idx="128" formatCode="0.00">
                  <c:v>15.93</c:v>
                </c:pt>
                <c:pt idx="129" formatCode="0.00">
                  <c:v>17.5</c:v>
                </c:pt>
                <c:pt idx="130" formatCode="0.00">
                  <c:v>19.149999999999999</c:v>
                </c:pt>
                <c:pt idx="131" formatCode="0.00">
                  <c:v>22.65</c:v>
                </c:pt>
                <c:pt idx="132" formatCode="0.00">
                  <c:v>26.44</c:v>
                </c:pt>
                <c:pt idx="133" formatCode="0.00">
                  <c:v>30.51</c:v>
                </c:pt>
                <c:pt idx="134" formatCode="0.00">
                  <c:v>34.85</c:v>
                </c:pt>
                <c:pt idx="135" formatCode="0.00">
                  <c:v>39.46</c:v>
                </c:pt>
                <c:pt idx="136" formatCode="0.00">
                  <c:v>44.33</c:v>
                </c:pt>
                <c:pt idx="137" formatCode="0.00">
                  <c:v>49.46</c:v>
                </c:pt>
                <c:pt idx="138" formatCode="0.00">
                  <c:v>54.83</c:v>
                </c:pt>
                <c:pt idx="139" formatCode="0.00">
                  <c:v>60.45</c:v>
                </c:pt>
                <c:pt idx="140" formatCode="0.00">
                  <c:v>66.33</c:v>
                </c:pt>
                <c:pt idx="141" formatCode="0.00">
                  <c:v>72.48</c:v>
                </c:pt>
                <c:pt idx="142" formatCode="0.00">
                  <c:v>85.59</c:v>
                </c:pt>
                <c:pt idx="143" formatCode="0.00">
                  <c:v>103.44</c:v>
                </c:pt>
                <c:pt idx="144" formatCode="0.00">
                  <c:v>122.92</c:v>
                </c:pt>
                <c:pt idx="145" formatCode="0.00">
                  <c:v>143.97</c:v>
                </c:pt>
                <c:pt idx="146" formatCode="0.00">
                  <c:v>166.59</c:v>
                </c:pt>
                <c:pt idx="147" formatCode="0.00">
                  <c:v>190.73</c:v>
                </c:pt>
                <c:pt idx="148" formatCode="0.00">
                  <c:v>216.39</c:v>
                </c:pt>
                <c:pt idx="149" formatCode="0.00">
                  <c:v>243.54</c:v>
                </c:pt>
                <c:pt idx="150" formatCode="0.00">
                  <c:v>272.17</c:v>
                </c:pt>
                <c:pt idx="151" formatCode="0.00">
                  <c:v>333.75</c:v>
                </c:pt>
                <c:pt idx="152" formatCode="0.00">
                  <c:v>401.07</c:v>
                </c:pt>
                <c:pt idx="153" formatCode="0.00">
                  <c:v>474.03</c:v>
                </c:pt>
                <c:pt idx="154" formatCode="0.00">
                  <c:v>552.54</c:v>
                </c:pt>
                <c:pt idx="155" formatCode="0.00">
                  <c:v>636.52</c:v>
                </c:pt>
                <c:pt idx="156" formatCode="0.00">
                  <c:v>725.89</c:v>
                </c:pt>
                <c:pt idx="157" formatCode="0.00">
                  <c:v>920.38</c:v>
                </c:pt>
                <c:pt idx="158" formatCode="0.00">
                  <c:v>1140</c:v>
                </c:pt>
                <c:pt idx="159" formatCode="0.00">
                  <c:v>1370</c:v>
                </c:pt>
                <c:pt idx="160" formatCode="0.00">
                  <c:v>1630</c:v>
                </c:pt>
                <c:pt idx="161" formatCode="0.00">
                  <c:v>1900</c:v>
                </c:pt>
                <c:pt idx="162" formatCode="0.00">
                  <c:v>2200</c:v>
                </c:pt>
                <c:pt idx="163" formatCode="0.00">
                  <c:v>2510</c:v>
                </c:pt>
                <c:pt idx="164" formatCode="0.00">
                  <c:v>2850</c:v>
                </c:pt>
                <c:pt idx="165" formatCode="0.00">
                  <c:v>3200</c:v>
                </c:pt>
                <c:pt idx="166" formatCode="0.00">
                  <c:v>3570</c:v>
                </c:pt>
                <c:pt idx="167" formatCode="0.00">
                  <c:v>3960</c:v>
                </c:pt>
                <c:pt idx="168" formatCode="0.0">
                  <c:v>4790</c:v>
                </c:pt>
                <c:pt idx="169" formatCode="0.0">
                  <c:v>5930</c:v>
                </c:pt>
                <c:pt idx="170" formatCode="0.0">
                  <c:v>7170</c:v>
                </c:pt>
                <c:pt idx="171" formatCode="0.0">
                  <c:v>8520</c:v>
                </c:pt>
                <c:pt idx="172" formatCode="0.0">
                  <c:v>9970</c:v>
                </c:pt>
                <c:pt idx="173" formatCode="0.0">
                  <c:v>11530</c:v>
                </c:pt>
                <c:pt idx="174" formatCode="0.0">
                  <c:v>13180</c:v>
                </c:pt>
                <c:pt idx="175" formatCode="0.0">
                  <c:v>14930</c:v>
                </c:pt>
                <c:pt idx="176" formatCode="0.0">
                  <c:v>16780</c:v>
                </c:pt>
                <c:pt idx="177" formatCode="0.0">
                  <c:v>20740</c:v>
                </c:pt>
                <c:pt idx="178" formatCode="0.0">
                  <c:v>25070</c:v>
                </c:pt>
                <c:pt idx="179" formatCode="0.0">
                  <c:v>29750</c:v>
                </c:pt>
                <c:pt idx="180" formatCode="0.0">
                  <c:v>34770</c:v>
                </c:pt>
                <c:pt idx="181" formatCode="0.0">
                  <c:v>40110</c:v>
                </c:pt>
                <c:pt idx="182" formatCode="0.0">
                  <c:v>45780</c:v>
                </c:pt>
                <c:pt idx="183" formatCode="0.0">
                  <c:v>58030</c:v>
                </c:pt>
                <c:pt idx="184" formatCode="0.0">
                  <c:v>71450</c:v>
                </c:pt>
                <c:pt idx="185" formatCode="0.0">
                  <c:v>85990</c:v>
                </c:pt>
                <c:pt idx="186" formatCode="0.0">
                  <c:v>101590</c:v>
                </c:pt>
                <c:pt idx="187" formatCode="0.0">
                  <c:v>118200</c:v>
                </c:pt>
                <c:pt idx="188" formatCode="0.0">
                  <c:v>135770</c:v>
                </c:pt>
                <c:pt idx="189" formatCode="0.0">
                  <c:v>154250</c:v>
                </c:pt>
                <c:pt idx="190" formatCode="0.0">
                  <c:v>173610</c:v>
                </c:pt>
                <c:pt idx="191" formatCode="0.0">
                  <c:v>193810</c:v>
                </c:pt>
                <c:pt idx="192" formatCode="0.0">
                  <c:v>214800</c:v>
                </c:pt>
                <c:pt idx="193" formatCode="0.0">
                  <c:v>236560</c:v>
                </c:pt>
                <c:pt idx="194" formatCode="0.0">
                  <c:v>282220</c:v>
                </c:pt>
                <c:pt idx="195" formatCode="0.0">
                  <c:v>343040</c:v>
                </c:pt>
                <c:pt idx="196" formatCode="0.0">
                  <c:v>407650</c:v>
                </c:pt>
                <c:pt idx="197" formatCode="0.0">
                  <c:v>475710</c:v>
                </c:pt>
                <c:pt idx="198" formatCode="0.0">
                  <c:v>546870</c:v>
                </c:pt>
                <c:pt idx="199" formatCode="0.0">
                  <c:v>620870</c:v>
                </c:pt>
                <c:pt idx="200" formatCode="0.0">
                  <c:v>697440</c:v>
                </c:pt>
                <c:pt idx="201" formatCode="0.0">
                  <c:v>776370</c:v>
                </c:pt>
                <c:pt idx="202" formatCode="0.0">
                  <c:v>857450</c:v>
                </c:pt>
                <c:pt idx="203" formatCode="0">
                  <c:v>1030000</c:v>
                </c:pt>
                <c:pt idx="204" formatCode="0">
                  <c:v>1200000</c:v>
                </c:pt>
                <c:pt idx="205" formatCode="0">
                  <c:v>1380000</c:v>
                </c:pt>
                <c:pt idx="206" formatCode="0">
                  <c:v>1560000</c:v>
                </c:pt>
                <c:pt idx="207" formatCode="0">
                  <c:v>1750000</c:v>
                </c:pt>
                <c:pt idx="208" formatCode="0">
                  <c:v>1950000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ED-48F4-B12E-4BCF85918DD1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srim7Li_Kapton!$M$20:$M$228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1.4E-3</c:v>
                </c:pt>
                <c:pt idx="6">
                  <c:v>1.4E-3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1.8E-3</c:v>
                </c:pt>
                <c:pt idx="12">
                  <c:v>1.9E-3</c:v>
                </c:pt>
                <c:pt idx="13">
                  <c:v>2E-3</c:v>
                </c:pt>
                <c:pt idx="14">
                  <c:v>2.1999999999999997E-3</c:v>
                </c:pt>
                <c:pt idx="15">
                  <c:v>2.3E-3</c:v>
                </c:pt>
                <c:pt idx="16">
                  <c:v>2.5000000000000001E-3</c:v>
                </c:pt>
                <c:pt idx="17">
                  <c:v>2.5999999999999999E-3</c:v>
                </c:pt>
                <c:pt idx="18">
                  <c:v>2.7000000000000001E-3</c:v>
                </c:pt>
                <c:pt idx="19">
                  <c:v>2.9000000000000002E-3</c:v>
                </c:pt>
                <c:pt idx="20">
                  <c:v>3.0000000000000001E-3</c:v>
                </c:pt>
                <c:pt idx="21">
                  <c:v>3.3E-3</c:v>
                </c:pt>
                <c:pt idx="22">
                  <c:v>3.5000000000000005E-3</c:v>
                </c:pt>
                <c:pt idx="23">
                  <c:v>3.8E-3</c:v>
                </c:pt>
                <c:pt idx="24">
                  <c:v>4.0000000000000001E-3</c:v>
                </c:pt>
                <c:pt idx="25">
                  <c:v>4.2000000000000006E-3</c:v>
                </c:pt>
                <c:pt idx="26">
                  <c:v>4.4999999999999997E-3</c:v>
                </c:pt>
                <c:pt idx="27">
                  <c:v>5.0000000000000001E-3</c:v>
                </c:pt>
                <c:pt idx="28">
                  <c:v>5.4000000000000003E-3</c:v>
                </c:pt>
                <c:pt idx="29">
                  <c:v>5.8999999999999999E-3</c:v>
                </c:pt>
                <c:pt idx="30">
                  <c:v>6.3E-3</c:v>
                </c:pt>
                <c:pt idx="31">
                  <c:v>6.8000000000000005E-3</c:v>
                </c:pt>
                <c:pt idx="32">
                  <c:v>7.1999999999999998E-3</c:v>
                </c:pt>
                <c:pt idx="33">
                  <c:v>7.7000000000000002E-3</c:v>
                </c:pt>
                <c:pt idx="34">
                  <c:v>8.0999999999999996E-3</c:v>
                </c:pt>
                <c:pt idx="35">
                  <c:v>8.6E-3</c:v>
                </c:pt>
                <c:pt idx="36">
                  <c:v>8.9999999999999993E-3</c:v>
                </c:pt>
                <c:pt idx="37">
                  <c:v>9.4000000000000004E-3</c:v>
                </c:pt>
                <c:pt idx="38">
                  <c:v>1.03E-2</c:v>
                </c:pt>
                <c:pt idx="39">
                  <c:v>1.1300000000000001E-2</c:v>
                </c:pt>
                <c:pt idx="40">
                  <c:v>1.23E-2</c:v>
                </c:pt>
                <c:pt idx="41">
                  <c:v>1.34E-2</c:v>
                </c:pt>
                <c:pt idx="42">
                  <c:v>1.44E-2</c:v>
                </c:pt>
                <c:pt idx="43">
                  <c:v>1.54E-2</c:v>
                </c:pt>
                <c:pt idx="44">
                  <c:v>1.6300000000000002E-2</c:v>
                </c:pt>
                <c:pt idx="45">
                  <c:v>1.7299999999999999E-2</c:v>
                </c:pt>
                <c:pt idx="46">
                  <c:v>1.8200000000000001E-2</c:v>
                </c:pt>
                <c:pt idx="47">
                  <c:v>2.01E-2</c:v>
                </c:pt>
                <c:pt idx="48">
                  <c:v>2.1899999999999999E-2</c:v>
                </c:pt>
                <c:pt idx="49">
                  <c:v>2.3599999999999999E-2</c:v>
                </c:pt>
                <c:pt idx="50">
                  <c:v>2.53E-2</c:v>
                </c:pt>
                <c:pt idx="51">
                  <c:v>2.7000000000000003E-2</c:v>
                </c:pt>
                <c:pt idx="52">
                  <c:v>2.8599999999999997E-2</c:v>
                </c:pt>
                <c:pt idx="53">
                  <c:v>3.1800000000000002E-2</c:v>
                </c:pt>
                <c:pt idx="54">
                  <c:v>3.4699999999999995E-2</c:v>
                </c:pt>
                <c:pt idx="55">
                  <c:v>3.7600000000000001E-2</c:v>
                </c:pt>
                <c:pt idx="56">
                  <c:v>4.0300000000000002E-2</c:v>
                </c:pt>
                <c:pt idx="57">
                  <c:v>4.2900000000000001E-2</c:v>
                </c:pt>
                <c:pt idx="58">
                  <c:v>4.53E-2</c:v>
                </c:pt>
                <c:pt idx="59">
                  <c:v>4.7699999999999999E-2</c:v>
                </c:pt>
                <c:pt idx="60">
                  <c:v>0.05</c:v>
                </c:pt>
                <c:pt idx="61">
                  <c:v>5.21E-2</c:v>
                </c:pt>
                <c:pt idx="62">
                  <c:v>5.4200000000000005E-2</c:v>
                </c:pt>
                <c:pt idx="63">
                  <c:v>5.6299999999999996E-2</c:v>
                </c:pt>
                <c:pt idx="64">
                  <c:v>6.0100000000000001E-2</c:v>
                </c:pt>
                <c:pt idx="65">
                  <c:v>6.4600000000000005E-2</c:v>
                </c:pt>
                <c:pt idx="66">
                  <c:v>6.8600000000000008E-2</c:v>
                </c:pt>
                <c:pt idx="67">
                  <c:v>7.2399999999999992E-2</c:v>
                </c:pt>
                <c:pt idx="68">
                  <c:v>7.5899999999999995E-2</c:v>
                </c:pt>
                <c:pt idx="69">
                  <c:v>7.9200000000000007E-2</c:v>
                </c:pt>
                <c:pt idx="70">
                  <c:v>8.2199999999999995E-2</c:v>
                </c:pt>
                <c:pt idx="71">
                  <c:v>8.4999999999999992E-2</c:v>
                </c:pt>
                <c:pt idx="72">
                  <c:v>8.77E-2</c:v>
                </c:pt>
                <c:pt idx="73">
                  <c:v>9.2600000000000002E-2</c:v>
                </c:pt>
                <c:pt idx="74">
                  <c:v>9.7000000000000003E-2</c:v>
                </c:pt>
                <c:pt idx="75">
                  <c:v>0.10089999999999999</c:v>
                </c:pt>
                <c:pt idx="76">
                  <c:v>0.1045</c:v>
                </c:pt>
                <c:pt idx="77">
                  <c:v>0.10769999999999999</c:v>
                </c:pt>
                <c:pt idx="78">
                  <c:v>0.11069999999999999</c:v>
                </c:pt>
                <c:pt idx="79">
                  <c:v>0.11610000000000001</c:v>
                </c:pt>
                <c:pt idx="80">
                  <c:v>0.12079999999999999</c:v>
                </c:pt>
                <c:pt idx="81">
                  <c:v>0.12479999999999999</c:v>
                </c:pt>
                <c:pt idx="82">
                  <c:v>0.12840000000000001</c:v>
                </c:pt>
                <c:pt idx="83">
                  <c:v>0.13169999999999998</c:v>
                </c:pt>
                <c:pt idx="84">
                  <c:v>0.1346</c:v>
                </c:pt>
                <c:pt idx="85">
                  <c:v>0.13730000000000001</c:v>
                </c:pt>
                <c:pt idx="86">
                  <c:v>0.13969999999999999</c:v>
                </c:pt>
                <c:pt idx="87">
                  <c:v>0.1419</c:v>
                </c:pt>
                <c:pt idx="88">
                  <c:v>0.14399999999999999</c:v>
                </c:pt>
                <c:pt idx="89">
                  <c:v>0.1459</c:v>
                </c:pt>
                <c:pt idx="90">
                  <c:v>0.14960000000000001</c:v>
                </c:pt>
                <c:pt idx="91">
                  <c:v>0.15379999999999999</c:v>
                </c:pt>
                <c:pt idx="92">
                  <c:v>0.15740000000000001</c:v>
                </c:pt>
                <c:pt idx="93">
                  <c:v>0.16040000000000001</c:v>
                </c:pt>
                <c:pt idx="94">
                  <c:v>0.16309999999999999</c:v>
                </c:pt>
                <c:pt idx="95">
                  <c:v>0.16550000000000001</c:v>
                </c:pt>
                <c:pt idx="96">
                  <c:v>0.16770000000000002</c:v>
                </c:pt>
                <c:pt idx="97">
                  <c:v>0.1696</c:v>
                </c:pt>
                <c:pt idx="98">
                  <c:v>0.17130000000000001</c:v>
                </c:pt>
                <c:pt idx="99">
                  <c:v>0.17509999999999998</c:v>
                </c:pt>
                <c:pt idx="100">
                  <c:v>0.17829999999999999</c:v>
                </c:pt>
                <c:pt idx="101">
                  <c:v>0.18109999999999998</c:v>
                </c:pt>
                <c:pt idx="102">
                  <c:v>0.1835</c:v>
                </c:pt>
                <c:pt idx="103">
                  <c:v>0.1857</c:v>
                </c:pt>
                <c:pt idx="104">
                  <c:v>0.18779999999999999</c:v>
                </c:pt>
                <c:pt idx="105">
                  <c:v>0.1928</c:v>
                </c:pt>
                <c:pt idx="106">
                  <c:v>0.1973</c:v>
                </c:pt>
                <c:pt idx="107">
                  <c:v>0.20129999999999998</c:v>
                </c:pt>
                <c:pt idx="108">
                  <c:v>0.2049</c:v>
                </c:pt>
                <c:pt idx="109">
                  <c:v>0.20830000000000001</c:v>
                </c:pt>
                <c:pt idx="110">
                  <c:v>0.21160000000000001</c:v>
                </c:pt>
                <c:pt idx="111">
                  <c:v>0.21459999999999999</c:v>
                </c:pt>
                <c:pt idx="112">
                  <c:v>0.21760000000000002</c:v>
                </c:pt>
                <c:pt idx="113">
                  <c:v>0.2205</c:v>
                </c:pt>
                <c:pt idx="114">
                  <c:v>0.2233</c:v>
                </c:pt>
                <c:pt idx="115">
                  <c:v>0.22610000000000002</c:v>
                </c:pt>
                <c:pt idx="116">
                  <c:v>0.23530000000000001</c:v>
                </c:pt>
                <c:pt idx="117">
                  <c:v>0.24879999999999999</c:v>
                </c:pt>
                <c:pt idx="118">
                  <c:v>0.26200000000000001</c:v>
                </c:pt>
                <c:pt idx="119">
                  <c:v>0.27500000000000002</c:v>
                </c:pt>
                <c:pt idx="120">
                  <c:v>0.2878</c:v>
                </c:pt>
                <c:pt idx="121">
                  <c:v>0.30070000000000002</c:v>
                </c:pt>
                <c:pt idx="122">
                  <c:v>0.31359999999999999</c:v>
                </c:pt>
                <c:pt idx="123">
                  <c:v>0.3266</c:v>
                </c:pt>
                <c:pt idx="124">
                  <c:v>0.33979999999999999</c:v>
                </c:pt>
                <c:pt idx="125">
                  <c:v>0.38869999999999999</c:v>
                </c:pt>
                <c:pt idx="126">
                  <c:v>0.43640000000000001</c:v>
                </c:pt>
                <c:pt idx="127">
                  <c:v>0.48369999999999996</c:v>
                </c:pt>
                <c:pt idx="128">
                  <c:v>0.53079999999999994</c:v>
                </c:pt>
                <c:pt idx="129">
                  <c:v>0.57809999999999995</c:v>
                </c:pt>
                <c:pt idx="130">
                  <c:v>0.62580000000000002</c:v>
                </c:pt>
                <c:pt idx="131">
                  <c:v>0.80280000000000007</c:v>
                </c:pt>
                <c:pt idx="132">
                  <c:v>0.96960000000000002</c:v>
                </c:pt>
                <c:pt idx="133">
                  <c:v>1.1299999999999999</c:v>
                </c:pt>
                <c:pt idx="134">
                  <c:v>1.29</c:v>
                </c:pt>
                <c:pt idx="135">
                  <c:v>1.45</c:v>
                </c:pt>
                <c:pt idx="136">
                  <c:v>1.61</c:v>
                </c:pt>
                <c:pt idx="137">
                  <c:v>1.77</c:v>
                </c:pt>
                <c:pt idx="138">
                  <c:v>1.93</c:v>
                </c:pt>
                <c:pt idx="139">
                  <c:v>2.1</c:v>
                </c:pt>
                <c:pt idx="140" formatCode="0.00">
                  <c:v>2.2599999999999998</c:v>
                </c:pt>
                <c:pt idx="141" formatCode="0.00">
                  <c:v>2.4300000000000002</c:v>
                </c:pt>
                <c:pt idx="142" formatCode="0.00">
                  <c:v>3.07</c:v>
                </c:pt>
                <c:pt idx="143" formatCode="0.00">
                  <c:v>3.99</c:v>
                </c:pt>
                <c:pt idx="144" formatCode="0.00">
                  <c:v>4.8600000000000003</c:v>
                </c:pt>
                <c:pt idx="145" formatCode="0.00">
                  <c:v>5.71</c:v>
                </c:pt>
                <c:pt idx="146" formatCode="0.00">
                  <c:v>6.57</c:v>
                </c:pt>
                <c:pt idx="147" formatCode="0.00">
                  <c:v>7.42</c:v>
                </c:pt>
                <c:pt idx="148" formatCode="0.00">
                  <c:v>8.2799999999999994</c:v>
                </c:pt>
                <c:pt idx="149" formatCode="0.00">
                  <c:v>9.14</c:v>
                </c:pt>
                <c:pt idx="150" formatCode="0.00">
                  <c:v>10.02</c:v>
                </c:pt>
                <c:pt idx="151" formatCode="0.00">
                  <c:v>13.32</c:v>
                </c:pt>
                <c:pt idx="152" formatCode="0.00">
                  <c:v>16.41</c:v>
                </c:pt>
                <c:pt idx="153" formatCode="0.00">
                  <c:v>19.43</c:v>
                </c:pt>
                <c:pt idx="154" formatCode="0.00">
                  <c:v>22.42</c:v>
                </c:pt>
                <c:pt idx="155" formatCode="0.00">
                  <c:v>25.42</c:v>
                </c:pt>
                <c:pt idx="156" formatCode="0.00">
                  <c:v>28.45</c:v>
                </c:pt>
                <c:pt idx="157" formatCode="0.00">
                  <c:v>39.67</c:v>
                </c:pt>
                <c:pt idx="158" formatCode="0.00">
                  <c:v>50.13</c:v>
                </c:pt>
                <c:pt idx="159" formatCode="0.00">
                  <c:v>60.33</c:v>
                </c:pt>
                <c:pt idx="160" formatCode="0.00">
                  <c:v>70.48</c:v>
                </c:pt>
                <c:pt idx="161" formatCode="0.00">
                  <c:v>80.69</c:v>
                </c:pt>
                <c:pt idx="162" formatCode="0.00">
                  <c:v>91</c:v>
                </c:pt>
                <c:pt idx="163" formatCode="0.00">
                  <c:v>101.44</c:v>
                </c:pt>
                <c:pt idx="164" formatCode="0.00">
                  <c:v>112.03</c:v>
                </c:pt>
                <c:pt idx="165" formatCode="0.00">
                  <c:v>122.78</c:v>
                </c:pt>
                <c:pt idx="166" formatCode="0.00">
                  <c:v>133.69</c:v>
                </c:pt>
                <c:pt idx="167" formatCode="0.00">
                  <c:v>144.76</c:v>
                </c:pt>
                <c:pt idx="168" formatCode="0.00">
                  <c:v>186.85</c:v>
                </c:pt>
                <c:pt idx="169" formatCode="0.00">
                  <c:v>247.05</c:v>
                </c:pt>
                <c:pt idx="170" formatCode="0.00">
                  <c:v>303.92</c:v>
                </c:pt>
                <c:pt idx="171" formatCode="0.00">
                  <c:v>359.51</c:v>
                </c:pt>
                <c:pt idx="172" formatCode="0.00">
                  <c:v>414.74</c:v>
                </c:pt>
                <c:pt idx="173" formatCode="0.00">
                  <c:v>470.05</c:v>
                </c:pt>
                <c:pt idx="174" formatCode="0.00">
                  <c:v>525.69000000000005</c:v>
                </c:pt>
                <c:pt idx="175" formatCode="0.00">
                  <c:v>581.79999999999995</c:v>
                </c:pt>
                <c:pt idx="176" formatCode="0.00">
                  <c:v>638.47</c:v>
                </c:pt>
                <c:pt idx="177" formatCode="0.00">
                  <c:v>851.46</c:v>
                </c:pt>
                <c:pt idx="178" formatCode="0.00">
                  <c:v>1050</c:v>
                </c:pt>
                <c:pt idx="179" formatCode="0.00">
                  <c:v>1240</c:v>
                </c:pt>
                <c:pt idx="180" formatCode="0.00">
                  <c:v>1430</c:v>
                </c:pt>
                <c:pt idx="181" formatCode="0.00">
                  <c:v>1620</c:v>
                </c:pt>
                <c:pt idx="182" formatCode="0.00">
                  <c:v>1810</c:v>
                </c:pt>
                <c:pt idx="183" formatCode="0.00">
                  <c:v>2510</c:v>
                </c:pt>
                <c:pt idx="184" formatCode="0.00">
                  <c:v>3150</c:v>
                </c:pt>
                <c:pt idx="185" formatCode="0.00">
                  <c:v>3770</c:v>
                </c:pt>
                <c:pt idx="186" formatCode="0.00">
                  <c:v>4370</c:v>
                </c:pt>
                <c:pt idx="187" formatCode="0.00">
                  <c:v>4970</c:v>
                </c:pt>
                <c:pt idx="188" formatCode="0.00">
                  <c:v>5560</c:v>
                </c:pt>
                <c:pt idx="189" formatCode="0.0">
                  <c:v>6150</c:v>
                </c:pt>
                <c:pt idx="190" formatCode="0.0">
                  <c:v>6740</c:v>
                </c:pt>
                <c:pt idx="191" formatCode="0.0">
                  <c:v>7320</c:v>
                </c:pt>
                <c:pt idx="192" formatCode="0.0">
                  <c:v>7910</c:v>
                </c:pt>
                <c:pt idx="193" formatCode="0.0">
                  <c:v>8490</c:v>
                </c:pt>
                <c:pt idx="194" formatCode="0.0">
                  <c:v>10680</c:v>
                </c:pt>
                <c:pt idx="195" formatCode="0.0">
                  <c:v>13730</c:v>
                </c:pt>
                <c:pt idx="196" formatCode="0.0">
                  <c:v>16510</c:v>
                </c:pt>
                <c:pt idx="197" formatCode="0.0">
                  <c:v>19120</c:v>
                </c:pt>
                <c:pt idx="198" formatCode="0.0">
                  <c:v>21630</c:v>
                </c:pt>
                <c:pt idx="199" formatCode="0.0">
                  <c:v>24040</c:v>
                </c:pt>
                <c:pt idx="200" formatCode="0.0">
                  <c:v>26380</c:v>
                </c:pt>
                <c:pt idx="201" formatCode="0.0">
                  <c:v>28670</c:v>
                </c:pt>
                <c:pt idx="202" formatCode="0.0">
                  <c:v>30890</c:v>
                </c:pt>
                <c:pt idx="203" formatCode="0.0">
                  <c:v>38990</c:v>
                </c:pt>
                <c:pt idx="204" formatCode="0.0">
                  <c:v>46170</c:v>
                </c:pt>
                <c:pt idx="205" formatCode="0.0">
                  <c:v>52760</c:v>
                </c:pt>
                <c:pt idx="206" formatCode="0.0">
                  <c:v>58920</c:v>
                </c:pt>
                <c:pt idx="207" formatCode="0.0">
                  <c:v>64730.000000000007</c:v>
                </c:pt>
                <c:pt idx="208" formatCode="0.0">
                  <c:v>70250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ED-48F4-B12E-4BCF85918DD1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srim7Li_Kapton!$D$20:$D$228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srim7Li_Kapton!$P$20:$P$228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1.0999999999999998E-3</c:v>
                </c:pt>
                <c:pt idx="8">
                  <c:v>1.0999999999999998E-3</c:v>
                </c:pt>
                <c:pt idx="9">
                  <c:v>1.2000000000000001E-3</c:v>
                </c:pt>
                <c:pt idx="10">
                  <c:v>1.2000000000000001E-3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1.8E-3</c:v>
                </c:pt>
                <c:pt idx="17">
                  <c:v>1.9E-3</c:v>
                </c:pt>
                <c:pt idx="18">
                  <c:v>2E-3</c:v>
                </c:pt>
                <c:pt idx="19">
                  <c:v>2.1000000000000003E-3</c:v>
                </c:pt>
                <c:pt idx="20">
                  <c:v>2.1999999999999997E-3</c:v>
                </c:pt>
                <c:pt idx="21">
                  <c:v>2.4000000000000002E-3</c:v>
                </c:pt>
                <c:pt idx="22">
                  <c:v>2.5000000000000001E-3</c:v>
                </c:pt>
                <c:pt idx="23">
                  <c:v>2.7000000000000001E-3</c:v>
                </c:pt>
                <c:pt idx="24">
                  <c:v>2.9000000000000002E-3</c:v>
                </c:pt>
                <c:pt idx="25">
                  <c:v>3.0999999999999999E-3</c:v>
                </c:pt>
                <c:pt idx="26">
                  <c:v>3.2000000000000002E-3</c:v>
                </c:pt>
                <c:pt idx="27">
                  <c:v>3.5999999999999999E-3</c:v>
                </c:pt>
                <c:pt idx="28">
                  <c:v>3.8999999999999998E-3</c:v>
                </c:pt>
                <c:pt idx="29">
                  <c:v>4.2000000000000006E-3</c:v>
                </c:pt>
                <c:pt idx="30">
                  <c:v>4.5999999999999999E-3</c:v>
                </c:pt>
                <c:pt idx="31">
                  <c:v>4.8999999999999998E-3</c:v>
                </c:pt>
                <c:pt idx="32">
                  <c:v>5.1999999999999998E-3</c:v>
                </c:pt>
                <c:pt idx="33">
                  <c:v>5.4999999999999997E-3</c:v>
                </c:pt>
                <c:pt idx="34">
                  <c:v>5.8000000000000005E-3</c:v>
                </c:pt>
                <c:pt idx="35">
                  <c:v>6.0999999999999995E-3</c:v>
                </c:pt>
                <c:pt idx="36">
                  <c:v>6.5000000000000006E-3</c:v>
                </c:pt>
                <c:pt idx="37">
                  <c:v>6.8000000000000005E-3</c:v>
                </c:pt>
                <c:pt idx="38">
                  <c:v>7.3999999999999995E-3</c:v>
                </c:pt>
                <c:pt idx="39">
                  <c:v>8.0999999999999996E-3</c:v>
                </c:pt>
                <c:pt idx="40">
                  <c:v>8.8999999999999999E-3</c:v>
                </c:pt>
                <c:pt idx="41">
                  <c:v>9.6000000000000009E-3</c:v>
                </c:pt>
                <c:pt idx="42">
                  <c:v>1.04E-2</c:v>
                </c:pt>
                <c:pt idx="43">
                  <c:v>1.11E-2</c:v>
                </c:pt>
                <c:pt idx="44">
                  <c:v>1.1899999999999999E-2</c:v>
                </c:pt>
                <c:pt idx="45">
                  <c:v>1.26E-2</c:v>
                </c:pt>
                <c:pt idx="46">
                  <c:v>1.3300000000000001E-2</c:v>
                </c:pt>
                <c:pt idx="47">
                  <c:v>1.4799999999999999E-2</c:v>
                </c:pt>
                <c:pt idx="48">
                  <c:v>1.6199999999999999E-2</c:v>
                </c:pt>
                <c:pt idx="49">
                  <c:v>1.77E-2</c:v>
                </c:pt>
                <c:pt idx="50">
                  <c:v>1.9099999999999999E-2</c:v>
                </c:pt>
                <c:pt idx="51">
                  <c:v>2.0499999999999997E-2</c:v>
                </c:pt>
                <c:pt idx="52">
                  <c:v>2.1899999999999999E-2</c:v>
                </c:pt>
                <c:pt idx="53">
                  <c:v>2.46E-2</c:v>
                </c:pt>
                <c:pt idx="54">
                  <c:v>2.7300000000000001E-2</c:v>
                </c:pt>
                <c:pt idx="55">
                  <c:v>2.9899999999999999E-2</c:v>
                </c:pt>
                <c:pt idx="56">
                  <c:v>3.2500000000000001E-2</c:v>
                </c:pt>
                <c:pt idx="57">
                  <c:v>3.4999999999999996E-2</c:v>
                </c:pt>
                <c:pt idx="58">
                  <c:v>3.7400000000000003E-2</c:v>
                </c:pt>
                <c:pt idx="59">
                  <c:v>3.9800000000000002E-2</c:v>
                </c:pt>
                <c:pt idx="60">
                  <c:v>4.2099999999999999E-2</c:v>
                </c:pt>
                <c:pt idx="61">
                  <c:v>4.4400000000000002E-2</c:v>
                </c:pt>
                <c:pt idx="62">
                  <c:v>4.6600000000000003E-2</c:v>
                </c:pt>
                <c:pt idx="63">
                  <c:v>4.87E-2</c:v>
                </c:pt>
                <c:pt idx="64">
                  <c:v>5.2900000000000003E-2</c:v>
                </c:pt>
                <c:pt idx="65">
                  <c:v>5.7799999999999997E-2</c:v>
                </c:pt>
                <c:pt idx="66">
                  <c:v>6.25E-2</c:v>
                </c:pt>
                <c:pt idx="67">
                  <c:v>6.7000000000000004E-2</c:v>
                </c:pt>
                <c:pt idx="68">
                  <c:v>7.1199999999999999E-2</c:v>
                </c:pt>
                <c:pt idx="69">
                  <c:v>7.5200000000000003E-2</c:v>
                </c:pt>
                <c:pt idx="70">
                  <c:v>7.9000000000000001E-2</c:v>
                </c:pt>
                <c:pt idx="71">
                  <c:v>8.2699999999999996E-2</c:v>
                </c:pt>
                <c:pt idx="72">
                  <c:v>8.6099999999999996E-2</c:v>
                </c:pt>
                <c:pt idx="73">
                  <c:v>9.2600000000000002E-2</c:v>
                </c:pt>
                <c:pt idx="74">
                  <c:v>9.8599999999999993E-2</c:v>
                </c:pt>
                <c:pt idx="75">
                  <c:v>0.1042</c:v>
                </c:pt>
                <c:pt idx="76">
                  <c:v>0.10929999999999999</c:v>
                </c:pt>
                <c:pt idx="77">
                  <c:v>0.11410000000000001</c:v>
                </c:pt>
                <c:pt idx="78">
                  <c:v>0.1186</c:v>
                </c:pt>
                <c:pt idx="79">
                  <c:v>0.1268</c:v>
                </c:pt>
                <c:pt idx="80">
                  <c:v>0.1341</c:v>
                </c:pt>
                <c:pt idx="81">
                  <c:v>0.14069999999999999</c:v>
                </c:pt>
                <c:pt idx="82">
                  <c:v>0.14660000000000001</c:v>
                </c:pt>
                <c:pt idx="83">
                  <c:v>0.15209999999999999</c:v>
                </c:pt>
                <c:pt idx="84">
                  <c:v>0.15720000000000001</c:v>
                </c:pt>
                <c:pt idx="85">
                  <c:v>0.16189999999999999</c:v>
                </c:pt>
                <c:pt idx="86">
                  <c:v>0.16619999999999999</c:v>
                </c:pt>
                <c:pt idx="87">
                  <c:v>0.17030000000000001</c:v>
                </c:pt>
                <c:pt idx="88">
                  <c:v>0.1741</c:v>
                </c:pt>
                <c:pt idx="89">
                  <c:v>0.1777</c:v>
                </c:pt>
                <c:pt idx="90">
                  <c:v>0.18440000000000001</c:v>
                </c:pt>
                <c:pt idx="91">
                  <c:v>0.19170000000000001</c:v>
                </c:pt>
                <c:pt idx="92">
                  <c:v>0.1981</c:v>
                </c:pt>
                <c:pt idx="93">
                  <c:v>0.20390000000000003</c:v>
                </c:pt>
                <c:pt idx="94">
                  <c:v>0.20899999999999999</c:v>
                </c:pt>
                <c:pt idx="95">
                  <c:v>0.2137</c:v>
                </c:pt>
                <c:pt idx="96">
                  <c:v>0.21789999999999998</c:v>
                </c:pt>
                <c:pt idx="97">
                  <c:v>0.22170000000000001</c:v>
                </c:pt>
                <c:pt idx="98">
                  <c:v>0.2253</c:v>
                </c:pt>
                <c:pt idx="99">
                  <c:v>0.23159999999999997</c:v>
                </c:pt>
                <c:pt idx="100">
                  <c:v>0.23710000000000001</c:v>
                </c:pt>
                <c:pt idx="101">
                  <c:v>0.24199999999999999</c:v>
                </c:pt>
                <c:pt idx="102">
                  <c:v>0.24630000000000002</c:v>
                </c:pt>
                <c:pt idx="103">
                  <c:v>0.25019999999999998</c:v>
                </c:pt>
                <c:pt idx="104">
                  <c:v>0.25369999999999998</c:v>
                </c:pt>
                <c:pt idx="105">
                  <c:v>0.26</c:v>
                </c:pt>
                <c:pt idx="106">
                  <c:v>0.26549999999999996</c:v>
                </c:pt>
                <c:pt idx="107">
                  <c:v>0.27040000000000003</c:v>
                </c:pt>
                <c:pt idx="108">
                  <c:v>0.27480000000000004</c:v>
                </c:pt>
                <c:pt idx="109">
                  <c:v>0.27879999999999999</c:v>
                </c:pt>
                <c:pt idx="110">
                  <c:v>0.28250000000000003</c:v>
                </c:pt>
                <c:pt idx="111">
                  <c:v>0.28599999999999998</c:v>
                </c:pt>
                <c:pt idx="112">
                  <c:v>0.28939999999999999</c:v>
                </c:pt>
                <c:pt idx="113">
                  <c:v>0.29249999999999998</c:v>
                </c:pt>
                <c:pt idx="114">
                  <c:v>0.29559999999999997</c:v>
                </c:pt>
                <c:pt idx="115">
                  <c:v>0.29849999999999999</c:v>
                </c:pt>
                <c:pt idx="116">
                  <c:v>0.30409999999999998</c:v>
                </c:pt>
                <c:pt idx="117">
                  <c:v>0.31080000000000002</c:v>
                </c:pt>
                <c:pt idx="118">
                  <c:v>0.31720000000000004</c:v>
                </c:pt>
                <c:pt idx="119">
                  <c:v>0.32340000000000002</c:v>
                </c:pt>
                <c:pt idx="120">
                  <c:v>0.32950000000000002</c:v>
                </c:pt>
                <c:pt idx="121">
                  <c:v>0.33560000000000001</c:v>
                </c:pt>
                <c:pt idx="122">
                  <c:v>0.3417</c:v>
                </c:pt>
                <c:pt idx="123">
                  <c:v>0.3478</c:v>
                </c:pt>
                <c:pt idx="124">
                  <c:v>0.35389999999999999</c:v>
                </c:pt>
                <c:pt idx="125">
                  <c:v>0.36649999999999999</c:v>
                </c:pt>
                <c:pt idx="126">
                  <c:v>0.37940000000000002</c:v>
                </c:pt>
                <c:pt idx="127">
                  <c:v>0.39289999999999997</c:v>
                </c:pt>
                <c:pt idx="128">
                  <c:v>0.40700000000000003</c:v>
                </c:pt>
                <c:pt idx="129">
                  <c:v>0.42169999999999996</c:v>
                </c:pt>
                <c:pt idx="130">
                  <c:v>0.43710000000000004</c:v>
                </c:pt>
                <c:pt idx="131">
                  <c:v>0.47009999999999996</c:v>
                </c:pt>
                <c:pt idx="132">
                  <c:v>0.50609999999999999</c:v>
                </c:pt>
                <c:pt idx="133">
                  <c:v>0.54520000000000002</c:v>
                </c:pt>
                <c:pt idx="134">
                  <c:v>0.58739999999999992</c:v>
                </c:pt>
                <c:pt idx="135">
                  <c:v>0.63259999999999994</c:v>
                </c:pt>
                <c:pt idx="136">
                  <c:v>0.68070000000000008</c:v>
                </c:pt>
                <c:pt idx="137">
                  <c:v>0.73180000000000001</c:v>
                </c:pt>
                <c:pt idx="138">
                  <c:v>0.78559999999999997</c:v>
                </c:pt>
                <c:pt idx="139">
                  <c:v>0.84199999999999997</c:v>
                </c:pt>
                <c:pt idx="140">
                  <c:v>0.90129999999999999</c:v>
                </c:pt>
                <c:pt idx="141">
                  <c:v>0.96340000000000003</c:v>
                </c:pt>
                <c:pt idx="142">
                  <c:v>1.1000000000000001</c:v>
                </c:pt>
                <c:pt idx="143">
                  <c:v>1.28</c:v>
                </c:pt>
                <c:pt idx="144">
                  <c:v>1.48</c:v>
                </c:pt>
                <c:pt idx="145">
                  <c:v>1.69</c:v>
                </c:pt>
                <c:pt idx="146">
                  <c:v>1.92</c:v>
                </c:pt>
                <c:pt idx="147">
                  <c:v>2.17</c:v>
                </c:pt>
                <c:pt idx="148">
                  <c:v>2.4300000000000002</c:v>
                </c:pt>
                <c:pt idx="149">
                  <c:v>2.7</c:v>
                </c:pt>
                <c:pt idx="150">
                  <c:v>2.99</c:v>
                </c:pt>
                <c:pt idx="151">
                  <c:v>3.61</c:v>
                </c:pt>
                <c:pt idx="152">
                  <c:v>4.29</c:v>
                </c:pt>
                <c:pt idx="153">
                  <c:v>5.0199999999999996</c:v>
                </c:pt>
                <c:pt idx="154">
                  <c:v>5.81</c:v>
                </c:pt>
                <c:pt idx="155">
                  <c:v>6.65</c:v>
                </c:pt>
                <c:pt idx="156" formatCode="0.00">
                  <c:v>7.53</c:v>
                </c:pt>
                <c:pt idx="157" formatCode="0.00">
                  <c:v>9.4600000000000009</c:v>
                </c:pt>
                <c:pt idx="158" formatCode="0.00">
                  <c:v>11.58</c:v>
                </c:pt>
                <c:pt idx="159" formatCode="0.00">
                  <c:v>13.9</c:v>
                </c:pt>
                <c:pt idx="160" formatCode="0.00">
                  <c:v>16.399999999999999</c:v>
                </c:pt>
                <c:pt idx="161" formatCode="0.00">
                  <c:v>19.079999999999998</c:v>
                </c:pt>
                <c:pt idx="162" formatCode="0.00">
                  <c:v>21.95</c:v>
                </c:pt>
                <c:pt idx="163" formatCode="0.00">
                  <c:v>24.99</c:v>
                </c:pt>
                <c:pt idx="164" formatCode="0.00">
                  <c:v>28.2</c:v>
                </c:pt>
                <c:pt idx="165" formatCode="0.00">
                  <c:v>31.59</c:v>
                </c:pt>
                <c:pt idx="166" formatCode="0.00">
                  <c:v>35.14</c:v>
                </c:pt>
                <c:pt idx="167" formatCode="0.00">
                  <c:v>38.86</c:v>
                </c:pt>
                <c:pt idx="168" formatCode="0.00">
                  <c:v>46.79</c:v>
                </c:pt>
                <c:pt idx="169" formatCode="0.00">
                  <c:v>57.6</c:v>
                </c:pt>
                <c:pt idx="170" formatCode="0.00">
                  <c:v>69.38</c:v>
                </c:pt>
                <c:pt idx="171" formatCode="0.00">
                  <c:v>82.09</c:v>
                </c:pt>
                <c:pt idx="172" formatCode="0.00">
                  <c:v>95.72</c:v>
                </c:pt>
                <c:pt idx="173" formatCode="0.00">
                  <c:v>110.23</c:v>
                </c:pt>
                <c:pt idx="174" formatCode="0.00">
                  <c:v>125.61</c:v>
                </c:pt>
                <c:pt idx="175" formatCode="0.00">
                  <c:v>141.84</c:v>
                </c:pt>
                <c:pt idx="176" formatCode="0.00">
                  <c:v>158.88999999999999</c:v>
                </c:pt>
                <c:pt idx="177" formatCode="0.00">
                  <c:v>195.4</c:v>
                </c:pt>
                <c:pt idx="178" formatCode="0.00">
                  <c:v>235</c:v>
                </c:pt>
                <c:pt idx="179" formatCode="0.00">
                  <c:v>277.55</c:v>
                </c:pt>
                <c:pt idx="180" formatCode="0.00">
                  <c:v>322.93</c:v>
                </c:pt>
                <c:pt idx="181" formatCode="0.00">
                  <c:v>371.03</c:v>
                </c:pt>
                <c:pt idx="182" formatCode="0.00">
                  <c:v>421.74</c:v>
                </c:pt>
                <c:pt idx="183" formatCode="0.00">
                  <c:v>530.63</c:v>
                </c:pt>
                <c:pt idx="184" formatCode="0.00">
                  <c:v>648.85</c:v>
                </c:pt>
                <c:pt idx="185" formatCode="0.00">
                  <c:v>775.73</c:v>
                </c:pt>
                <c:pt idx="186" formatCode="0.00">
                  <c:v>910.67</c:v>
                </c:pt>
                <c:pt idx="187" formatCode="0.0">
                  <c:v>1050</c:v>
                </c:pt>
                <c:pt idx="188" formatCode="0.0">
                  <c:v>1200</c:v>
                </c:pt>
                <c:pt idx="189" formatCode="0.0">
                  <c:v>1360</c:v>
                </c:pt>
                <c:pt idx="190" formatCode="0.0">
                  <c:v>1520</c:v>
                </c:pt>
                <c:pt idx="191" formatCode="0.0">
                  <c:v>1690</c:v>
                </c:pt>
                <c:pt idx="192" formatCode="0.0">
                  <c:v>1860</c:v>
                </c:pt>
                <c:pt idx="193" formatCode="0.0">
                  <c:v>2040</c:v>
                </c:pt>
                <c:pt idx="194" formatCode="0.0">
                  <c:v>2410</c:v>
                </c:pt>
                <c:pt idx="195" formatCode="0.0">
                  <c:v>2890</c:v>
                </c:pt>
                <c:pt idx="196" formatCode="0.0">
                  <c:v>3400</c:v>
                </c:pt>
                <c:pt idx="197" formatCode="0.0">
                  <c:v>3920</c:v>
                </c:pt>
                <c:pt idx="198" formatCode="0.0">
                  <c:v>4460</c:v>
                </c:pt>
                <c:pt idx="199" formatCode="0.0">
                  <c:v>5020</c:v>
                </c:pt>
                <c:pt idx="200" formatCode="0.0">
                  <c:v>5580</c:v>
                </c:pt>
                <c:pt idx="201" formatCode="0.0">
                  <c:v>6150</c:v>
                </c:pt>
                <c:pt idx="202" formatCode="0.0">
                  <c:v>6730</c:v>
                </c:pt>
                <c:pt idx="203" formatCode="0.0">
                  <c:v>7900</c:v>
                </c:pt>
                <c:pt idx="204" formatCode="0.0">
                  <c:v>9090</c:v>
                </c:pt>
                <c:pt idx="205" formatCode="0.0">
                  <c:v>10280</c:v>
                </c:pt>
                <c:pt idx="206" formatCode="0.0">
                  <c:v>11480</c:v>
                </c:pt>
                <c:pt idx="207" formatCode="0.0">
                  <c:v>12670</c:v>
                </c:pt>
                <c:pt idx="208" formatCode="0.0">
                  <c:v>13860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ED-48F4-B12E-4BCF85918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7528"/>
        <c:axId val="477627136"/>
      </c:scatterChart>
      <c:valAx>
        <c:axId val="47762752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7136"/>
        <c:crosses val="autoZero"/>
        <c:crossBetween val="midCat"/>
        <c:majorUnit val="10"/>
      </c:valAx>
      <c:valAx>
        <c:axId val="4776271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752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srim7Li_Mylar!$P$5</c:f>
          <c:strCache>
            <c:ptCount val="1"/>
            <c:pt idx="0">
              <c:v>srim7Li_Mylar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srim7Li_Mylar!$D$20:$D$228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srim7Li_Mylar!$E$20:$E$228</c:f>
              <c:numCache>
                <c:formatCode>0.000E+00</c:formatCode>
                <c:ptCount val="209"/>
                <c:pt idx="0">
                  <c:v>2.8559999999999999E-2</c:v>
                </c:pt>
                <c:pt idx="1">
                  <c:v>3.0530000000000002E-2</c:v>
                </c:pt>
                <c:pt idx="2">
                  <c:v>3.2379999999999999E-2</c:v>
                </c:pt>
                <c:pt idx="3">
                  <c:v>3.4139999999999997E-2</c:v>
                </c:pt>
                <c:pt idx="4">
                  <c:v>3.5799999999999998E-2</c:v>
                </c:pt>
                <c:pt idx="5">
                  <c:v>3.739E-2</c:v>
                </c:pt>
                <c:pt idx="6">
                  <c:v>3.8920000000000003E-2</c:v>
                </c:pt>
                <c:pt idx="7">
                  <c:v>4.0390000000000002E-2</c:v>
                </c:pt>
                <c:pt idx="8">
                  <c:v>4.181E-2</c:v>
                </c:pt>
                <c:pt idx="9">
                  <c:v>4.3180000000000003E-2</c:v>
                </c:pt>
                <c:pt idx="10">
                  <c:v>4.4510000000000001E-2</c:v>
                </c:pt>
                <c:pt idx="11">
                  <c:v>4.58E-2</c:v>
                </c:pt>
                <c:pt idx="12">
                  <c:v>4.8280000000000003E-2</c:v>
                </c:pt>
                <c:pt idx="13">
                  <c:v>5.1200000000000002E-2</c:v>
                </c:pt>
                <c:pt idx="14">
                  <c:v>5.3969999999999997E-2</c:v>
                </c:pt>
                <c:pt idx="15">
                  <c:v>5.6610000000000001E-2</c:v>
                </c:pt>
                <c:pt idx="16">
                  <c:v>5.9130000000000002E-2</c:v>
                </c:pt>
                <c:pt idx="17">
                  <c:v>6.1539999999999997E-2</c:v>
                </c:pt>
                <c:pt idx="18">
                  <c:v>6.386E-2</c:v>
                </c:pt>
                <c:pt idx="19">
                  <c:v>6.6100000000000006E-2</c:v>
                </c:pt>
                <c:pt idx="20">
                  <c:v>6.8269999999999997E-2</c:v>
                </c:pt>
                <c:pt idx="21">
                  <c:v>7.2410000000000002E-2</c:v>
                </c:pt>
                <c:pt idx="22">
                  <c:v>7.6329999999999995E-2</c:v>
                </c:pt>
                <c:pt idx="23">
                  <c:v>8.0060000000000006E-2</c:v>
                </c:pt>
                <c:pt idx="24">
                  <c:v>8.362E-2</c:v>
                </c:pt>
                <c:pt idx="25">
                  <c:v>8.7029999999999996E-2</c:v>
                </c:pt>
                <c:pt idx="26">
                  <c:v>9.0319999999999998E-2</c:v>
                </c:pt>
                <c:pt idx="27">
                  <c:v>9.6549999999999997E-2</c:v>
                </c:pt>
                <c:pt idx="28">
                  <c:v>0.1024</c:v>
                </c:pt>
                <c:pt idx="29">
                  <c:v>0.1079</c:v>
                </c:pt>
                <c:pt idx="30">
                  <c:v>0.1132</c:v>
                </c:pt>
                <c:pt idx="31">
                  <c:v>0.1183</c:v>
                </c:pt>
                <c:pt idx="32">
                  <c:v>0.1231</c:v>
                </c:pt>
                <c:pt idx="33">
                  <c:v>0.12770000000000001</c:v>
                </c:pt>
                <c:pt idx="34">
                  <c:v>0.13220000000000001</c:v>
                </c:pt>
                <c:pt idx="35">
                  <c:v>0.13650000000000001</c:v>
                </c:pt>
                <c:pt idx="36">
                  <c:v>0.14069999999999999</c:v>
                </c:pt>
                <c:pt idx="37">
                  <c:v>0.14480000000000001</c:v>
                </c:pt>
                <c:pt idx="38">
                  <c:v>0.1527</c:v>
                </c:pt>
                <c:pt idx="39">
                  <c:v>0.16189999999999999</c:v>
                </c:pt>
                <c:pt idx="40">
                  <c:v>0.17069999999999999</c:v>
                </c:pt>
                <c:pt idx="41">
                  <c:v>0.17899999999999999</c:v>
                </c:pt>
                <c:pt idx="42">
                  <c:v>0.187</c:v>
                </c:pt>
                <c:pt idx="43">
                  <c:v>0.1946</c:v>
                </c:pt>
                <c:pt idx="44">
                  <c:v>0.20200000000000001</c:v>
                </c:pt>
                <c:pt idx="45">
                  <c:v>0.20899999999999999</c:v>
                </c:pt>
                <c:pt idx="46">
                  <c:v>0.21590000000000001</c:v>
                </c:pt>
                <c:pt idx="47">
                  <c:v>0.22900000000000001</c:v>
                </c:pt>
                <c:pt idx="48">
                  <c:v>0.2414</c:v>
                </c:pt>
                <c:pt idx="49">
                  <c:v>0.25319999999999998</c:v>
                </c:pt>
                <c:pt idx="50">
                  <c:v>0.26440000000000002</c:v>
                </c:pt>
                <c:pt idx="51">
                  <c:v>0.2752</c:v>
                </c:pt>
                <c:pt idx="52">
                  <c:v>0.28560000000000002</c:v>
                </c:pt>
                <c:pt idx="53">
                  <c:v>0.30530000000000002</c:v>
                </c:pt>
                <c:pt idx="54">
                  <c:v>0.32390000000000002</c:v>
                </c:pt>
                <c:pt idx="55">
                  <c:v>0.34139999999999998</c:v>
                </c:pt>
                <c:pt idx="56">
                  <c:v>0.35809999999999997</c:v>
                </c:pt>
                <c:pt idx="57">
                  <c:v>0.374</c:v>
                </c:pt>
                <c:pt idx="58">
                  <c:v>0.38929999999999998</c:v>
                </c:pt>
                <c:pt idx="59">
                  <c:v>0.40389999999999998</c:v>
                </c:pt>
                <c:pt idx="60">
                  <c:v>0.4173</c:v>
                </c:pt>
                <c:pt idx="61">
                  <c:v>0.43020000000000003</c:v>
                </c:pt>
                <c:pt idx="62">
                  <c:v>0.44269999999999998</c:v>
                </c:pt>
                <c:pt idx="63">
                  <c:v>0.45490000000000003</c:v>
                </c:pt>
                <c:pt idx="64">
                  <c:v>0.47839999999999999</c:v>
                </c:pt>
                <c:pt idx="65">
                  <c:v>0.50639999999999996</c:v>
                </c:pt>
                <c:pt idx="66">
                  <c:v>0.53290000000000004</c:v>
                </c:pt>
                <c:pt idx="67">
                  <c:v>0.55830000000000002</c:v>
                </c:pt>
                <c:pt idx="68">
                  <c:v>0.5827</c:v>
                </c:pt>
                <c:pt idx="69">
                  <c:v>0.60619999999999996</c:v>
                </c:pt>
                <c:pt idx="70">
                  <c:v>0.629</c:v>
                </c:pt>
                <c:pt idx="71">
                  <c:v>0.65100000000000002</c:v>
                </c:pt>
                <c:pt idx="72">
                  <c:v>0.6724</c:v>
                </c:pt>
                <c:pt idx="73">
                  <c:v>0.71350000000000002</c:v>
                </c:pt>
                <c:pt idx="74">
                  <c:v>0.75270000000000004</c:v>
                </c:pt>
                <c:pt idx="75">
                  <c:v>0.79</c:v>
                </c:pt>
                <c:pt idx="76">
                  <c:v>0.82579999999999998</c:v>
                </c:pt>
                <c:pt idx="77">
                  <c:v>0.86009999999999998</c:v>
                </c:pt>
                <c:pt idx="78">
                  <c:v>0.89300000000000002</c:v>
                </c:pt>
                <c:pt idx="79">
                  <c:v>0.95489999999999997</c:v>
                </c:pt>
                <c:pt idx="80">
                  <c:v>1.012</c:v>
                </c:pt>
                <c:pt idx="81">
                  <c:v>1.0649999999999999</c:v>
                </c:pt>
                <c:pt idx="82">
                  <c:v>1.115</c:v>
                </c:pt>
                <c:pt idx="83">
                  <c:v>1.161</c:v>
                </c:pt>
                <c:pt idx="84">
                  <c:v>1.2050000000000001</c:v>
                </c:pt>
                <c:pt idx="85">
                  <c:v>1.2470000000000001</c:v>
                </c:pt>
                <c:pt idx="86">
                  <c:v>1.288</c:v>
                </c:pt>
                <c:pt idx="87">
                  <c:v>1.3280000000000001</c:v>
                </c:pt>
                <c:pt idx="88">
                  <c:v>1.3680000000000001</c:v>
                </c:pt>
                <c:pt idx="89">
                  <c:v>1.407</c:v>
                </c:pt>
                <c:pt idx="90">
                  <c:v>1.4850000000000001</c:v>
                </c:pt>
                <c:pt idx="91">
                  <c:v>1.58</c:v>
                </c:pt>
                <c:pt idx="92">
                  <c:v>1.6739999999999999</c:v>
                </c:pt>
                <c:pt idx="93">
                  <c:v>1.7649999999999999</c:v>
                </c:pt>
                <c:pt idx="94">
                  <c:v>1.8540000000000001</c:v>
                </c:pt>
                <c:pt idx="95">
                  <c:v>1.94</c:v>
                </c:pt>
                <c:pt idx="96">
                  <c:v>2.0230000000000001</c:v>
                </c:pt>
                <c:pt idx="97">
                  <c:v>2.1030000000000002</c:v>
                </c:pt>
                <c:pt idx="98">
                  <c:v>2.1800000000000002</c:v>
                </c:pt>
                <c:pt idx="99">
                  <c:v>2.3239999999999998</c:v>
                </c:pt>
                <c:pt idx="100">
                  <c:v>2.456</c:v>
                </c:pt>
                <c:pt idx="101">
                  <c:v>2.5750000000000002</c:v>
                </c:pt>
                <c:pt idx="102">
                  <c:v>2.6829999999999998</c:v>
                </c:pt>
                <c:pt idx="103">
                  <c:v>2.7810000000000001</c:v>
                </c:pt>
                <c:pt idx="104">
                  <c:v>2.8690000000000002</c:v>
                </c:pt>
                <c:pt idx="105">
                  <c:v>3.0179999999999998</c:v>
                </c:pt>
                <c:pt idx="106">
                  <c:v>3.1349999999999998</c:v>
                </c:pt>
                <c:pt idx="107">
                  <c:v>3.2269999999999999</c:v>
                </c:pt>
                <c:pt idx="108">
                  <c:v>3.2970000000000002</c:v>
                </c:pt>
                <c:pt idx="109">
                  <c:v>3.3490000000000002</c:v>
                </c:pt>
                <c:pt idx="110">
                  <c:v>3.387</c:v>
                </c:pt>
                <c:pt idx="111">
                  <c:v>3.4119999999999999</c:v>
                </c:pt>
                <c:pt idx="112">
                  <c:v>3.427</c:v>
                </c:pt>
                <c:pt idx="113">
                  <c:v>3.4329999999999998</c:v>
                </c:pt>
                <c:pt idx="114">
                  <c:v>3.4329999999999998</c:v>
                </c:pt>
                <c:pt idx="115">
                  <c:v>3.427</c:v>
                </c:pt>
                <c:pt idx="116">
                  <c:v>3.4020000000000001</c:v>
                </c:pt>
                <c:pt idx="117">
                  <c:v>3.3530000000000002</c:v>
                </c:pt>
                <c:pt idx="118">
                  <c:v>3.2930000000000001</c:v>
                </c:pt>
                <c:pt idx="119">
                  <c:v>3.2250000000000001</c:v>
                </c:pt>
                <c:pt idx="120">
                  <c:v>3.1539999999999999</c:v>
                </c:pt>
                <c:pt idx="121">
                  <c:v>3.08</c:v>
                </c:pt>
                <c:pt idx="122">
                  <c:v>3.0059999999999998</c:v>
                </c:pt>
                <c:pt idx="123">
                  <c:v>2.931</c:v>
                </c:pt>
                <c:pt idx="124">
                  <c:v>2.8580000000000001</c:v>
                </c:pt>
                <c:pt idx="125">
                  <c:v>2.7160000000000002</c:v>
                </c:pt>
                <c:pt idx="126">
                  <c:v>2.5819999999999999</c:v>
                </c:pt>
                <c:pt idx="127">
                  <c:v>2.4569999999999999</c:v>
                </c:pt>
                <c:pt idx="128">
                  <c:v>2.3420000000000001</c:v>
                </c:pt>
                <c:pt idx="129">
                  <c:v>2.2370000000000001</c:v>
                </c:pt>
                <c:pt idx="130">
                  <c:v>2.141</c:v>
                </c:pt>
                <c:pt idx="131">
                  <c:v>1.972</c:v>
                </c:pt>
                <c:pt idx="132">
                  <c:v>1.83</c:v>
                </c:pt>
                <c:pt idx="133">
                  <c:v>1.7090000000000001</c:v>
                </c:pt>
                <c:pt idx="134">
                  <c:v>1.605</c:v>
                </c:pt>
                <c:pt idx="135">
                  <c:v>1.514</c:v>
                </c:pt>
                <c:pt idx="136">
                  <c:v>1.4350000000000001</c:v>
                </c:pt>
                <c:pt idx="137">
                  <c:v>1.3660000000000001</c:v>
                </c:pt>
                <c:pt idx="138">
                  <c:v>1.3089999999999999</c:v>
                </c:pt>
                <c:pt idx="139">
                  <c:v>1.2529999999999999</c:v>
                </c:pt>
                <c:pt idx="140">
                  <c:v>1.1970000000000001</c:v>
                </c:pt>
                <c:pt idx="141">
                  <c:v>1.145</c:v>
                </c:pt>
                <c:pt idx="142">
                  <c:v>1.0549999999999999</c:v>
                </c:pt>
                <c:pt idx="143">
                  <c:v>0.96240000000000003</c:v>
                </c:pt>
                <c:pt idx="144">
                  <c:v>0.88629999999999998</c:v>
                </c:pt>
                <c:pt idx="145">
                  <c:v>0.82240000000000002</c:v>
                </c:pt>
                <c:pt idx="146">
                  <c:v>0.76790000000000003</c:v>
                </c:pt>
                <c:pt idx="147">
                  <c:v>0.7208</c:v>
                </c:pt>
                <c:pt idx="148">
                  <c:v>0.67969999999999997</c:v>
                </c:pt>
                <c:pt idx="149">
                  <c:v>0.64349999999999996</c:v>
                </c:pt>
                <c:pt idx="150">
                  <c:v>0.61119999999999997</c:v>
                </c:pt>
                <c:pt idx="151">
                  <c:v>0.55630000000000002</c:v>
                </c:pt>
                <c:pt idx="152">
                  <c:v>0.51119999999999999</c:v>
                </c:pt>
                <c:pt idx="153">
                  <c:v>0.47349999999999998</c:v>
                </c:pt>
                <c:pt idx="154">
                  <c:v>0.44130000000000003</c:v>
                </c:pt>
                <c:pt idx="155">
                  <c:v>0.41370000000000001</c:v>
                </c:pt>
                <c:pt idx="156">
                  <c:v>0.3896</c:v>
                </c:pt>
                <c:pt idx="157">
                  <c:v>0.34949999999999998</c:v>
                </c:pt>
                <c:pt idx="158">
                  <c:v>0.3175</c:v>
                </c:pt>
                <c:pt idx="159">
                  <c:v>0.29139999999999999</c:v>
                </c:pt>
                <c:pt idx="160">
                  <c:v>0.26950000000000002</c:v>
                </c:pt>
                <c:pt idx="161">
                  <c:v>0.251</c:v>
                </c:pt>
                <c:pt idx="162">
                  <c:v>0.2351</c:v>
                </c:pt>
                <c:pt idx="163">
                  <c:v>0.2213</c:v>
                </c:pt>
                <c:pt idx="164">
                  <c:v>0.2092</c:v>
                </c:pt>
                <c:pt idx="165">
                  <c:v>0.19839999999999999</c:v>
                </c:pt>
                <c:pt idx="166">
                  <c:v>0.1888</c:v>
                </c:pt>
                <c:pt idx="167">
                  <c:v>0.1802</c:v>
                </c:pt>
                <c:pt idx="168">
                  <c:v>0.16539999999999999</c:v>
                </c:pt>
                <c:pt idx="169">
                  <c:v>0.15029999999999999</c:v>
                </c:pt>
                <c:pt idx="170">
                  <c:v>0.13800000000000001</c:v>
                </c:pt>
                <c:pt idx="171">
                  <c:v>0.12770000000000001</c:v>
                </c:pt>
                <c:pt idx="172">
                  <c:v>0.1191</c:v>
                </c:pt>
                <c:pt idx="173">
                  <c:v>0.11169999999999999</c:v>
                </c:pt>
                <c:pt idx="174">
                  <c:v>0.1052</c:v>
                </c:pt>
                <c:pt idx="175">
                  <c:v>9.9629999999999996E-2</c:v>
                </c:pt>
                <c:pt idx="176">
                  <c:v>9.4659999999999994E-2</c:v>
                </c:pt>
                <c:pt idx="177">
                  <c:v>8.6279999999999996E-2</c:v>
                </c:pt>
                <c:pt idx="178">
                  <c:v>7.9479999999999995E-2</c:v>
                </c:pt>
                <c:pt idx="179">
                  <c:v>7.3840000000000003E-2</c:v>
                </c:pt>
                <c:pt idx="180">
                  <c:v>6.9080000000000003E-2</c:v>
                </c:pt>
                <c:pt idx="181">
                  <c:v>6.5019999999999994E-2</c:v>
                </c:pt>
                <c:pt idx="182">
                  <c:v>6.1499999999999999E-2</c:v>
                </c:pt>
                <c:pt idx="183">
                  <c:v>5.5730000000000002E-2</c:v>
                </c:pt>
                <c:pt idx="184">
                  <c:v>5.117E-2</c:v>
                </c:pt>
                <c:pt idx="185">
                  <c:v>4.7489999999999997E-2</c:v>
                </c:pt>
                <c:pt idx="186">
                  <c:v>4.4450000000000003E-2</c:v>
                </c:pt>
                <c:pt idx="187">
                  <c:v>4.1889999999999997E-2</c:v>
                </c:pt>
                <c:pt idx="188">
                  <c:v>3.9719999999999998E-2</c:v>
                </c:pt>
                <c:pt idx="189">
                  <c:v>3.7839999999999999E-2</c:v>
                </c:pt>
                <c:pt idx="190">
                  <c:v>3.6209999999999999E-2</c:v>
                </c:pt>
                <c:pt idx="191">
                  <c:v>3.4779999999999998E-2</c:v>
                </c:pt>
                <c:pt idx="192">
                  <c:v>3.3509999999999998E-2</c:v>
                </c:pt>
                <c:pt idx="193">
                  <c:v>3.2379999999999999E-2</c:v>
                </c:pt>
                <c:pt idx="194">
                  <c:v>3.0450000000000001E-2</c:v>
                </c:pt>
                <c:pt idx="195">
                  <c:v>2.852E-2</c:v>
                </c:pt>
                <c:pt idx="196">
                  <c:v>2.6970000000000001E-2</c:v>
                </c:pt>
                <c:pt idx="197">
                  <c:v>2.571E-2</c:v>
                </c:pt>
                <c:pt idx="198">
                  <c:v>2.4660000000000001E-2</c:v>
                </c:pt>
                <c:pt idx="199">
                  <c:v>2.3779999999999999E-2</c:v>
                </c:pt>
                <c:pt idx="200">
                  <c:v>2.3029999999999998E-2</c:v>
                </c:pt>
                <c:pt idx="201">
                  <c:v>2.239E-2</c:v>
                </c:pt>
                <c:pt idx="202">
                  <c:v>2.1829999999999999E-2</c:v>
                </c:pt>
                <c:pt idx="203">
                  <c:v>2.0910000000000002E-2</c:v>
                </c:pt>
                <c:pt idx="204">
                  <c:v>2.019E-2</c:v>
                </c:pt>
                <c:pt idx="205">
                  <c:v>1.9619999999999999E-2</c:v>
                </c:pt>
                <c:pt idx="206">
                  <c:v>1.916E-2</c:v>
                </c:pt>
                <c:pt idx="207">
                  <c:v>1.8780000000000002E-2</c:v>
                </c:pt>
                <c:pt idx="208">
                  <c:v>1.847E-2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C6-4C2F-8CCC-E71082BBC48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srim7Li_Mylar!$F$20:$F$228</c:f>
              <c:numCache>
                <c:formatCode>0.000E+00</c:formatCode>
                <c:ptCount val="209"/>
                <c:pt idx="0">
                  <c:v>0.27110000000000001</c:v>
                </c:pt>
                <c:pt idx="1">
                  <c:v>0.28170000000000001</c:v>
                </c:pt>
                <c:pt idx="2">
                  <c:v>0.29110000000000003</c:v>
                </c:pt>
                <c:pt idx="3">
                  <c:v>0.2994</c:v>
                </c:pt>
                <c:pt idx="4">
                  <c:v>0.30680000000000002</c:v>
                </c:pt>
                <c:pt idx="5">
                  <c:v>0.3135</c:v>
                </c:pt>
                <c:pt idx="6">
                  <c:v>0.31950000000000001</c:v>
                </c:pt>
                <c:pt idx="7">
                  <c:v>0.32500000000000001</c:v>
                </c:pt>
                <c:pt idx="8">
                  <c:v>0.33</c:v>
                </c:pt>
                <c:pt idx="9">
                  <c:v>0.33460000000000001</c:v>
                </c:pt>
                <c:pt idx="10">
                  <c:v>0.33889999999999998</c:v>
                </c:pt>
                <c:pt idx="11">
                  <c:v>0.34279999999999999</c:v>
                </c:pt>
                <c:pt idx="12">
                  <c:v>0.34989999999999999</c:v>
                </c:pt>
                <c:pt idx="13">
                  <c:v>0.3574</c:v>
                </c:pt>
                <c:pt idx="14">
                  <c:v>0.36370000000000002</c:v>
                </c:pt>
                <c:pt idx="15">
                  <c:v>0.36909999999999998</c:v>
                </c:pt>
                <c:pt idx="16">
                  <c:v>0.37369999999999998</c:v>
                </c:pt>
                <c:pt idx="17">
                  <c:v>0.37769999999999998</c:v>
                </c:pt>
                <c:pt idx="18">
                  <c:v>0.38119999999999998</c:v>
                </c:pt>
                <c:pt idx="19">
                  <c:v>0.38419999999999999</c:v>
                </c:pt>
                <c:pt idx="20">
                  <c:v>0.38679999999999998</c:v>
                </c:pt>
                <c:pt idx="21">
                  <c:v>0.39100000000000001</c:v>
                </c:pt>
                <c:pt idx="22">
                  <c:v>0.39410000000000001</c:v>
                </c:pt>
                <c:pt idx="23">
                  <c:v>0.39639999999999997</c:v>
                </c:pt>
                <c:pt idx="24">
                  <c:v>0.39800000000000002</c:v>
                </c:pt>
                <c:pt idx="25">
                  <c:v>0.3992</c:v>
                </c:pt>
                <c:pt idx="26">
                  <c:v>0.39979999999999999</c:v>
                </c:pt>
                <c:pt idx="27">
                  <c:v>0.40010000000000001</c:v>
                </c:pt>
                <c:pt idx="28">
                  <c:v>0.39939999999999998</c:v>
                </c:pt>
                <c:pt idx="29">
                  <c:v>0.39800000000000002</c:v>
                </c:pt>
                <c:pt idx="30">
                  <c:v>0.39600000000000002</c:v>
                </c:pt>
                <c:pt idx="31">
                  <c:v>0.39369999999999999</c:v>
                </c:pt>
                <c:pt idx="32">
                  <c:v>0.3911</c:v>
                </c:pt>
                <c:pt idx="33">
                  <c:v>0.38829999999999998</c:v>
                </c:pt>
                <c:pt idx="34">
                  <c:v>0.38529999999999998</c:v>
                </c:pt>
                <c:pt idx="35">
                  <c:v>0.38219999999999998</c:v>
                </c:pt>
                <c:pt idx="36">
                  <c:v>0.37909999999999999</c:v>
                </c:pt>
                <c:pt idx="37">
                  <c:v>0.37590000000000001</c:v>
                </c:pt>
                <c:pt idx="38">
                  <c:v>0.3695</c:v>
                </c:pt>
                <c:pt idx="39">
                  <c:v>0.36159999999999998</c:v>
                </c:pt>
                <c:pt idx="40">
                  <c:v>0.35370000000000001</c:v>
                </c:pt>
                <c:pt idx="41">
                  <c:v>0.34620000000000001</c:v>
                </c:pt>
                <c:pt idx="42">
                  <c:v>0.33879999999999999</c:v>
                </c:pt>
                <c:pt idx="43">
                  <c:v>0.33179999999999998</c:v>
                </c:pt>
                <c:pt idx="44">
                  <c:v>0.3251</c:v>
                </c:pt>
                <c:pt idx="45">
                  <c:v>0.31859999999999999</c:v>
                </c:pt>
                <c:pt idx="46">
                  <c:v>0.31240000000000001</c:v>
                </c:pt>
                <c:pt idx="47">
                  <c:v>0.30070000000000002</c:v>
                </c:pt>
                <c:pt idx="48">
                  <c:v>0.28999999999999998</c:v>
                </c:pt>
                <c:pt idx="49">
                  <c:v>0.28010000000000002</c:v>
                </c:pt>
                <c:pt idx="50">
                  <c:v>0.27100000000000002</c:v>
                </c:pt>
                <c:pt idx="51">
                  <c:v>0.26250000000000001</c:v>
                </c:pt>
                <c:pt idx="52">
                  <c:v>0.25469999999999998</c:v>
                </c:pt>
                <c:pt idx="53">
                  <c:v>0.24049999999999999</c:v>
                </c:pt>
                <c:pt idx="54">
                  <c:v>0.2281</c:v>
                </c:pt>
                <c:pt idx="55">
                  <c:v>0.21709999999999999</c:v>
                </c:pt>
                <c:pt idx="56">
                  <c:v>0.20730000000000001</c:v>
                </c:pt>
                <c:pt idx="57">
                  <c:v>0.19839999999999999</c:v>
                </c:pt>
                <c:pt idx="58">
                  <c:v>0.1905</c:v>
                </c:pt>
                <c:pt idx="59">
                  <c:v>0.1832</c:v>
                </c:pt>
                <c:pt idx="60">
                  <c:v>0.17660000000000001</c:v>
                </c:pt>
                <c:pt idx="61">
                  <c:v>0.17050000000000001</c:v>
                </c:pt>
                <c:pt idx="62">
                  <c:v>0.16489999999999999</c:v>
                </c:pt>
                <c:pt idx="63">
                  <c:v>0.15970000000000001</c:v>
                </c:pt>
                <c:pt idx="64">
                  <c:v>0.15029999999999999</c:v>
                </c:pt>
                <c:pt idx="65">
                  <c:v>0.14030000000000001</c:v>
                </c:pt>
                <c:pt idx="66">
                  <c:v>0.13170000000000001</c:v>
                </c:pt>
                <c:pt idx="67">
                  <c:v>0.12429999999999999</c:v>
                </c:pt>
                <c:pt idx="68">
                  <c:v>0.1177</c:v>
                </c:pt>
                <c:pt idx="69">
                  <c:v>0.1119</c:v>
                </c:pt>
                <c:pt idx="70">
                  <c:v>0.1067</c:v>
                </c:pt>
                <c:pt idx="71">
                  <c:v>0.1021</c:v>
                </c:pt>
                <c:pt idx="72">
                  <c:v>9.7879999999999995E-2</c:v>
                </c:pt>
                <c:pt idx="73">
                  <c:v>9.0539999999999995E-2</c:v>
                </c:pt>
                <c:pt idx="74">
                  <c:v>8.4349999999999994E-2</c:v>
                </c:pt>
                <c:pt idx="75">
                  <c:v>7.9049999999999995E-2</c:v>
                </c:pt>
                <c:pt idx="76">
                  <c:v>7.4450000000000002E-2</c:v>
                </c:pt>
                <c:pt idx="77">
                  <c:v>7.0419999999999996E-2</c:v>
                </c:pt>
                <c:pt idx="78">
                  <c:v>6.6850000000000007E-2</c:v>
                </c:pt>
                <c:pt idx="79">
                  <c:v>6.08E-2</c:v>
                </c:pt>
                <c:pt idx="80">
                  <c:v>5.5870000000000003E-2</c:v>
                </c:pt>
                <c:pt idx="81">
                  <c:v>5.1749999999999997E-2</c:v>
                </c:pt>
                <c:pt idx="82">
                  <c:v>4.8250000000000001E-2</c:v>
                </c:pt>
                <c:pt idx="83">
                  <c:v>4.5249999999999999E-2</c:v>
                </c:pt>
                <c:pt idx="84">
                  <c:v>4.2630000000000001E-2</c:v>
                </c:pt>
                <c:pt idx="85">
                  <c:v>4.0329999999999998E-2</c:v>
                </c:pt>
                <c:pt idx="86">
                  <c:v>3.8280000000000002E-2</c:v>
                </c:pt>
                <c:pt idx="87">
                  <c:v>3.6459999999999999E-2</c:v>
                </c:pt>
                <c:pt idx="88">
                  <c:v>3.4819999999999997E-2</c:v>
                </c:pt>
                <c:pt idx="89">
                  <c:v>3.3329999999999999E-2</c:v>
                </c:pt>
                <c:pt idx="90">
                  <c:v>3.074E-2</c:v>
                </c:pt>
                <c:pt idx="91">
                  <c:v>2.8060000000000002E-2</c:v>
                </c:pt>
                <c:pt idx="92">
                  <c:v>2.5850000000000001E-2</c:v>
                </c:pt>
                <c:pt idx="93">
                  <c:v>2.3990000000000001E-2</c:v>
                </c:pt>
                <c:pt idx="94">
                  <c:v>2.24E-2</c:v>
                </c:pt>
                <c:pt idx="95">
                  <c:v>2.102E-2</c:v>
                </c:pt>
                <c:pt idx="96">
                  <c:v>1.9820000000000001E-2</c:v>
                </c:pt>
                <c:pt idx="97">
                  <c:v>1.8759999999999999E-2</c:v>
                </c:pt>
                <c:pt idx="98">
                  <c:v>1.7819999999999999E-2</c:v>
                </c:pt>
                <c:pt idx="99">
                  <c:v>1.6209999999999999E-2</c:v>
                </c:pt>
                <c:pt idx="100">
                  <c:v>1.4880000000000001E-2</c:v>
                </c:pt>
                <c:pt idx="101">
                  <c:v>1.3780000000000001E-2</c:v>
                </c:pt>
                <c:pt idx="102">
                  <c:v>1.2829999999999999E-2</c:v>
                </c:pt>
                <c:pt idx="103">
                  <c:v>1.2019999999999999E-2</c:v>
                </c:pt>
                <c:pt idx="104">
                  <c:v>1.1310000000000001E-2</c:v>
                </c:pt>
                <c:pt idx="105">
                  <c:v>1.013E-2</c:v>
                </c:pt>
                <c:pt idx="106">
                  <c:v>9.1909999999999995E-3</c:v>
                </c:pt>
                <c:pt idx="107">
                  <c:v>8.4209999999999997E-3</c:v>
                </c:pt>
                <c:pt idx="108">
                  <c:v>7.7780000000000002E-3</c:v>
                </c:pt>
                <c:pt idx="109">
                  <c:v>7.2319999999999997E-3</c:v>
                </c:pt>
                <c:pt idx="110">
                  <c:v>6.7619999999999998E-3</c:v>
                </c:pt>
                <c:pt idx="111">
                  <c:v>6.3540000000000003E-3</c:v>
                </c:pt>
                <c:pt idx="112">
                  <c:v>5.9950000000000003E-3</c:v>
                </c:pt>
                <c:pt idx="113">
                  <c:v>5.6769999999999998E-3</c:v>
                </c:pt>
                <c:pt idx="114">
                  <c:v>5.3940000000000004E-3</c:v>
                </c:pt>
                <c:pt idx="115">
                  <c:v>5.1390000000000003E-3</c:v>
                </c:pt>
                <c:pt idx="116">
                  <c:v>4.6990000000000001E-3</c:v>
                </c:pt>
                <c:pt idx="117">
                  <c:v>4.2509999999999996E-3</c:v>
                </c:pt>
                <c:pt idx="118">
                  <c:v>3.885E-3</c:v>
                </c:pt>
                <c:pt idx="119">
                  <c:v>3.581E-3</c:v>
                </c:pt>
                <c:pt idx="120">
                  <c:v>3.323E-3</c:v>
                </c:pt>
                <c:pt idx="121">
                  <c:v>3.1020000000000002E-3</c:v>
                </c:pt>
                <c:pt idx="122">
                  <c:v>2.9099999999999998E-3</c:v>
                </c:pt>
                <c:pt idx="123">
                  <c:v>2.7420000000000001E-3</c:v>
                </c:pt>
                <c:pt idx="124">
                  <c:v>2.5929999999999998E-3</c:v>
                </c:pt>
                <c:pt idx="125">
                  <c:v>2.3419999999999999E-3</c:v>
                </c:pt>
                <c:pt idx="126">
                  <c:v>2.137E-3</c:v>
                </c:pt>
                <c:pt idx="127">
                  <c:v>1.967E-3</c:v>
                </c:pt>
                <c:pt idx="128">
                  <c:v>1.8240000000000001E-3</c:v>
                </c:pt>
                <c:pt idx="129">
                  <c:v>1.701E-3</c:v>
                </c:pt>
                <c:pt idx="130">
                  <c:v>1.5939999999999999E-3</c:v>
                </c:pt>
                <c:pt idx="131">
                  <c:v>1.418E-3</c:v>
                </c:pt>
                <c:pt idx="132">
                  <c:v>1.279E-3</c:v>
                </c:pt>
                <c:pt idx="133">
                  <c:v>1.1659999999999999E-3</c:v>
                </c:pt>
                <c:pt idx="134">
                  <c:v>1.072E-3</c:v>
                </c:pt>
                <c:pt idx="135">
                  <c:v>9.9280000000000006E-4</c:v>
                </c:pt>
                <c:pt idx="136">
                  <c:v>9.2509999999999999E-4</c:v>
                </c:pt>
                <c:pt idx="137">
                  <c:v>8.6640000000000003E-4</c:v>
                </c:pt>
                <c:pt idx="138">
                  <c:v>8.1510000000000003E-4</c:v>
                </c:pt>
                <c:pt idx="139">
                  <c:v>7.6979999999999995E-4</c:v>
                </c:pt>
                <c:pt idx="140">
                  <c:v>7.2950000000000001E-4</c:v>
                </c:pt>
                <c:pt idx="141">
                  <c:v>6.9340000000000005E-4</c:v>
                </c:pt>
                <c:pt idx="142">
                  <c:v>6.3139999999999995E-4</c:v>
                </c:pt>
                <c:pt idx="143">
                  <c:v>5.6860000000000005E-4</c:v>
                </c:pt>
                <c:pt idx="144">
                  <c:v>5.176E-4</c:v>
                </c:pt>
                <c:pt idx="145">
                  <c:v>4.7540000000000001E-4</c:v>
                </c:pt>
                <c:pt idx="146">
                  <c:v>4.3980000000000001E-4</c:v>
                </c:pt>
                <c:pt idx="147">
                  <c:v>4.0939999999999998E-4</c:v>
                </c:pt>
                <c:pt idx="148">
                  <c:v>3.8309999999999999E-4</c:v>
                </c:pt>
                <c:pt idx="149">
                  <c:v>3.6019999999999997E-4</c:v>
                </c:pt>
                <c:pt idx="150">
                  <c:v>3.3990000000000002E-4</c:v>
                </c:pt>
                <c:pt idx="151">
                  <c:v>3.0580000000000001E-4</c:v>
                </c:pt>
                <c:pt idx="152">
                  <c:v>2.7809999999999998E-4</c:v>
                </c:pt>
                <c:pt idx="153">
                  <c:v>2.5530000000000003E-4</c:v>
                </c:pt>
                <c:pt idx="154">
                  <c:v>2.3599999999999999E-4</c:v>
                </c:pt>
                <c:pt idx="155">
                  <c:v>2.196E-4</c:v>
                </c:pt>
                <c:pt idx="156">
                  <c:v>2.0540000000000001E-4</c:v>
                </c:pt>
                <c:pt idx="157">
                  <c:v>1.8200000000000001E-4</c:v>
                </c:pt>
                <c:pt idx="158">
                  <c:v>1.6359999999999999E-4</c:v>
                </c:pt>
                <c:pt idx="159">
                  <c:v>1.4870000000000001E-4</c:v>
                </c:pt>
                <c:pt idx="160">
                  <c:v>1.3640000000000001E-4</c:v>
                </c:pt>
                <c:pt idx="161">
                  <c:v>1.261E-4</c:v>
                </c:pt>
                <c:pt idx="162">
                  <c:v>1.172E-4</c:v>
                </c:pt>
                <c:pt idx="163">
                  <c:v>1.0959999999999999E-4</c:v>
                </c:pt>
                <c:pt idx="164">
                  <c:v>1.0289999999999999E-4</c:v>
                </c:pt>
                <c:pt idx="165">
                  <c:v>9.7050000000000001E-5</c:v>
                </c:pt>
                <c:pt idx="166">
                  <c:v>9.1840000000000002E-5</c:v>
                </c:pt>
                <c:pt idx="167">
                  <c:v>8.7180000000000002E-5</c:v>
                </c:pt>
                <c:pt idx="168">
                  <c:v>7.9190000000000006E-5</c:v>
                </c:pt>
                <c:pt idx="169">
                  <c:v>7.1119999999999997E-5</c:v>
                </c:pt>
                <c:pt idx="170">
                  <c:v>6.4590000000000003E-5</c:v>
                </c:pt>
                <c:pt idx="171">
                  <c:v>5.9200000000000002E-5</c:v>
                </c:pt>
                <c:pt idx="172">
                  <c:v>5.4669999999999997E-5</c:v>
                </c:pt>
                <c:pt idx="173">
                  <c:v>5.0810000000000003E-5</c:v>
                </c:pt>
                <c:pt idx="174">
                  <c:v>4.7479999999999999E-5</c:v>
                </c:pt>
                <c:pt idx="175">
                  <c:v>4.4570000000000002E-5</c:v>
                </c:pt>
                <c:pt idx="176">
                  <c:v>4.2009999999999999E-5</c:v>
                </c:pt>
                <c:pt idx="177">
                  <c:v>3.7700000000000002E-5</c:v>
                </c:pt>
                <c:pt idx="178">
                  <c:v>3.4220000000000001E-5</c:v>
                </c:pt>
                <c:pt idx="179">
                  <c:v>3.1350000000000003E-5</c:v>
                </c:pt>
                <c:pt idx="180">
                  <c:v>2.8940000000000001E-5</c:v>
                </c:pt>
                <c:pt idx="181">
                  <c:v>2.6889999999999998E-5</c:v>
                </c:pt>
                <c:pt idx="182">
                  <c:v>2.5109999999999998E-5</c:v>
                </c:pt>
                <c:pt idx="183">
                  <c:v>2.2209999999999999E-5</c:v>
                </c:pt>
                <c:pt idx="184">
                  <c:v>1.9919999999999999E-5</c:v>
                </c:pt>
                <c:pt idx="185">
                  <c:v>1.808E-5</c:v>
                </c:pt>
                <c:pt idx="186">
                  <c:v>1.6549999999999999E-5</c:v>
                </c:pt>
                <c:pt idx="187">
                  <c:v>1.5270000000000001E-5</c:v>
                </c:pt>
                <c:pt idx="188">
                  <c:v>1.418E-5</c:v>
                </c:pt>
                <c:pt idx="189">
                  <c:v>1.324E-5</c:v>
                </c:pt>
                <c:pt idx="190">
                  <c:v>1.243E-5</c:v>
                </c:pt>
                <c:pt idx="191">
                  <c:v>1.171E-5</c:v>
                </c:pt>
                <c:pt idx="192">
                  <c:v>1.1070000000000001E-5</c:v>
                </c:pt>
                <c:pt idx="193">
                  <c:v>1.0499999999999999E-5</c:v>
                </c:pt>
                <c:pt idx="194">
                  <c:v>9.5189999999999998E-6</c:v>
                </c:pt>
                <c:pt idx="195">
                  <c:v>8.5339999999999999E-6</c:v>
                </c:pt>
                <c:pt idx="196">
                  <c:v>7.7389999999999999E-6</c:v>
                </c:pt>
                <c:pt idx="197">
                  <c:v>7.0840000000000003E-6</c:v>
                </c:pt>
                <c:pt idx="198">
                  <c:v>6.5339999999999996E-6</c:v>
                </c:pt>
                <c:pt idx="199">
                  <c:v>6.0650000000000004E-6</c:v>
                </c:pt>
                <c:pt idx="200">
                  <c:v>5.6620000000000002E-6</c:v>
                </c:pt>
                <c:pt idx="201">
                  <c:v>5.31E-6</c:v>
                </c:pt>
                <c:pt idx="202">
                  <c:v>5.0000000000000004E-6</c:v>
                </c:pt>
                <c:pt idx="203">
                  <c:v>4.481E-6</c:v>
                </c:pt>
                <c:pt idx="204">
                  <c:v>4.0620000000000002E-6</c:v>
                </c:pt>
                <c:pt idx="205">
                  <c:v>3.7170000000000002E-6</c:v>
                </c:pt>
                <c:pt idx="206">
                  <c:v>3.427E-6</c:v>
                </c:pt>
                <c:pt idx="207">
                  <c:v>3.1810000000000001E-6</c:v>
                </c:pt>
                <c:pt idx="208">
                  <c:v>2.9679999999999998E-6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C6-4C2F-8CCC-E71082BBC48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srim7Li_Mylar!$G$20:$G$228</c:f>
              <c:numCache>
                <c:formatCode>0.000E+00</c:formatCode>
                <c:ptCount val="209"/>
                <c:pt idx="0">
                  <c:v>0.29965999999999998</c:v>
                </c:pt>
                <c:pt idx="1">
                  <c:v>0.31223000000000001</c:v>
                </c:pt>
                <c:pt idx="2">
                  <c:v>0.32348000000000005</c:v>
                </c:pt>
                <c:pt idx="3">
                  <c:v>0.33354</c:v>
                </c:pt>
                <c:pt idx="4">
                  <c:v>0.34260000000000002</c:v>
                </c:pt>
                <c:pt idx="5">
                  <c:v>0.35088999999999998</c:v>
                </c:pt>
                <c:pt idx="6">
                  <c:v>0.35842000000000002</c:v>
                </c:pt>
                <c:pt idx="7">
                  <c:v>0.36538999999999999</c:v>
                </c:pt>
                <c:pt idx="8">
                  <c:v>0.37181000000000003</c:v>
                </c:pt>
                <c:pt idx="9">
                  <c:v>0.37778</c:v>
                </c:pt>
                <c:pt idx="10">
                  <c:v>0.38340999999999997</c:v>
                </c:pt>
                <c:pt idx="11">
                  <c:v>0.3886</c:v>
                </c:pt>
                <c:pt idx="12">
                  <c:v>0.39817999999999998</c:v>
                </c:pt>
                <c:pt idx="13">
                  <c:v>0.40860000000000002</c:v>
                </c:pt>
                <c:pt idx="14">
                  <c:v>0.41767000000000004</c:v>
                </c:pt>
                <c:pt idx="15">
                  <c:v>0.42570999999999998</c:v>
                </c:pt>
                <c:pt idx="16">
                  <c:v>0.43282999999999999</c:v>
                </c:pt>
                <c:pt idx="17">
                  <c:v>0.43923999999999996</c:v>
                </c:pt>
                <c:pt idx="18">
                  <c:v>0.44506000000000001</c:v>
                </c:pt>
                <c:pt idx="19">
                  <c:v>0.45029999999999998</c:v>
                </c:pt>
                <c:pt idx="20">
                  <c:v>0.45506999999999997</c:v>
                </c:pt>
                <c:pt idx="21">
                  <c:v>0.46340999999999999</c:v>
                </c:pt>
                <c:pt idx="22">
                  <c:v>0.47043000000000001</c:v>
                </c:pt>
                <c:pt idx="23">
                  <c:v>0.47645999999999999</c:v>
                </c:pt>
                <c:pt idx="24">
                  <c:v>0.48162000000000005</c:v>
                </c:pt>
                <c:pt idx="25">
                  <c:v>0.48623</c:v>
                </c:pt>
                <c:pt idx="26">
                  <c:v>0.49012</c:v>
                </c:pt>
                <c:pt idx="27">
                  <c:v>0.49665000000000004</c:v>
                </c:pt>
                <c:pt idx="28">
                  <c:v>0.50180000000000002</c:v>
                </c:pt>
                <c:pt idx="29">
                  <c:v>0.50590000000000002</c:v>
                </c:pt>
                <c:pt idx="30">
                  <c:v>0.50919999999999999</c:v>
                </c:pt>
                <c:pt idx="31">
                  <c:v>0.51200000000000001</c:v>
                </c:pt>
                <c:pt idx="32">
                  <c:v>0.51419999999999999</c:v>
                </c:pt>
                <c:pt idx="33">
                  <c:v>0.51600000000000001</c:v>
                </c:pt>
                <c:pt idx="34">
                  <c:v>0.51749999999999996</c:v>
                </c:pt>
                <c:pt idx="35">
                  <c:v>0.51869999999999994</c:v>
                </c:pt>
                <c:pt idx="36">
                  <c:v>0.51980000000000004</c:v>
                </c:pt>
                <c:pt idx="37">
                  <c:v>0.52070000000000005</c:v>
                </c:pt>
                <c:pt idx="38">
                  <c:v>0.5222</c:v>
                </c:pt>
                <c:pt idx="39">
                  <c:v>0.52349999999999997</c:v>
                </c:pt>
                <c:pt idx="40">
                  <c:v>0.52439999999999998</c:v>
                </c:pt>
                <c:pt idx="41">
                  <c:v>0.5252</c:v>
                </c:pt>
                <c:pt idx="42">
                  <c:v>0.52580000000000005</c:v>
                </c:pt>
                <c:pt idx="43">
                  <c:v>0.52639999999999998</c:v>
                </c:pt>
                <c:pt idx="44">
                  <c:v>0.52710000000000001</c:v>
                </c:pt>
                <c:pt idx="45">
                  <c:v>0.52759999999999996</c:v>
                </c:pt>
                <c:pt idx="46">
                  <c:v>0.52829999999999999</c:v>
                </c:pt>
                <c:pt idx="47">
                  <c:v>0.52970000000000006</c:v>
                </c:pt>
                <c:pt idx="48">
                  <c:v>0.53139999999999998</c:v>
                </c:pt>
                <c:pt idx="49">
                  <c:v>0.5333</c:v>
                </c:pt>
                <c:pt idx="50">
                  <c:v>0.5354000000000001</c:v>
                </c:pt>
                <c:pt idx="51">
                  <c:v>0.53770000000000007</c:v>
                </c:pt>
                <c:pt idx="52">
                  <c:v>0.5403</c:v>
                </c:pt>
                <c:pt idx="53">
                  <c:v>0.54580000000000006</c:v>
                </c:pt>
                <c:pt idx="54">
                  <c:v>0.55200000000000005</c:v>
                </c:pt>
                <c:pt idx="55">
                  <c:v>0.5585</c:v>
                </c:pt>
                <c:pt idx="56">
                  <c:v>0.56540000000000001</c:v>
                </c:pt>
                <c:pt idx="57">
                  <c:v>0.57240000000000002</c:v>
                </c:pt>
                <c:pt idx="58">
                  <c:v>0.57979999999999998</c:v>
                </c:pt>
                <c:pt idx="59">
                  <c:v>0.58709999999999996</c:v>
                </c:pt>
                <c:pt idx="60">
                  <c:v>0.59389999999999998</c:v>
                </c:pt>
                <c:pt idx="61">
                  <c:v>0.60070000000000001</c:v>
                </c:pt>
                <c:pt idx="62">
                  <c:v>0.60759999999999992</c:v>
                </c:pt>
                <c:pt idx="63">
                  <c:v>0.61460000000000004</c:v>
                </c:pt>
                <c:pt idx="64">
                  <c:v>0.62870000000000004</c:v>
                </c:pt>
                <c:pt idx="65">
                  <c:v>0.64669999999999994</c:v>
                </c:pt>
                <c:pt idx="66">
                  <c:v>0.66460000000000008</c:v>
                </c:pt>
                <c:pt idx="67">
                  <c:v>0.68259999999999998</c:v>
                </c:pt>
                <c:pt idx="68">
                  <c:v>0.70040000000000002</c:v>
                </c:pt>
                <c:pt idx="69">
                  <c:v>0.71809999999999996</c:v>
                </c:pt>
                <c:pt idx="70">
                  <c:v>0.73570000000000002</c:v>
                </c:pt>
                <c:pt idx="71">
                  <c:v>0.75309999999999999</c:v>
                </c:pt>
                <c:pt idx="72">
                  <c:v>0.77027999999999996</c:v>
                </c:pt>
                <c:pt idx="73">
                  <c:v>0.80403999999999998</c:v>
                </c:pt>
                <c:pt idx="74">
                  <c:v>0.83705000000000007</c:v>
                </c:pt>
                <c:pt idx="75">
                  <c:v>0.86904999999999999</c:v>
                </c:pt>
                <c:pt idx="76">
                  <c:v>0.90024999999999999</c:v>
                </c:pt>
                <c:pt idx="77">
                  <c:v>0.93052000000000001</c:v>
                </c:pt>
                <c:pt idx="78">
                  <c:v>0.95984999999999998</c:v>
                </c:pt>
                <c:pt idx="79">
                  <c:v>1.0157</c:v>
                </c:pt>
                <c:pt idx="80">
                  <c:v>1.0678700000000001</c:v>
                </c:pt>
                <c:pt idx="81">
                  <c:v>1.1167499999999999</c:v>
                </c:pt>
                <c:pt idx="82">
                  <c:v>1.1632499999999999</c:v>
                </c:pt>
                <c:pt idx="83">
                  <c:v>1.20625</c:v>
                </c:pt>
                <c:pt idx="84">
                  <c:v>1.24763</c:v>
                </c:pt>
                <c:pt idx="85">
                  <c:v>1.2873300000000001</c:v>
                </c:pt>
                <c:pt idx="86">
                  <c:v>1.3262800000000001</c:v>
                </c:pt>
                <c:pt idx="87">
                  <c:v>1.36446</c:v>
                </c:pt>
                <c:pt idx="88">
                  <c:v>1.4028200000000002</c:v>
                </c:pt>
                <c:pt idx="89">
                  <c:v>1.4403300000000001</c:v>
                </c:pt>
                <c:pt idx="90">
                  <c:v>1.5157400000000001</c:v>
                </c:pt>
                <c:pt idx="91">
                  <c:v>1.60806</c:v>
                </c:pt>
                <c:pt idx="92">
                  <c:v>1.6998499999999999</c:v>
                </c:pt>
                <c:pt idx="93">
                  <c:v>1.7889899999999999</c:v>
                </c:pt>
                <c:pt idx="94">
                  <c:v>1.8764000000000001</c:v>
                </c:pt>
                <c:pt idx="95">
                  <c:v>1.96102</c:v>
                </c:pt>
                <c:pt idx="96">
                  <c:v>2.0428200000000003</c:v>
                </c:pt>
                <c:pt idx="97">
                  <c:v>2.1217600000000001</c:v>
                </c:pt>
                <c:pt idx="98">
                  <c:v>2.1978200000000001</c:v>
                </c:pt>
                <c:pt idx="99">
                  <c:v>2.3402099999999999</c:v>
                </c:pt>
                <c:pt idx="100">
                  <c:v>2.4708799999999997</c:v>
                </c:pt>
                <c:pt idx="101">
                  <c:v>2.5887800000000003</c:v>
                </c:pt>
                <c:pt idx="102">
                  <c:v>2.6958299999999999</c:v>
                </c:pt>
                <c:pt idx="103">
                  <c:v>2.7930200000000003</c:v>
                </c:pt>
                <c:pt idx="104">
                  <c:v>2.8803100000000001</c:v>
                </c:pt>
                <c:pt idx="105">
                  <c:v>3.02813</c:v>
                </c:pt>
                <c:pt idx="106">
                  <c:v>3.1441909999999997</c:v>
                </c:pt>
                <c:pt idx="107">
                  <c:v>3.2354209999999997</c:v>
                </c:pt>
                <c:pt idx="108">
                  <c:v>3.3047780000000002</c:v>
                </c:pt>
                <c:pt idx="109">
                  <c:v>3.3562320000000003</c:v>
                </c:pt>
                <c:pt idx="110">
                  <c:v>3.3937620000000002</c:v>
                </c:pt>
                <c:pt idx="111">
                  <c:v>3.4183539999999999</c:v>
                </c:pt>
                <c:pt idx="112">
                  <c:v>3.432995</c:v>
                </c:pt>
                <c:pt idx="113">
                  <c:v>3.4386769999999998</c:v>
                </c:pt>
                <c:pt idx="114">
                  <c:v>3.4383939999999997</c:v>
                </c:pt>
                <c:pt idx="115">
                  <c:v>3.4321389999999998</c:v>
                </c:pt>
                <c:pt idx="116">
                  <c:v>3.4066990000000001</c:v>
                </c:pt>
                <c:pt idx="117">
                  <c:v>3.3572510000000002</c:v>
                </c:pt>
                <c:pt idx="118">
                  <c:v>3.2968850000000001</c:v>
                </c:pt>
                <c:pt idx="119">
                  <c:v>3.2285810000000001</c:v>
                </c:pt>
                <c:pt idx="120">
                  <c:v>3.1573229999999999</c:v>
                </c:pt>
                <c:pt idx="121">
                  <c:v>3.0831020000000002</c:v>
                </c:pt>
                <c:pt idx="122">
                  <c:v>3.0089099999999998</c:v>
                </c:pt>
                <c:pt idx="123">
                  <c:v>2.9337420000000001</c:v>
                </c:pt>
                <c:pt idx="124">
                  <c:v>2.8605930000000002</c:v>
                </c:pt>
                <c:pt idx="125">
                  <c:v>2.7183420000000003</c:v>
                </c:pt>
                <c:pt idx="126">
                  <c:v>2.5841369999999997</c:v>
                </c:pt>
                <c:pt idx="127">
                  <c:v>2.4589669999999999</c:v>
                </c:pt>
                <c:pt idx="128">
                  <c:v>2.3438240000000001</c:v>
                </c:pt>
                <c:pt idx="129">
                  <c:v>2.2387010000000003</c:v>
                </c:pt>
                <c:pt idx="130">
                  <c:v>2.1425939999999999</c:v>
                </c:pt>
                <c:pt idx="131">
                  <c:v>1.9734179999999999</c:v>
                </c:pt>
                <c:pt idx="132">
                  <c:v>1.8312790000000001</c:v>
                </c:pt>
                <c:pt idx="133">
                  <c:v>1.7101660000000001</c:v>
                </c:pt>
                <c:pt idx="134">
                  <c:v>1.6060719999999999</c:v>
                </c:pt>
                <c:pt idx="135">
                  <c:v>1.5149927999999999</c:v>
                </c:pt>
                <c:pt idx="136">
                  <c:v>1.4359251</c:v>
                </c:pt>
                <c:pt idx="137">
                  <c:v>1.3668664000000001</c:v>
                </c:pt>
                <c:pt idx="138">
                  <c:v>1.3098151</c:v>
                </c:pt>
                <c:pt idx="139">
                  <c:v>1.2537697999999999</c:v>
                </c:pt>
                <c:pt idx="140">
                  <c:v>1.1977295000000001</c:v>
                </c:pt>
                <c:pt idx="141">
                  <c:v>1.1456934000000001</c:v>
                </c:pt>
                <c:pt idx="142">
                  <c:v>1.0556314</c:v>
                </c:pt>
                <c:pt idx="143">
                  <c:v>0.96296860000000006</c:v>
                </c:pt>
                <c:pt idx="144">
                  <c:v>0.88681759999999998</c:v>
                </c:pt>
                <c:pt idx="145">
                  <c:v>0.82287540000000003</c:v>
                </c:pt>
                <c:pt idx="146">
                  <c:v>0.76833980000000002</c:v>
                </c:pt>
                <c:pt idx="147">
                  <c:v>0.7212094</c:v>
                </c:pt>
                <c:pt idx="148">
                  <c:v>0.68008309999999994</c:v>
                </c:pt>
                <c:pt idx="149">
                  <c:v>0.64386019999999999</c:v>
                </c:pt>
                <c:pt idx="150">
                  <c:v>0.61153989999999991</c:v>
                </c:pt>
                <c:pt idx="151">
                  <c:v>0.55660580000000004</c:v>
                </c:pt>
                <c:pt idx="152">
                  <c:v>0.51147809999999994</c:v>
                </c:pt>
                <c:pt idx="153">
                  <c:v>0.47375529999999999</c:v>
                </c:pt>
                <c:pt idx="154">
                  <c:v>0.44153600000000004</c:v>
                </c:pt>
                <c:pt idx="155">
                  <c:v>0.4139196</c:v>
                </c:pt>
                <c:pt idx="156">
                  <c:v>0.38980540000000002</c:v>
                </c:pt>
                <c:pt idx="157">
                  <c:v>0.34968199999999999</c:v>
                </c:pt>
                <c:pt idx="158">
                  <c:v>0.31766359999999999</c:v>
                </c:pt>
                <c:pt idx="159">
                  <c:v>0.29154869999999999</c:v>
                </c:pt>
                <c:pt idx="160">
                  <c:v>0.2696364</c:v>
                </c:pt>
                <c:pt idx="161">
                  <c:v>0.25112610000000002</c:v>
                </c:pt>
                <c:pt idx="162">
                  <c:v>0.23521720000000002</c:v>
                </c:pt>
                <c:pt idx="163">
                  <c:v>0.22140959999999998</c:v>
                </c:pt>
                <c:pt idx="164">
                  <c:v>0.20930289999999999</c:v>
                </c:pt>
                <c:pt idx="165">
                  <c:v>0.19849704999999998</c:v>
                </c:pt>
                <c:pt idx="166">
                  <c:v>0.18889184000000001</c:v>
                </c:pt>
                <c:pt idx="167">
                  <c:v>0.18028717999999999</c:v>
                </c:pt>
                <c:pt idx="168">
                  <c:v>0.16547919</c:v>
                </c:pt>
                <c:pt idx="169">
                  <c:v>0.15037112</c:v>
                </c:pt>
                <c:pt idx="170">
                  <c:v>0.13806459000000001</c:v>
                </c:pt>
                <c:pt idx="171">
                  <c:v>0.12775920000000002</c:v>
                </c:pt>
                <c:pt idx="172">
                  <c:v>0.11915467</c:v>
                </c:pt>
                <c:pt idx="173">
                  <c:v>0.11175080999999999</c:v>
                </c:pt>
                <c:pt idx="174">
                  <c:v>0.10524748</c:v>
                </c:pt>
                <c:pt idx="175">
                  <c:v>9.967456999999999E-2</c:v>
                </c:pt>
                <c:pt idx="176">
                  <c:v>9.4702009999999989E-2</c:v>
                </c:pt>
                <c:pt idx="177">
                  <c:v>8.6317699999999997E-2</c:v>
                </c:pt>
                <c:pt idx="178">
                  <c:v>7.9514219999999997E-2</c:v>
                </c:pt>
                <c:pt idx="179">
                  <c:v>7.3871350000000002E-2</c:v>
                </c:pt>
                <c:pt idx="180">
                  <c:v>6.9108940000000008E-2</c:v>
                </c:pt>
                <c:pt idx="181">
                  <c:v>6.5046889999999996E-2</c:v>
                </c:pt>
                <c:pt idx="182">
                  <c:v>6.1525110000000001E-2</c:v>
                </c:pt>
                <c:pt idx="183">
                  <c:v>5.5752210000000003E-2</c:v>
                </c:pt>
                <c:pt idx="184">
                  <c:v>5.118992E-2</c:v>
                </c:pt>
                <c:pt idx="185">
                  <c:v>4.7508079999999994E-2</c:v>
                </c:pt>
                <c:pt idx="186">
                  <c:v>4.4466550000000001E-2</c:v>
                </c:pt>
                <c:pt idx="187">
                  <c:v>4.1905269999999994E-2</c:v>
                </c:pt>
                <c:pt idx="188">
                  <c:v>3.9734180000000001E-2</c:v>
                </c:pt>
                <c:pt idx="189">
                  <c:v>3.7853239999999996E-2</c:v>
                </c:pt>
                <c:pt idx="190">
                  <c:v>3.622243E-2</c:v>
                </c:pt>
                <c:pt idx="191">
                  <c:v>3.4791709999999997E-2</c:v>
                </c:pt>
                <c:pt idx="192">
                  <c:v>3.352107E-2</c:v>
                </c:pt>
                <c:pt idx="193">
                  <c:v>3.2390499999999996E-2</c:v>
                </c:pt>
                <c:pt idx="194">
                  <c:v>3.0459519000000001E-2</c:v>
                </c:pt>
                <c:pt idx="195">
                  <c:v>2.8528534000000001E-2</c:v>
                </c:pt>
                <c:pt idx="196">
                  <c:v>2.6977739000000001E-2</c:v>
                </c:pt>
                <c:pt idx="197">
                  <c:v>2.5717084000000001E-2</c:v>
                </c:pt>
                <c:pt idx="198">
                  <c:v>2.4666534E-2</c:v>
                </c:pt>
                <c:pt idx="199">
                  <c:v>2.3786064999999999E-2</c:v>
                </c:pt>
                <c:pt idx="200">
                  <c:v>2.3035661999999998E-2</c:v>
                </c:pt>
                <c:pt idx="201">
                  <c:v>2.2395310000000002E-2</c:v>
                </c:pt>
                <c:pt idx="202">
                  <c:v>2.1835E-2</c:v>
                </c:pt>
                <c:pt idx="203">
                  <c:v>2.0914481000000002E-2</c:v>
                </c:pt>
                <c:pt idx="204">
                  <c:v>2.0194061999999999E-2</c:v>
                </c:pt>
                <c:pt idx="205">
                  <c:v>1.9623716999999999E-2</c:v>
                </c:pt>
                <c:pt idx="206">
                  <c:v>1.9163427E-2</c:v>
                </c:pt>
                <c:pt idx="207">
                  <c:v>1.8783181000000003E-2</c:v>
                </c:pt>
                <c:pt idx="208">
                  <c:v>1.8472967999999999E-2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C6-4C2F-8CCC-E71082BB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8312"/>
        <c:axId val="477628704"/>
      </c:scatterChart>
      <c:valAx>
        <c:axId val="47762831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8704"/>
        <c:crosses val="autoZero"/>
        <c:crossBetween val="midCat"/>
        <c:majorUnit val="10"/>
      </c:valAx>
      <c:valAx>
        <c:axId val="477628704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831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srim7Li_Mylar!$P$5</c:f>
          <c:strCache>
            <c:ptCount val="1"/>
            <c:pt idx="0">
              <c:v>srim7Li_Mylar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srim7Li_Mylar!$D$20:$D$228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srim7Li_Mylar!$J$20:$J$228</c:f>
              <c:numCache>
                <c:formatCode>0.000</c:formatCode>
                <c:ptCount val="209"/>
                <c:pt idx="0">
                  <c:v>1.2999999999999999E-3</c:v>
                </c:pt>
                <c:pt idx="1">
                  <c:v>1.4E-3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1.8E-3</c:v>
                </c:pt>
                <c:pt idx="5">
                  <c:v>1.9E-3</c:v>
                </c:pt>
                <c:pt idx="6">
                  <c:v>2E-3</c:v>
                </c:pt>
                <c:pt idx="7">
                  <c:v>2.1000000000000003E-3</c:v>
                </c:pt>
                <c:pt idx="8">
                  <c:v>2.1999999999999997E-3</c:v>
                </c:pt>
                <c:pt idx="9">
                  <c:v>2.3E-3</c:v>
                </c:pt>
                <c:pt idx="10">
                  <c:v>2.4000000000000002E-3</c:v>
                </c:pt>
                <c:pt idx="11">
                  <c:v>2.5000000000000001E-3</c:v>
                </c:pt>
                <c:pt idx="12">
                  <c:v>2.7000000000000001E-3</c:v>
                </c:pt>
                <c:pt idx="13">
                  <c:v>2.9000000000000002E-3</c:v>
                </c:pt>
                <c:pt idx="14">
                  <c:v>3.2000000000000002E-3</c:v>
                </c:pt>
                <c:pt idx="15">
                  <c:v>3.4000000000000002E-3</c:v>
                </c:pt>
                <c:pt idx="16">
                  <c:v>3.6999999999999997E-3</c:v>
                </c:pt>
                <c:pt idx="17">
                  <c:v>3.8999999999999998E-3</c:v>
                </c:pt>
                <c:pt idx="18">
                  <c:v>4.1000000000000003E-3</c:v>
                </c:pt>
                <c:pt idx="19">
                  <c:v>4.3E-3</c:v>
                </c:pt>
                <c:pt idx="20">
                  <c:v>4.5999999999999999E-3</c:v>
                </c:pt>
                <c:pt idx="21">
                  <c:v>5.0000000000000001E-3</c:v>
                </c:pt>
                <c:pt idx="22">
                  <c:v>5.4999999999999997E-3</c:v>
                </c:pt>
                <c:pt idx="23">
                  <c:v>5.8999999999999999E-3</c:v>
                </c:pt>
                <c:pt idx="24">
                  <c:v>6.4000000000000003E-3</c:v>
                </c:pt>
                <c:pt idx="25">
                  <c:v>6.8000000000000005E-3</c:v>
                </c:pt>
                <c:pt idx="26">
                  <c:v>7.2999999999999992E-3</c:v>
                </c:pt>
                <c:pt idx="27">
                  <c:v>8.2000000000000007E-3</c:v>
                </c:pt>
                <c:pt idx="28">
                  <c:v>8.9999999999999993E-3</c:v>
                </c:pt>
                <c:pt idx="29">
                  <c:v>9.9000000000000008E-3</c:v>
                </c:pt>
                <c:pt idx="30">
                  <c:v>1.0800000000000001E-2</c:v>
                </c:pt>
                <c:pt idx="31">
                  <c:v>1.17E-2</c:v>
                </c:pt>
                <c:pt idx="32">
                  <c:v>1.26E-2</c:v>
                </c:pt>
                <c:pt idx="33">
                  <c:v>1.3500000000000002E-2</c:v>
                </c:pt>
                <c:pt idx="34">
                  <c:v>1.44E-2</c:v>
                </c:pt>
                <c:pt idx="35">
                  <c:v>1.5299999999999999E-2</c:v>
                </c:pt>
                <c:pt idx="36">
                  <c:v>1.6199999999999999E-2</c:v>
                </c:pt>
                <c:pt idx="37">
                  <c:v>1.7100000000000001E-2</c:v>
                </c:pt>
                <c:pt idx="38">
                  <c:v>1.9E-2</c:v>
                </c:pt>
                <c:pt idx="39">
                  <c:v>2.1299999999999999E-2</c:v>
                </c:pt>
                <c:pt idx="40">
                  <c:v>2.3599999999999999E-2</c:v>
                </c:pt>
                <c:pt idx="41">
                  <c:v>2.5899999999999999E-2</c:v>
                </c:pt>
                <c:pt idx="42">
                  <c:v>2.8299999999999999E-2</c:v>
                </c:pt>
                <c:pt idx="43">
                  <c:v>3.0699999999999998E-2</c:v>
                </c:pt>
                <c:pt idx="44">
                  <c:v>3.3100000000000004E-2</c:v>
                </c:pt>
                <c:pt idx="45">
                  <c:v>3.5499999999999997E-2</c:v>
                </c:pt>
                <c:pt idx="46">
                  <c:v>3.7999999999999999E-2</c:v>
                </c:pt>
                <c:pt idx="47">
                  <c:v>4.2900000000000001E-2</c:v>
                </c:pt>
                <c:pt idx="48">
                  <c:v>4.7799999999999995E-2</c:v>
                </c:pt>
                <c:pt idx="49">
                  <c:v>5.28E-2</c:v>
                </c:pt>
                <c:pt idx="50">
                  <c:v>5.7799999999999997E-2</c:v>
                </c:pt>
                <c:pt idx="51">
                  <c:v>6.2799999999999995E-2</c:v>
                </c:pt>
                <c:pt idx="52">
                  <c:v>6.7799999999999999E-2</c:v>
                </c:pt>
                <c:pt idx="53">
                  <c:v>7.7899999999999997E-2</c:v>
                </c:pt>
                <c:pt idx="54">
                  <c:v>8.8099999999999998E-2</c:v>
                </c:pt>
                <c:pt idx="55">
                  <c:v>9.8199999999999996E-2</c:v>
                </c:pt>
                <c:pt idx="56">
                  <c:v>0.10829999999999999</c:v>
                </c:pt>
                <c:pt idx="57">
                  <c:v>0.11839999999999999</c:v>
                </c:pt>
                <c:pt idx="58">
                  <c:v>0.1285</c:v>
                </c:pt>
                <c:pt idx="59">
                  <c:v>0.13850000000000001</c:v>
                </c:pt>
                <c:pt idx="60">
                  <c:v>0.1484</c:v>
                </c:pt>
                <c:pt idx="61">
                  <c:v>0.15840000000000001</c:v>
                </c:pt>
                <c:pt idx="62">
                  <c:v>0.16819999999999999</c:v>
                </c:pt>
                <c:pt idx="63">
                  <c:v>0.17799999999999999</c:v>
                </c:pt>
                <c:pt idx="64">
                  <c:v>0.19750000000000001</c:v>
                </c:pt>
                <c:pt idx="65">
                  <c:v>0.22139999999999999</c:v>
                </c:pt>
                <c:pt idx="66">
                  <c:v>0.24500000000000002</c:v>
                </c:pt>
                <c:pt idx="67">
                  <c:v>0.2681</c:v>
                </c:pt>
                <c:pt idx="68">
                  <c:v>0.2908</c:v>
                </c:pt>
                <c:pt idx="69">
                  <c:v>0.31309999999999999</c:v>
                </c:pt>
                <c:pt idx="70">
                  <c:v>0.33500000000000002</c:v>
                </c:pt>
                <c:pt idx="71">
                  <c:v>0.35649999999999998</c:v>
                </c:pt>
                <c:pt idx="72">
                  <c:v>0.37770000000000004</c:v>
                </c:pt>
                <c:pt idx="73">
                  <c:v>0.41889999999999999</c:v>
                </c:pt>
                <c:pt idx="74">
                  <c:v>0.4587</c:v>
                </c:pt>
                <c:pt idx="75">
                  <c:v>0.49729999999999996</c:v>
                </c:pt>
                <c:pt idx="76">
                  <c:v>0.53479999999999994</c:v>
                </c:pt>
                <c:pt idx="77">
                  <c:v>0.57119999999999993</c:v>
                </c:pt>
                <c:pt idx="78">
                  <c:v>0.60660000000000003</c:v>
                </c:pt>
                <c:pt idx="79">
                  <c:v>0.67480000000000007</c:v>
                </c:pt>
                <c:pt idx="80">
                  <c:v>0.73980000000000001</c:v>
                </c:pt>
                <c:pt idx="81">
                  <c:v>0.80220000000000002</c:v>
                </c:pt>
                <c:pt idx="82">
                  <c:v>0.86229999999999996</c:v>
                </c:pt>
                <c:pt idx="83">
                  <c:v>0.9202999999999999</c:v>
                </c:pt>
                <c:pt idx="84">
                  <c:v>0.97650000000000003</c:v>
                </c:pt>
                <c:pt idx="85" formatCode="0.00">
                  <c:v>1.03</c:v>
                </c:pt>
                <c:pt idx="86" formatCode="0.00">
                  <c:v>1.08</c:v>
                </c:pt>
                <c:pt idx="87" formatCode="0.00">
                  <c:v>1.1399999999999999</c:v>
                </c:pt>
                <c:pt idx="88" formatCode="0.00">
                  <c:v>1.19</c:v>
                </c:pt>
                <c:pt idx="89" formatCode="0.00">
                  <c:v>1.23</c:v>
                </c:pt>
                <c:pt idx="90" formatCode="0.00">
                  <c:v>1.33</c:v>
                </c:pt>
                <c:pt idx="91" formatCode="0.00">
                  <c:v>1.44</c:v>
                </c:pt>
                <c:pt idx="92" formatCode="0.00">
                  <c:v>1.55</c:v>
                </c:pt>
                <c:pt idx="93" formatCode="0.00">
                  <c:v>1.65</c:v>
                </c:pt>
                <c:pt idx="94" formatCode="0.00">
                  <c:v>1.74</c:v>
                </c:pt>
                <c:pt idx="95" formatCode="0.00">
                  <c:v>1.84</c:v>
                </c:pt>
                <c:pt idx="96" formatCode="0.00">
                  <c:v>1.92</c:v>
                </c:pt>
                <c:pt idx="97" formatCode="0.00">
                  <c:v>2.0099999999999998</c:v>
                </c:pt>
                <c:pt idx="98" formatCode="0.00">
                  <c:v>2.09</c:v>
                </c:pt>
                <c:pt idx="99" formatCode="0.00">
                  <c:v>2.25</c:v>
                </c:pt>
                <c:pt idx="100" formatCode="0.00">
                  <c:v>2.4</c:v>
                </c:pt>
                <c:pt idx="101" formatCode="0.00">
                  <c:v>2.54</c:v>
                </c:pt>
                <c:pt idx="102" formatCode="0.00">
                  <c:v>2.67</c:v>
                </c:pt>
                <c:pt idx="103" formatCode="0.00">
                  <c:v>2.8</c:v>
                </c:pt>
                <c:pt idx="104" formatCode="0.00">
                  <c:v>2.93</c:v>
                </c:pt>
                <c:pt idx="105" formatCode="0.00">
                  <c:v>3.17</c:v>
                </c:pt>
                <c:pt idx="106" formatCode="0.00">
                  <c:v>3.4</c:v>
                </c:pt>
                <c:pt idx="107" formatCode="0.00">
                  <c:v>3.62</c:v>
                </c:pt>
                <c:pt idx="108" formatCode="0.00">
                  <c:v>3.84</c:v>
                </c:pt>
                <c:pt idx="109" formatCode="0.00">
                  <c:v>4.05</c:v>
                </c:pt>
                <c:pt idx="110" formatCode="0.00">
                  <c:v>4.26</c:v>
                </c:pt>
                <c:pt idx="111" formatCode="0.00">
                  <c:v>4.47</c:v>
                </c:pt>
                <c:pt idx="112" formatCode="0.00">
                  <c:v>4.68</c:v>
                </c:pt>
                <c:pt idx="113" formatCode="0.00">
                  <c:v>4.8899999999999997</c:v>
                </c:pt>
                <c:pt idx="114" formatCode="0.00">
                  <c:v>5.0999999999999996</c:v>
                </c:pt>
                <c:pt idx="115" formatCode="0.00">
                  <c:v>5.31</c:v>
                </c:pt>
                <c:pt idx="116" formatCode="0.00">
                  <c:v>5.72</c:v>
                </c:pt>
                <c:pt idx="117" formatCode="0.00">
                  <c:v>6.25</c:v>
                </c:pt>
                <c:pt idx="118" formatCode="0.00">
                  <c:v>6.79</c:v>
                </c:pt>
                <c:pt idx="119" formatCode="0.00">
                  <c:v>7.34</c:v>
                </c:pt>
                <c:pt idx="120" formatCode="0.00">
                  <c:v>7.9</c:v>
                </c:pt>
                <c:pt idx="121" formatCode="0.00">
                  <c:v>8.4700000000000006</c:v>
                </c:pt>
                <c:pt idx="122" formatCode="0.00">
                  <c:v>9.06</c:v>
                </c:pt>
                <c:pt idx="123" formatCode="0.00">
                  <c:v>9.66</c:v>
                </c:pt>
                <c:pt idx="124" formatCode="0.00">
                  <c:v>10.28</c:v>
                </c:pt>
                <c:pt idx="125" formatCode="0.00">
                  <c:v>11.56</c:v>
                </c:pt>
                <c:pt idx="126" formatCode="0.00">
                  <c:v>12.91</c:v>
                </c:pt>
                <c:pt idx="127" formatCode="0.00">
                  <c:v>14.33</c:v>
                </c:pt>
                <c:pt idx="128" formatCode="0.00">
                  <c:v>15.82</c:v>
                </c:pt>
                <c:pt idx="129" formatCode="0.00">
                  <c:v>17.38</c:v>
                </c:pt>
                <c:pt idx="130" formatCode="0.00">
                  <c:v>19.02</c:v>
                </c:pt>
                <c:pt idx="131" formatCode="0.00">
                  <c:v>22.5</c:v>
                </c:pt>
                <c:pt idx="132" formatCode="0.00">
                  <c:v>26.27</c:v>
                </c:pt>
                <c:pt idx="133" formatCode="0.00">
                  <c:v>30.31</c:v>
                </c:pt>
                <c:pt idx="134" formatCode="0.00">
                  <c:v>34.630000000000003</c:v>
                </c:pt>
                <c:pt idx="135" formatCode="0.00">
                  <c:v>39.22</c:v>
                </c:pt>
                <c:pt idx="136" formatCode="0.00">
                  <c:v>44.07</c:v>
                </c:pt>
                <c:pt idx="137" formatCode="0.00">
                  <c:v>49.18</c:v>
                </c:pt>
                <c:pt idx="138" formatCode="0.00">
                  <c:v>54.53</c:v>
                </c:pt>
                <c:pt idx="139" formatCode="0.00">
                  <c:v>60.12</c:v>
                </c:pt>
                <c:pt idx="140" formatCode="0.00">
                  <c:v>65.959999999999994</c:v>
                </c:pt>
                <c:pt idx="141" formatCode="0.00">
                  <c:v>72.08</c:v>
                </c:pt>
                <c:pt idx="142" formatCode="0.00">
                  <c:v>85.1</c:v>
                </c:pt>
                <c:pt idx="143" formatCode="0.00">
                  <c:v>102.85</c:v>
                </c:pt>
                <c:pt idx="144" formatCode="0.00">
                  <c:v>122.22</c:v>
                </c:pt>
                <c:pt idx="145" formatCode="0.00">
                  <c:v>143.18</c:v>
                </c:pt>
                <c:pt idx="146" formatCode="0.00">
                  <c:v>165.69</c:v>
                </c:pt>
                <c:pt idx="147" formatCode="0.00">
                  <c:v>189.73</c:v>
                </c:pt>
                <c:pt idx="148" formatCode="0.00">
                  <c:v>215.28</c:v>
                </c:pt>
                <c:pt idx="149" formatCode="0.00">
                  <c:v>242.33</c:v>
                </c:pt>
                <c:pt idx="150" formatCode="0.00">
                  <c:v>270.86</c:v>
                </c:pt>
                <c:pt idx="151" formatCode="0.00">
                  <c:v>332.22</c:v>
                </c:pt>
                <c:pt idx="152" formatCode="0.00">
                  <c:v>399.32</c:v>
                </c:pt>
                <c:pt idx="153" formatCode="0.00">
                  <c:v>472.05</c:v>
                </c:pt>
                <c:pt idx="154" formatCode="0.00">
                  <c:v>550.32000000000005</c:v>
                </c:pt>
                <c:pt idx="155" formatCode="0.00">
                  <c:v>634.05999999999995</c:v>
                </c:pt>
                <c:pt idx="156" formatCode="0.00">
                  <c:v>723.19</c:v>
                </c:pt>
                <c:pt idx="157" formatCode="0.00">
                  <c:v>917.15</c:v>
                </c:pt>
                <c:pt idx="158" formatCode="0.00">
                  <c:v>1130</c:v>
                </c:pt>
                <c:pt idx="159" formatCode="0.00">
                  <c:v>1370</c:v>
                </c:pt>
                <c:pt idx="160" formatCode="0.00">
                  <c:v>1620</c:v>
                </c:pt>
                <c:pt idx="161" formatCode="0.00">
                  <c:v>1900</c:v>
                </c:pt>
                <c:pt idx="162" formatCode="0.00">
                  <c:v>2190</c:v>
                </c:pt>
                <c:pt idx="163" formatCode="0.00">
                  <c:v>2510</c:v>
                </c:pt>
                <c:pt idx="164" formatCode="0.00">
                  <c:v>2840</c:v>
                </c:pt>
                <c:pt idx="165" formatCode="0.00">
                  <c:v>3190</c:v>
                </c:pt>
                <c:pt idx="166" formatCode="0.00">
                  <c:v>3560</c:v>
                </c:pt>
                <c:pt idx="167" formatCode="0.00">
                  <c:v>3950</c:v>
                </c:pt>
                <c:pt idx="168" formatCode="0.0">
                  <c:v>4780</c:v>
                </c:pt>
                <c:pt idx="169" formatCode="0.0">
                  <c:v>5910</c:v>
                </c:pt>
                <c:pt idx="170" formatCode="0.0">
                  <c:v>7150</c:v>
                </c:pt>
                <c:pt idx="171" formatCode="0.0">
                  <c:v>8500</c:v>
                </c:pt>
                <c:pt idx="172" formatCode="0.0">
                  <c:v>9950</c:v>
                </c:pt>
                <c:pt idx="173" formatCode="0.0">
                  <c:v>11510</c:v>
                </c:pt>
                <c:pt idx="174" formatCode="0.0">
                  <c:v>13160</c:v>
                </c:pt>
                <c:pt idx="175" formatCode="0.0">
                  <c:v>14900</c:v>
                </c:pt>
                <c:pt idx="176" formatCode="0.0">
                  <c:v>16750</c:v>
                </c:pt>
                <c:pt idx="177" formatCode="0.0">
                  <c:v>20710</c:v>
                </c:pt>
                <c:pt idx="178" formatCode="0.0">
                  <c:v>25030</c:v>
                </c:pt>
                <c:pt idx="179" formatCode="0.0">
                  <c:v>29700</c:v>
                </c:pt>
                <c:pt idx="180" formatCode="0.0">
                  <c:v>34710</c:v>
                </c:pt>
                <c:pt idx="181" formatCode="0.0">
                  <c:v>40050</c:v>
                </c:pt>
                <c:pt idx="182" formatCode="0.0">
                  <c:v>45710</c:v>
                </c:pt>
                <c:pt idx="183" formatCode="0.0">
                  <c:v>57930</c:v>
                </c:pt>
                <c:pt idx="184" formatCode="0.0">
                  <c:v>71340</c:v>
                </c:pt>
                <c:pt idx="185" formatCode="0.0">
                  <c:v>85860</c:v>
                </c:pt>
                <c:pt idx="186" formatCode="0.0">
                  <c:v>101440</c:v>
                </c:pt>
                <c:pt idx="187" formatCode="0.0">
                  <c:v>118020</c:v>
                </c:pt>
                <c:pt idx="188" formatCode="0.0">
                  <c:v>135570</c:v>
                </c:pt>
                <c:pt idx="189" formatCode="0.0">
                  <c:v>154030</c:v>
                </c:pt>
                <c:pt idx="190" formatCode="0.0">
                  <c:v>173370</c:v>
                </c:pt>
                <c:pt idx="191" formatCode="0.0">
                  <c:v>193530</c:v>
                </c:pt>
                <c:pt idx="192" formatCode="0.0">
                  <c:v>214500</c:v>
                </c:pt>
                <c:pt idx="193" formatCode="0.0">
                  <c:v>236230</c:v>
                </c:pt>
                <c:pt idx="194" formatCode="0.0">
                  <c:v>281830</c:v>
                </c:pt>
                <c:pt idx="195" formatCode="0.0">
                  <c:v>342560</c:v>
                </c:pt>
                <c:pt idx="196" formatCode="0.0">
                  <c:v>407080</c:v>
                </c:pt>
                <c:pt idx="197" formatCode="0.0">
                  <c:v>475040</c:v>
                </c:pt>
                <c:pt idx="198" formatCode="0.0">
                  <c:v>546100</c:v>
                </c:pt>
                <c:pt idx="199" formatCode="0.0">
                  <c:v>619980</c:v>
                </c:pt>
                <c:pt idx="200" formatCode="0.0">
                  <c:v>696440</c:v>
                </c:pt>
                <c:pt idx="201" formatCode="0.0">
                  <c:v>775240</c:v>
                </c:pt>
                <c:pt idx="202" formatCode="0.0">
                  <c:v>856180</c:v>
                </c:pt>
                <c:pt idx="203" formatCode="0">
                  <c:v>1020000</c:v>
                </c:pt>
                <c:pt idx="204" formatCode="0">
                  <c:v>1200000</c:v>
                </c:pt>
                <c:pt idx="205" formatCode="0">
                  <c:v>1380000</c:v>
                </c:pt>
                <c:pt idx="206" formatCode="0">
                  <c:v>1560000</c:v>
                </c:pt>
                <c:pt idx="207" formatCode="0">
                  <c:v>1750000</c:v>
                </c:pt>
                <c:pt idx="208" formatCode="0">
                  <c:v>1940000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78-4795-9907-4A0AF4A8A3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srim7Li_Mylar!$M$20:$M$228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1.0999999999999998E-3</c:v>
                </c:pt>
                <c:pt idx="3">
                  <c:v>1.2000000000000001E-3</c:v>
                </c:pt>
                <c:pt idx="4">
                  <c:v>1.2999999999999999E-3</c:v>
                </c:pt>
                <c:pt idx="5">
                  <c:v>1.2999999999999999E-3</c:v>
                </c:pt>
                <c:pt idx="6">
                  <c:v>1.4E-3</c:v>
                </c:pt>
                <c:pt idx="7">
                  <c:v>1.5E-3</c:v>
                </c:pt>
                <c:pt idx="8">
                  <c:v>1.5E-3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2.4000000000000002E-3</c:v>
                </c:pt>
                <c:pt idx="17">
                  <c:v>2.5000000000000001E-3</c:v>
                </c:pt>
                <c:pt idx="18">
                  <c:v>2.5999999999999999E-3</c:v>
                </c:pt>
                <c:pt idx="19">
                  <c:v>2.8E-3</c:v>
                </c:pt>
                <c:pt idx="20">
                  <c:v>2.9000000000000002E-3</c:v>
                </c:pt>
                <c:pt idx="21">
                  <c:v>3.2000000000000002E-3</c:v>
                </c:pt>
                <c:pt idx="22">
                  <c:v>3.4000000000000002E-3</c:v>
                </c:pt>
                <c:pt idx="23">
                  <c:v>3.5999999999999999E-3</c:v>
                </c:pt>
                <c:pt idx="24">
                  <c:v>3.8999999999999998E-3</c:v>
                </c:pt>
                <c:pt idx="25">
                  <c:v>4.1000000000000003E-3</c:v>
                </c:pt>
                <c:pt idx="26">
                  <c:v>4.3999999999999994E-3</c:v>
                </c:pt>
                <c:pt idx="27">
                  <c:v>4.8000000000000004E-3</c:v>
                </c:pt>
                <c:pt idx="28">
                  <c:v>5.3E-3</c:v>
                </c:pt>
                <c:pt idx="29">
                  <c:v>5.7000000000000002E-3</c:v>
                </c:pt>
                <c:pt idx="30">
                  <c:v>6.1999999999999998E-3</c:v>
                </c:pt>
                <c:pt idx="31">
                  <c:v>6.6E-3</c:v>
                </c:pt>
                <c:pt idx="32">
                  <c:v>7.0999999999999995E-3</c:v>
                </c:pt>
                <c:pt idx="33">
                  <c:v>7.4999999999999997E-3</c:v>
                </c:pt>
                <c:pt idx="34">
                  <c:v>7.9000000000000008E-3</c:v>
                </c:pt>
                <c:pt idx="35">
                  <c:v>8.4000000000000012E-3</c:v>
                </c:pt>
                <c:pt idx="36">
                  <c:v>8.7999999999999988E-3</c:v>
                </c:pt>
                <c:pt idx="37">
                  <c:v>9.1999999999999998E-3</c:v>
                </c:pt>
                <c:pt idx="38">
                  <c:v>1.0100000000000001E-2</c:v>
                </c:pt>
                <c:pt idx="39">
                  <c:v>1.11E-2</c:v>
                </c:pt>
                <c:pt idx="40">
                  <c:v>1.21E-2</c:v>
                </c:pt>
                <c:pt idx="41">
                  <c:v>1.3100000000000001E-2</c:v>
                </c:pt>
                <c:pt idx="42">
                  <c:v>1.4099999999999998E-2</c:v>
                </c:pt>
                <c:pt idx="43">
                  <c:v>1.5099999999999999E-2</c:v>
                </c:pt>
                <c:pt idx="44">
                  <c:v>1.61E-2</c:v>
                </c:pt>
                <c:pt idx="45">
                  <c:v>1.7100000000000001E-2</c:v>
                </c:pt>
                <c:pt idx="46">
                  <c:v>1.7999999999999999E-2</c:v>
                </c:pt>
                <c:pt idx="47">
                  <c:v>1.9900000000000001E-2</c:v>
                </c:pt>
                <c:pt idx="48">
                  <c:v>2.1700000000000001E-2</c:v>
                </c:pt>
                <c:pt idx="49">
                  <c:v>2.3400000000000001E-2</c:v>
                </c:pt>
                <c:pt idx="50">
                  <c:v>2.52E-2</c:v>
                </c:pt>
                <c:pt idx="51">
                  <c:v>2.69E-2</c:v>
                </c:pt>
                <c:pt idx="52">
                  <c:v>2.8499999999999998E-2</c:v>
                </c:pt>
                <c:pt idx="53">
                  <c:v>3.1699999999999999E-2</c:v>
                </c:pt>
                <c:pt idx="54">
                  <c:v>3.4699999999999995E-2</c:v>
                </c:pt>
                <c:pt idx="55">
                  <c:v>3.7600000000000001E-2</c:v>
                </c:pt>
                <c:pt idx="56">
                  <c:v>4.0400000000000005E-2</c:v>
                </c:pt>
                <c:pt idx="57">
                  <c:v>4.3099999999999999E-2</c:v>
                </c:pt>
                <c:pt idx="58">
                  <c:v>4.5600000000000002E-2</c:v>
                </c:pt>
                <c:pt idx="59">
                  <c:v>4.8099999999999997E-2</c:v>
                </c:pt>
                <c:pt idx="60">
                  <c:v>5.04E-2</c:v>
                </c:pt>
                <c:pt idx="61">
                  <c:v>5.2700000000000004E-2</c:v>
                </c:pt>
                <c:pt idx="62">
                  <c:v>5.4900000000000004E-2</c:v>
                </c:pt>
                <c:pt idx="63">
                  <c:v>5.6999999999999995E-2</c:v>
                </c:pt>
                <c:pt idx="64">
                  <c:v>6.0999999999999999E-2</c:v>
                </c:pt>
                <c:pt idx="65">
                  <c:v>6.5600000000000006E-2</c:v>
                </c:pt>
                <c:pt idx="66">
                  <c:v>6.9800000000000001E-2</c:v>
                </c:pt>
                <c:pt idx="67">
                  <c:v>7.3800000000000004E-2</c:v>
                </c:pt>
                <c:pt idx="68">
                  <c:v>7.7399999999999997E-2</c:v>
                </c:pt>
                <c:pt idx="69">
                  <c:v>8.0800000000000011E-2</c:v>
                </c:pt>
                <c:pt idx="70">
                  <c:v>8.3999999999999991E-2</c:v>
                </c:pt>
                <c:pt idx="71">
                  <c:v>8.6900000000000005E-2</c:v>
                </c:pt>
                <c:pt idx="72">
                  <c:v>8.9700000000000002E-2</c:v>
                </c:pt>
                <c:pt idx="73">
                  <c:v>9.4799999999999995E-2</c:v>
                </c:pt>
                <c:pt idx="74">
                  <c:v>9.9400000000000002E-2</c:v>
                </c:pt>
                <c:pt idx="75">
                  <c:v>0.10349999999999999</c:v>
                </c:pt>
                <c:pt idx="76">
                  <c:v>0.1072</c:v>
                </c:pt>
                <c:pt idx="77">
                  <c:v>0.1106</c:v>
                </c:pt>
                <c:pt idx="78">
                  <c:v>0.11359999999999999</c:v>
                </c:pt>
                <c:pt idx="79">
                  <c:v>0.1192</c:v>
                </c:pt>
                <c:pt idx="80">
                  <c:v>0.12410000000000002</c:v>
                </c:pt>
                <c:pt idx="81">
                  <c:v>0.1283</c:v>
                </c:pt>
                <c:pt idx="82">
                  <c:v>0.13200000000000001</c:v>
                </c:pt>
                <c:pt idx="83">
                  <c:v>0.1353</c:v>
                </c:pt>
                <c:pt idx="84">
                  <c:v>0.13830000000000001</c:v>
                </c:pt>
                <c:pt idx="85">
                  <c:v>0.1411</c:v>
                </c:pt>
                <c:pt idx="86">
                  <c:v>0.14350000000000002</c:v>
                </c:pt>
                <c:pt idx="87">
                  <c:v>0.14579999999999999</c:v>
                </c:pt>
                <c:pt idx="88">
                  <c:v>0.1479</c:v>
                </c:pt>
                <c:pt idx="89">
                  <c:v>0.14990000000000001</c:v>
                </c:pt>
                <c:pt idx="90">
                  <c:v>0.15360000000000001</c:v>
                </c:pt>
                <c:pt idx="91">
                  <c:v>0.1578</c:v>
                </c:pt>
                <c:pt idx="92">
                  <c:v>0.16140000000000002</c:v>
                </c:pt>
                <c:pt idx="93">
                  <c:v>0.16439999999999999</c:v>
                </c:pt>
                <c:pt idx="94">
                  <c:v>0.1671</c:v>
                </c:pt>
                <c:pt idx="95">
                  <c:v>0.16950000000000001</c:v>
                </c:pt>
                <c:pt idx="96">
                  <c:v>0.1716</c:v>
                </c:pt>
                <c:pt idx="97">
                  <c:v>0.17350000000000002</c:v>
                </c:pt>
                <c:pt idx="98">
                  <c:v>0.17519999999999999</c:v>
                </c:pt>
                <c:pt idx="99">
                  <c:v>0.1789</c:v>
                </c:pt>
                <c:pt idx="100">
                  <c:v>0.182</c:v>
                </c:pt>
                <c:pt idx="101">
                  <c:v>0.18480000000000002</c:v>
                </c:pt>
                <c:pt idx="102">
                  <c:v>0.18720000000000001</c:v>
                </c:pt>
                <c:pt idx="103">
                  <c:v>0.1893</c:v>
                </c:pt>
                <c:pt idx="104">
                  <c:v>0.1913</c:v>
                </c:pt>
                <c:pt idx="105">
                  <c:v>0.19619999999999999</c:v>
                </c:pt>
                <c:pt idx="106">
                  <c:v>0.20059999999999997</c:v>
                </c:pt>
                <c:pt idx="107">
                  <c:v>0.20449999999999999</c:v>
                </c:pt>
                <c:pt idx="108">
                  <c:v>0.20800000000000002</c:v>
                </c:pt>
                <c:pt idx="109">
                  <c:v>0.21139999999999998</c:v>
                </c:pt>
                <c:pt idx="110">
                  <c:v>0.2145</c:v>
                </c:pt>
                <c:pt idx="111">
                  <c:v>0.21749999999999997</c:v>
                </c:pt>
                <c:pt idx="112">
                  <c:v>0.22040000000000001</c:v>
                </c:pt>
                <c:pt idx="113">
                  <c:v>0.22320000000000001</c:v>
                </c:pt>
                <c:pt idx="114">
                  <c:v>0.22599999999999998</c:v>
                </c:pt>
                <c:pt idx="115">
                  <c:v>0.22869999999999999</c:v>
                </c:pt>
                <c:pt idx="116">
                  <c:v>0.23769999999999997</c:v>
                </c:pt>
                <c:pt idx="117">
                  <c:v>0.25080000000000002</c:v>
                </c:pt>
                <c:pt idx="118">
                  <c:v>0.2636</c:v>
                </c:pt>
                <c:pt idx="119">
                  <c:v>0.27629999999999999</c:v>
                </c:pt>
                <c:pt idx="120">
                  <c:v>0.28889999999999999</c:v>
                </c:pt>
                <c:pt idx="121">
                  <c:v>0.3014</c:v>
                </c:pt>
                <c:pt idx="122">
                  <c:v>0.314</c:v>
                </c:pt>
                <c:pt idx="123">
                  <c:v>0.32669999999999999</c:v>
                </c:pt>
                <c:pt idx="124">
                  <c:v>0.33960000000000001</c:v>
                </c:pt>
                <c:pt idx="125">
                  <c:v>0.38750000000000001</c:v>
                </c:pt>
                <c:pt idx="126">
                  <c:v>0.43440000000000001</c:v>
                </c:pt>
                <c:pt idx="127">
                  <c:v>0.48099999999999998</c:v>
                </c:pt>
                <c:pt idx="128">
                  <c:v>0.52759999999999996</c:v>
                </c:pt>
                <c:pt idx="129">
                  <c:v>0.57440000000000002</c:v>
                </c:pt>
                <c:pt idx="130">
                  <c:v>0.62160000000000004</c:v>
                </c:pt>
                <c:pt idx="131">
                  <c:v>0.7974</c:v>
                </c:pt>
                <c:pt idx="132">
                  <c:v>0.96329999999999993</c:v>
                </c:pt>
                <c:pt idx="133">
                  <c:v>1.1200000000000001</c:v>
                </c:pt>
                <c:pt idx="134">
                  <c:v>1.28</c:v>
                </c:pt>
                <c:pt idx="135">
                  <c:v>1.44</c:v>
                </c:pt>
                <c:pt idx="136">
                  <c:v>1.6</c:v>
                </c:pt>
                <c:pt idx="137">
                  <c:v>1.76</c:v>
                </c:pt>
                <c:pt idx="138">
                  <c:v>1.92</c:v>
                </c:pt>
                <c:pt idx="139">
                  <c:v>2.09</c:v>
                </c:pt>
                <c:pt idx="140" formatCode="0.00">
                  <c:v>2.25</c:v>
                </c:pt>
                <c:pt idx="141" formatCode="0.00">
                  <c:v>2.42</c:v>
                </c:pt>
                <c:pt idx="142" formatCode="0.00">
                  <c:v>3.05</c:v>
                </c:pt>
                <c:pt idx="143" formatCode="0.00">
                  <c:v>3.96</c:v>
                </c:pt>
                <c:pt idx="144" formatCode="0.00">
                  <c:v>4.83</c:v>
                </c:pt>
                <c:pt idx="145" formatCode="0.00">
                  <c:v>5.68</c:v>
                </c:pt>
                <c:pt idx="146" formatCode="0.00">
                  <c:v>6.53</c:v>
                </c:pt>
                <c:pt idx="147" formatCode="0.00">
                  <c:v>7.38</c:v>
                </c:pt>
                <c:pt idx="148" formatCode="0.00">
                  <c:v>8.24</c:v>
                </c:pt>
                <c:pt idx="149" formatCode="0.00">
                  <c:v>9.1</c:v>
                </c:pt>
                <c:pt idx="150" formatCode="0.00">
                  <c:v>9.9700000000000006</c:v>
                </c:pt>
                <c:pt idx="151" formatCode="0.00">
                  <c:v>13.26</c:v>
                </c:pt>
                <c:pt idx="152" formatCode="0.00">
                  <c:v>16.350000000000001</c:v>
                </c:pt>
                <c:pt idx="153" formatCode="0.00">
                  <c:v>19.36</c:v>
                </c:pt>
                <c:pt idx="154" formatCode="0.00">
                  <c:v>22.34</c:v>
                </c:pt>
                <c:pt idx="155" formatCode="0.00">
                  <c:v>25.34</c:v>
                </c:pt>
                <c:pt idx="156" formatCode="0.00">
                  <c:v>28.35</c:v>
                </c:pt>
                <c:pt idx="157" formatCode="0.00">
                  <c:v>39.549999999999997</c:v>
                </c:pt>
                <c:pt idx="158" formatCode="0.00">
                  <c:v>49.98</c:v>
                </c:pt>
                <c:pt idx="159" formatCode="0.00">
                  <c:v>60.16</c:v>
                </c:pt>
                <c:pt idx="160" formatCode="0.00">
                  <c:v>70.3</c:v>
                </c:pt>
                <c:pt idx="161" formatCode="0.00">
                  <c:v>80.48</c:v>
                </c:pt>
                <c:pt idx="162" formatCode="0.00">
                  <c:v>90.77</c:v>
                </c:pt>
                <c:pt idx="163" formatCode="0.00">
                  <c:v>101.19</c:v>
                </c:pt>
                <c:pt idx="164" formatCode="0.00">
                  <c:v>111.76</c:v>
                </c:pt>
                <c:pt idx="165" formatCode="0.00">
                  <c:v>122.49</c:v>
                </c:pt>
                <c:pt idx="166" formatCode="0.00">
                  <c:v>133.38</c:v>
                </c:pt>
                <c:pt idx="167" formatCode="0.00">
                  <c:v>144.43</c:v>
                </c:pt>
                <c:pt idx="168" formatCode="0.00">
                  <c:v>186.45</c:v>
                </c:pt>
                <c:pt idx="169" formatCode="0.00">
                  <c:v>246.55</c:v>
                </c:pt>
                <c:pt idx="170" formatCode="0.00">
                  <c:v>303.32</c:v>
                </c:pt>
                <c:pt idx="171" formatCode="0.00">
                  <c:v>358.83</c:v>
                </c:pt>
                <c:pt idx="172" formatCode="0.00">
                  <c:v>413.96</c:v>
                </c:pt>
                <c:pt idx="173" formatCode="0.00">
                  <c:v>469.18</c:v>
                </c:pt>
                <c:pt idx="174" formatCode="0.00">
                  <c:v>524.74</c:v>
                </c:pt>
                <c:pt idx="175" formatCode="0.00">
                  <c:v>580.77</c:v>
                </c:pt>
                <c:pt idx="176" formatCode="0.00">
                  <c:v>637.34</c:v>
                </c:pt>
                <c:pt idx="177" formatCode="0.00">
                  <c:v>850.03</c:v>
                </c:pt>
                <c:pt idx="178" formatCode="0.00">
                  <c:v>1050</c:v>
                </c:pt>
                <c:pt idx="179" formatCode="0.00">
                  <c:v>1240</c:v>
                </c:pt>
                <c:pt idx="180" formatCode="0.00">
                  <c:v>1430</c:v>
                </c:pt>
                <c:pt idx="181" formatCode="0.00">
                  <c:v>1620</c:v>
                </c:pt>
                <c:pt idx="182" formatCode="0.00">
                  <c:v>1810</c:v>
                </c:pt>
                <c:pt idx="183" formatCode="0.00">
                  <c:v>2510</c:v>
                </c:pt>
                <c:pt idx="184" formatCode="0.00">
                  <c:v>3150</c:v>
                </c:pt>
                <c:pt idx="185" formatCode="0.00">
                  <c:v>3760</c:v>
                </c:pt>
                <c:pt idx="186" formatCode="0.00">
                  <c:v>4360</c:v>
                </c:pt>
                <c:pt idx="187" formatCode="0.00">
                  <c:v>4960</c:v>
                </c:pt>
                <c:pt idx="188" formatCode="0.00">
                  <c:v>5550</c:v>
                </c:pt>
                <c:pt idx="189" formatCode="0.0">
                  <c:v>6140</c:v>
                </c:pt>
                <c:pt idx="190" formatCode="0.0">
                  <c:v>6730</c:v>
                </c:pt>
                <c:pt idx="191" formatCode="0.0">
                  <c:v>7310</c:v>
                </c:pt>
                <c:pt idx="192" formatCode="0.0">
                  <c:v>7900</c:v>
                </c:pt>
                <c:pt idx="193" formatCode="0.0">
                  <c:v>8480</c:v>
                </c:pt>
                <c:pt idx="194" formatCode="0.0">
                  <c:v>10670</c:v>
                </c:pt>
                <c:pt idx="195" formatCode="0.0">
                  <c:v>13710</c:v>
                </c:pt>
                <c:pt idx="196" formatCode="0.0">
                  <c:v>16480</c:v>
                </c:pt>
                <c:pt idx="197" formatCode="0.0">
                  <c:v>19100</c:v>
                </c:pt>
                <c:pt idx="198" formatCode="0.0">
                  <c:v>21600</c:v>
                </c:pt>
                <c:pt idx="199" formatCode="0.0">
                  <c:v>24010</c:v>
                </c:pt>
                <c:pt idx="200" formatCode="0.0">
                  <c:v>26350</c:v>
                </c:pt>
                <c:pt idx="201" formatCode="0.0">
                  <c:v>28620</c:v>
                </c:pt>
                <c:pt idx="202" formatCode="0.0">
                  <c:v>30840</c:v>
                </c:pt>
                <c:pt idx="203" formatCode="0.0">
                  <c:v>38920</c:v>
                </c:pt>
                <c:pt idx="204" formatCode="0.0">
                  <c:v>46090</c:v>
                </c:pt>
                <c:pt idx="205" formatCode="0.0">
                  <c:v>52670</c:v>
                </c:pt>
                <c:pt idx="206" formatCode="0.0">
                  <c:v>58810</c:v>
                </c:pt>
                <c:pt idx="207" formatCode="0.0">
                  <c:v>64610</c:v>
                </c:pt>
                <c:pt idx="208" formatCode="0.0">
                  <c:v>70110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78-4795-9907-4A0AF4A8A3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srim7Li_Mylar!$D$20:$D$228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srim7Li_Mylar!$P$20:$P$228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8.0000000000000004E-4</c:v>
                </c:pt>
                <c:pt idx="2">
                  <c:v>8.0000000000000004E-4</c:v>
                </c:pt>
                <c:pt idx="3">
                  <c:v>8.9999999999999998E-4</c:v>
                </c:pt>
                <c:pt idx="4">
                  <c:v>8.9999999999999998E-4</c:v>
                </c:pt>
                <c:pt idx="5">
                  <c:v>1E-3</c:v>
                </c:pt>
                <c:pt idx="6">
                  <c:v>1E-3</c:v>
                </c:pt>
                <c:pt idx="7">
                  <c:v>1.0999999999999998E-3</c:v>
                </c:pt>
                <c:pt idx="8">
                  <c:v>1.0999999999999998E-3</c:v>
                </c:pt>
                <c:pt idx="9">
                  <c:v>1.2000000000000001E-3</c:v>
                </c:pt>
                <c:pt idx="10">
                  <c:v>1.2000000000000001E-3</c:v>
                </c:pt>
                <c:pt idx="11">
                  <c:v>1.2000000000000001E-3</c:v>
                </c:pt>
                <c:pt idx="12">
                  <c:v>1.2999999999999999E-3</c:v>
                </c:pt>
                <c:pt idx="13">
                  <c:v>1.4E-3</c:v>
                </c:pt>
                <c:pt idx="14">
                  <c:v>1.5E-3</c:v>
                </c:pt>
                <c:pt idx="15">
                  <c:v>1.6000000000000001E-3</c:v>
                </c:pt>
                <c:pt idx="16">
                  <c:v>1.7000000000000001E-3</c:v>
                </c:pt>
                <c:pt idx="17">
                  <c:v>1.8E-3</c:v>
                </c:pt>
                <c:pt idx="18">
                  <c:v>1.9E-3</c:v>
                </c:pt>
                <c:pt idx="19">
                  <c:v>2E-3</c:v>
                </c:pt>
                <c:pt idx="20">
                  <c:v>2.1000000000000003E-3</c:v>
                </c:pt>
                <c:pt idx="21">
                  <c:v>2.3E-3</c:v>
                </c:pt>
                <c:pt idx="22">
                  <c:v>2.5000000000000001E-3</c:v>
                </c:pt>
                <c:pt idx="23">
                  <c:v>2.5999999999999999E-3</c:v>
                </c:pt>
                <c:pt idx="24">
                  <c:v>2.8E-3</c:v>
                </c:pt>
                <c:pt idx="25">
                  <c:v>3.0000000000000001E-3</c:v>
                </c:pt>
                <c:pt idx="26">
                  <c:v>3.2000000000000002E-3</c:v>
                </c:pt>
                <c:pt idx="27">
                  <c:v>3.5000000000000005E-3</c:v>
                </c:pt>
                <c:pt idx="28">
                  <c:v>3.8E-3</c:v>
                </c:pt>
                <c:pt idx="29">
                  <c:v>4.1000000000000003E-3</c:v>
                </c:pt>
                <c:pt idx="30">
                  <c:v>4.4999999999999997E-3</c:v>
                </c:pt>
                <c:pt idx="31">
                  <c:v>4.8000000000000004E-3</c:v>
                </c:pt>
                <c:pt idx="32">
                  <c:v>5.0999999999999995E-3</c:v>
                </c:pt>
                <c:pt idx="33">
                  <c:v>5.4000000000000003E-3</c:v>
                </c:pt>
                <c:pt idx="34">
                  <c:v>5.7000000000000002E-3</c:v>
                </c:pt>
                <c:pt idx="35">
                  <c:v>6.0000000000000001E-3</c:v>
                </c:pt>
                <c:pt idx="36">
                  <c:v>6.3E-3</c:v>
                </c:pt>
                <c:pt idx="37">
                  <c:v>6.6E-3</c:v>
                </c:pt>
                <c:pt idx="38">
                  <c:v>7.1999999999999998E-3</c:v>
                </c:pt>
                <c:pt idx="39">
                  <c:v>8.0000000000000002E-3</c:v>
                </c:pt>
                <c:pt idx="40">
                  <c:v>8.6999999999999994E-3</c:v>
                </c:pt>
                <c:pt idx="41">
                  <c:v>9.4999999999999998E-3</c:v>
                </c:pt>
                <c:pt idx="42">
                  <c:v>1.0199999999999999E-2</c:v>
                </c:pt>
                <c:pt idx="43">
                  <c:v>1.0999999999999999E-2</c:v>
                </c:pt>
                <c:pt idx="44">
                  <c:v>1.17E-2</c:v>
                </c:pt>
                <c:pt idx="45">
                  <c:v>1.24E-2</c:v>
                </c:pt>
                <c:pt idx="46">
                  <c:v>1.32E-2</c:v>
                </c:pt>
                <c:pt idx="47">
                  <c:v>1.4599999999999998E-2</c:v>
                </c:pt>
                <c:pt idx="48">
                  <c:v>1.61E-2</c:v>
                </c:pt>
                <c:pt idx="49">
                  <c:v>1.7499999999999998E-2</c:v>
                </c:pt>
                <c:pt idx="50">
                  <c:v>1.89E-2</c:v>
                </c:pt>
                <c:pt idx="51">
                  <c:v>2.0399999999999998E-2</c:v>
                </c:pt>
                <c:pt idx="52">
                  <c:v>2.18E-2</c:v>
                </c:pt>
                <c:pt idx="53">
                  <c:v>2.4500000000000001E-2</c:v>
                </c:pt>
                <c:pt idx="54">
                  <c:v>2.7300000000000001E-2</c:v>
                </c:pt>
                <c:pt idx="55">
                  <c:v>2.9899999999999999E-2</c:v>
                </c:pt>
                <c:pt idx="56">
                  <c:v>3.2500000000000001E-2</c:v>
                </c:pt>
                <c:pt idx="57">
                  <c:v>3.5099999999999999E-2</c:v>
                </c:pt>
                <c:pt idx="58">
                  <c:v>3.7600000000000001E-2</c:v>
                </c:pt>
                <c:pt idx="59">
                  <c:v>0.04</c:v>
                </c:pt>
                <c:pt idx="60">
                  <c:v>4.24E-2</c:v>
                </c:pt>
                <c:pt idx="61">
                  <c:v>4.4700000000000004E-2</c:v>
                </c:pt>
                <c:pt idx="62">
                  <c:v>4.7E-2</c:v>
                </c:pt>
                <c:pt idx="63">
                  <c:v>4.9200000000000001E-2</c:v>
                </c:pt>
                <c:pt idx="64">
                  <c:v>5.3500000000000006E-2</c:v>
                </c:pt>
                <c:pt idx="65">
                  <c:v>5.8599999999999999E-2</c:v>
                </c:pt>
                <c:pt idx="66">
                  <c:v>6.3500000000000001E-2</c:v>
                </c:pt>
                <c:pt idx="67">
                  <c:v>6.8100000000000008E-2</c:v>
                </c:pt>
                <c:pt idx="68">
                  <c:v>7.2499999999999995E-2</c:v>
                </c:pt>
                <c:pt idx="69">
                  <c:v>7.6600000000000001E-2</c:v>
                </c:pt>
                <c:pt idx="70">
                  <c:v>8.0600000000000005E-2</c:v>
                </c:pt>
                <c:pt idx="71">
                  <c:v>8.4400000000000003E-2</c:v>
                </c:pt>
                <c:pt idx="72">
                  <c:v>8.7999999999999995E-2</c:v>
                </c:pt>
                <c:pt idx="73">
                  <c:v>9.4799999999999995E-2</c:v>
                </c:pt>
                <c:pt idx="74">
                  <c:v>0.10100000000000001</c:v>
                </c:pt>
                <c:pt idx="75">
                  <c:v>0.10669999999999999</c:v>
                </c:pt>
                <c:pt idx="76">
                  <c:v>0.11210000000000001</c:v>
                </c:pt>
                <c:pt idx="77">
                  <c:v>0.11710000000000001</c:v>
                </c:pt>
                <c:pt idx="78">
                  <c:v>0.1217</c:v>
                </c:pt>
                <c:pt idx="79">
                  <c:v>0.13020000000000001</c:v>
                </c:pt>
                <c:pt idx="80">
                  <c:v>0.13769999999999999</c:v>
                </c:pt>
                <c:pt idx="81">
                  <c:v>0.14450000000000002</c:v>
                </c:pt>
                <c:pt idx="82">
                  <c:v>0.1507</c:v>
                </c:pt>
                <c:pt idx="83">
                  <c:v>0.15629999999999999</c:v>
                </c:pt>
                <c:pt idx="84">
                  <c:v>0.1615</c:v>
                </c:pt>
                <c:pt idx="85">
                  <c:v>0.1663</c:v>
                </c:pt>
                <c:pt idx="86">
                  <c:v>0.17080000000000001</c:v>
                </c:pt>
                <c:pt idx="87">
                  <c:v>0.1749</c:v>
                </c:pt>
                <c:pt idx="88">
                  <c:v>0.17880000000000001</c:v>
                </c:pt>
                <c:pt idx="89">
                  <c:v>0.1825</c:v>
                </c:pt>
                <c:pt idx="90">
                  <c:v>0.18919999999999998</c:v>
                </c:pt>
                <c:pt idx="91">
                  <c:v>0.1966</c:v>
                </c:pt>
                <c:pt idx="92">
                  <c:v>0.2031</c:v>
                </c:pt>
                <c:pt idx="93">
                  <c:v>0.2089</c:v>
                </c:pt>
                <c:pt idx="94">
                  <c:v>0.21400000000000002</c:v>
                </c:pt>
                <c:pt idx="95">
                  <c:v>0.21869999999999998</c:v>
                </c:pt>
                <c:pt idx="96">
                  <c:v>0.22290000000000001</c:v>
                </c:pt>
                <c:pt idx="97">
                  <c:v>0.22669999999999998</c:v>
                </c:pt>
                <c:pt idx="98">
                  <c:v>0.2303</c:v>
                </c:pt>
                <c:pt idx="99">
                  <c:v>0.2366</c:v>
                </c:pt>
                <c:pt idx="100">
                  <c:v>0.24199999999999999</c:v>
                </c:pt>
                <c:pt idx="101">
                  <c:v>0.24679999999999999</c:v>
                </c:pt>
                <c:pt idx="102">
                  <c:v>0.25109999999999999</c:v>
                </c:pt>
                <c:pt idx="103">
                  <c:v>0.25490000000000002</c:v>
                </c:pt>
                <c:pt idx="104">
                  <c:v>0.25840000000000002</c:v>
                </c:pt>
                <c:pt idx="105">
                  <c:v>0.2646</c:v>
                </c:pt>
                <c:pt idx="106">
                  <c:v>0.27</c:v>
                </c:pt>
                <c:pt idx="107">
                  <c:v>0.27480000000000004</c:v>
                </c:pt>
                <c:pt idx="108">
                  <c:v>0.27910000000000001</c:v>
                </c:pt>
                <c:pt idx="109">
                  <c:v>0.28300000000000003</c:v>
                </c:pt>
                <c:pt idx="110">
                  <c:v>0.28670000000000001</c:v>
                </c:pt>
                <c:pt idx="111">
                  <c:v>0.29009999999999997</c:v>
                </c:pt>
                <c:pt idx="112">
                  <c:v>0.29339999999999999</c:v>
                </c:pt>
                <c:pt idx="113">
                  <c:v>0.29649999999999999</c:v>
                </c:pt>
                <c:pt idx="114">
                  <c:v>0.29949999999999999</c:v>
                </c:pt>
                <c:pt idx="115">
                  <c:v>0.3024</c:v>
                </c:pt>
                <c:pt idx="116">
                  <c:v>0.30779999999999996</c:v>
                </c:pt>
                <c:pt idx="117">
                  <c:v>0.31440000000000001</c:v>
                </c:pt>
                <c:pt idx="118">
                  <c:v>0.3206</c:v>
                </c:pt>
                <c:pt idx="119">
                  <c:v>0.32669999999999999</c:v>
                </c:pt>
                <c:pt idx="120">
                  <c:v>0.33260000000000001</c:v>
                </c:pt>
                <c:pt idx="121">
                  <c:v>0.33860000000000001</c:v>
                </c:pt>
                <c:pt idx="122">
                  <c:v>0.34449999999999997</c:v>
                </c:pt>
                <c:pt idx="123">
                  <c:v>0.35039999999999999</c:v>
                </c:pt>
                <c:pt idx="124">
                  <c:v>0.35639999999999999</c:v>
                </c:pt>
                <c:pt idx="125">
                  <c:v>0.36859999999999998</c:v>
                </c:pt>
                <c:pt idx="126">
                  <c:v>0.38119999999999998</c:v>
                </c:pt>
                <c:pt idx="127">
                  <c:v>0.39429999999999998</c:v>
                </c:pt>
                <c:pt idx="128">
                  <c:v>0.40800000000000003</c:v>
                </c:pt>
                <c:pt idx="129">
                  <c:v>0.4224</c:v>
                </c:pt>
                <c:pt idx="130">
                  <c:v>0.43739999999999996</c:v>
                </c:pt>
                <c:pt idx="131">
                  <c:v>0.46970000000000001</c:v>
                </c:pt>
                <c:pt idx="132">
                  <c:v>0.505</c:v>
                </c:pt>
                <c:pt idx="133">
                  <c:v>0.54349999999999998</c:v>
                </c:pt>
                <c:pt idx="134">
                  <c:v>0.58509999999999995</c:v>
                </c:pt>
                <c:pt idx="135">
                  <c:v>0.62969999999999993</c:v>
                </c:pt>
                <c:pt idx="136">
                  <c:v>0.67730000000000001</c:v>
                </c:pt>
                <c:pt idx="137">
                  <c:v>0.7278</c:v>
                </c:pt>
                <c:pt idx="138">
                  <c:v>0.78099999999999992</c:v>
                </c:pt>
                <c:pt idx="139">
                  <c:v>0.83689999999999998</c:v>
                </c:pt>
                <c:pt idx="140">
                  <c:v>0.89549999999999996</c:v>
                </c:pt>
                <c:pt idx="141">
                  <c:v>0.95690000000000008</c:v>
                </c:pt>
                <c:pt idx="142">
                  <c:v>1.0900000000000001</c:v>
                </c:pt>
                <c:pt idx="143">
                  <c:v>1.27</c:v>
                </c:pt>
                <c:pt idx="144">
                  <c:v>1.46</c:v>
                </c:pt>
                <c:pt idx="145">
                  <c:v>1.68</c:v>
                </c:pt>
                <c:pt idx="146">
                  <c:v>1.9</c:v>
                </c:pt>
                <c:pt idx="147">
                  <c:v>2.15</c:v>
                </c:pt>
                <c:pt idx="148">
                  <c:v>2.41</c:v>
                </c:pt>
                <c:pt idx="149">
                  <c:v>2.68</c:v>
                </c:pt>
                <c:pt idx="150">
                  <c:v>2.97</c:v>
                </c:pt>
                <c:pt idx="151">
                  <c:v>3.59</c:v>
                </c:pt>
                <c:pt idx="152">
                  <c:v>4.26</c:v>
                </c:pt>
                <c:pt idx="153">
                  <c:v>4.99</c:v>
                </c:pt>
                <c:pt idx="154">
                  <c:v>5.77</c:v>
                </c:pt>
                <c:pt idx="155">
                  <c:v>6.6</c:v>
                </c:pt>
                <c:pt idx="156" formatCode="0.00">
                  <c:v>7.49</c:v>
                </c:pt>
                <c:pt idx="157" formatCode="0.00">
                  <c:v>9.41</c:v>
                </c:pt>
                <c:pt idx="158" formatCode="0.00">
                  <c:v>11.52</c:v>
                </c:pt>
                <c:pt idx="159" formatCode="0.00">
                  <c:v>13.83</c:v>
                </c:pt>
                <c:pt idx="160" formatCode="0.00">
                  <c:v>16.32</c:v>
                </c:pt>
                <c:pt idx="161" formatCode="0.00">
                  <c:v>19</c:v>
                </c:pt>
                <c:pt idx="162" formatCode="0.00">
                  <c:v>21.85</c:v>
                </c:pt>
                <c:pt idx="163" formatCode="0.00">
                  <c:v>24.88</c:v>
                </c:pt>
                <c:pt idx="164" formatCode="0.00">
                  <c:v>28.09</c:v>
                </c:pt>
                <c:pt idx="165" formatCode="0.00">
                  <c:v>31.46</c:v>
                </c:pt>
                <c:pt idx="166" formatCode="0.00">
                  <c:v>35.01</c:v>
                </c:pt>
                <c:pt idx="167" formatCode="0.00">
                  <c:v>38.71</c:v>
                </c:pt>
                <c:pt idx="168" formatCode="0.00">
                  <c:v>46.62</c:v>
                </c:pt>
                <c:pt idx="169" formatCode="0.00">
                  <c:v>57.4</c:v>
                </c:pt>
                <c:pt idx="170" formatCode="0.00">
                  <c:v>69.150000000000006</c:v>
                </c:pt>
                <c:pt idx="171" formatCode="0.00">
                  <c:v>81.83</c:v>
                </c:pt>
                <c:pt idx="172" formatCode="0.00">
                  <c:v>95.42</c:v>
                </c:pt>
                <c:pt idx="173" formatCode="0.00">
                  <c:v>109.9</c:v>
                </c:pt>
                <c:pt idx="174" formatCode="0.00">
                  <c:v>125.25</c:v>
                </c:pt>
                <c:pt idx="175" formatCode="0.00">
                  <c:v>141.43</c:v>
                </c:pt>
                <c:pt idx="176" formatCode="0.00">
                  <c:v>158.44999999999999</c:v>
                </c:pt>
                <c:pt idx="177" formatCode="0.00">
                  <c:v>194.88</c:v>
                </c:pt>
                <c:pt idx="178" formatCode="0.00">
                  <c:v>234.39</c:v>
                </c:pt>
                <c:pt idx="179" formatCode="0.00">
                  <c:v>276.85000000000002</c:v>
                </c:pt>
                <c:pt idx="180" formatCode="0.00">
                  <c:v>322.14</c:v>
                </c:pt>
                <c:pt idx="181" formatCode="0.00">
                  <c:v>370.14</c:v>
                </c:pt>
                <c:pt idx="182" formatCode="0.00">
                  <c:v>420.75</c:v>
                </c:pt>
                <c:pt idx="183" formatCode="0.00">
                  <c:v>529.44000000000005</c:v>
                </c:pt>
                <c:pt idx="184" formatCode="0.00">
                  <c:v>647.42999999999995</c:v>
                </c:pt>
                <c:pt idx="185" formatCode="0.00">
                  <c:v>774.08</c:v>
                </c:pt>
                <c:pt idx="186" formatCode="0.00">
                  <c:v>908.76</c:v>
                </c:pt>
                <c:pt idx="187" formatCode="0.0">
                  <c:v>1050</c:v>
                </c:pt>
                <c:pt idx="188" formatCode="0.0">
                  <c:v>1200</c:v>
                </c:pt>
                <c:pt idx="189" formatCode="0.0">
                  <c:v>1360</c:v>
                </c:pt>
                <c:pt idx="190" formatCode="0.0">
                  <c:v>1520</c:v>
                </c:pt>
                <c:pt idx="191" formatCode="0.0">
                  <c:v>1680</c:v>
                </c:pt>
                <c:pt idx="192" formatCode="0.0">
                  <c:v>1860</c:v>
                </c:pt>
                <c:pt idx="193" formatCode="0.0">
                  <c:v>2040</c:v>
                </c:pt>
                <c:pt idx="194" formatCode="0.0">
                  <c:v>2400</c:v>
                </c:pt>
                <c:pt idx="195" formatCode="0.0">
                  <c:v>2890</c:v>
                </c:pt>
                <c:pt idx="196" formatCode="0.0">
                  <c:v>3390</c:v>
                </c:pt>
                <c:pt idx="197" formatCode="0.0">
                  <c:v>3920</c:v>
                </c:pt>
                <c:pt idx="198" formatCode="0.0">
                  <c:v>4460</c:v>
                </c:pt>
                <c:pt idx="199" formatCode="0.0">
                  <c:v>5010</c:v>
                </c:pt>
                <c:pt idx="200" formatCode="0.0">
                  <c:v>5570</c:v>
                </c:pt>
                <c:pt idx="201" formatCode="0.0">
                  <c:v>6140</c:v>
                </c:pt>
                <c:pt idx="202" formatCode="0.0">
                  <c:v>6720</c:v>
                </c:pt>
                <c:pt idx="203" formatCode="0.0">
                  <c:v>7890</c:v>
                </c:pt>
                <c:pt idx="204" formatCode="0.0">
                  <c:v>9070</c:v>
                </c:pt>
                <c:pt idx="205" formatCode="0.0">
                  <c:v>10260</c:v>
                </c:pt>
                <c:pt idx="206" formatCode="0.0">
                  <c:v>11450</c:v>
                </c:pt>
                <c:pt idx="207" formatCode="0.0">
                  <c:v>12640</c:v>
                </c:pt>
                <c:pt idx="208" formatCode="0.0">
                  <c:v>13820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78-4795-9907-4A0AF4A8A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8512"/>
        <c:axId val="477618904"/>
      </c:scatterChart>
      <c:valAx>
        <c:axId val="47761851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8904"/>
        <c:crosses val="autoZero"/>
        <c:crossBetween val="midCat"/>
        <c:majorUnit val="10"/>
      </c:valAx>
      <c:valAx>
        <c:axId val="47761890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851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srim7Li_EJ212!$P$5</c:f>
          <c:strCache>
            <c:ptCount val="1"/>
            <c:pt idx="0">
              <c:v>srim7Li_EJ212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srim7Li_EJ212!$D$20:$D$228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srim7Li_EJ212!$E$20:$E$228</c:f>
              <c:numCache>
                <c:formatCode>0.000E+00</c:formatCode>
                <c:ptCount val="209"/>
                <c:pt idx="0">
                  <c:v>3.5159999999999997E-2</c:v>
                </c:pt>
                <c:pt idx="1">
                  <c:v>3.7589999999999998E-2</c:v>
                </c:pt>
                <c:pt idx="2">
                  <c:v>3.9870000000000003E-2</c:v>
                </c:pt>
                <c:pt idx="3">
                  <c:v>4.2029999999999998E-2</c:v>
                </c:pt>
                <c:pt idx="4">
                  <c:v>4.4080000000000001E-2</c:v>
                </c:pt>
                <c:pt idx="5">
                  <c:v>4.6039999999999998E-2</c:v>
                </c:pt>
                <c:pt idx="6">
                  <c:v>4.7919999999999997E-2</c:v>
                </c:pt>
                <c:pt idx="7">
                  <c:v>4.9730000000000003E-2</c:v>
                </c:pt>
                <c:pt idx="8">
                  <c:v>5.1470000000000002E-2</c:v>
                </c:pt>
                <c:pt idx="9">
                  <c:v>5.3159999999999999E-2</c:v>
                </c:pt>
                <c:pt idx="10">
                  <c:v>5.4800000000000001E-2</c:v>
                </c:pt>
                <c:pt idx="11">
                  <c:v>5.6390000000000003E-2</c:v>
                </c:pt>
                <c:pt idx="12">
                  <c:v>5.944E-2</c:v>
                </c:pt>
                <c:pt idx="13">
                  <c:v>6.3039999999999999E-2</c:v>
                </c:pt>
                <c:pt idx="14">
                  <c:v>6.6449999999999995E-2</c:v>
                </c:pt>
                <c:pt idx="15">
                  <c:v>6.9699999999999998E-2</c:v>
                </c:pt>
                <c:pt idx="16">
                  <c:v>7.2789999999999994E-2</c:v>
                </c:pt>
                <c:pt idx="17">
                  <c:v>7.5770000000000004E-2</c:v>
                </c:pt>
                <c:pt idx="18">
                  <c:v>7.8630000000000005E-2</c:v>
                </c:pt>
                <c:pt idx="19">
                  <c:v>8.1390000000000004E-2</c:v>
                </c:pt>
                <c:pt idx="20">
                  <c:v>8.4059999999999996E-2</c:v>
                </c:pt>
                <c:pt idx="21">
                  <c:v>8.9149999999999993E-2</c:v>
                </c:pt>
                <c:pt idx="22">
                  <c:v>9.3979999999999994E-2</c:v>
                </c:pt>
                <c:pt idx="23">
                  <c:v>9.8559999999999995E-2</c:v>
                </c:pt>
                <c:pt idx="24">
                  <c:v>0.10290000000000001</c:v>
                </c:pt>
                <c:pt idx="25">
                  <c:v>0.1072</c:v>
                </c:pt>
                <c:pt idx="26">
                  <c:v>0.11119999999999999</c:v>
                </c:pt>
                <c:pt idx="27">
                  <c:v>0.11890000000000001</c:v>
                </c:pt>
                <c:pt idx="28">
                  <c:v>0.12609999999999999</c:v>
                </c:pt>
                <c:pt idx="29">
                  <c:v>0.13289999999999999</c:v>
                </c:pt>
                <c:pt idx="30">
                  <c:v>0.1394</c:v>
                </c:pt>
                <c:pt idx="31">
                  <c:v>0.14560000000000001</c:v>
                </c:pt>
                <c:pt idx="32">
                  <c:v>0.1515</c:v>
                </c:pt>
                <c:pt idx="33">
                  <c:v>0.1573</c:v>
                </c:pt>
                <c:pt idx="34">
                  <c:v>0.1628</c:v>
                </c:pt>
                <c:pt idx="35">
                  <c:v>0.1681</c:v>
                </c:pt>
                <c:pt idx="36">
                  <c:v>0.17330000000000001</c:v>
                </c:pt>
                <c:pt idx="37">
                  <c:v>0.17829999999999999</c:v>
                </c:pt>
                <c:pt idx="38">
                  <c:v>0.188</c:v>
                </c:pt>
                <c:pt idx="39">
                  <c:v>0.19939999999999999</c:v>
                </c:pt>
                <c:pt idx="40">
                  <c:v>0.21010000000000001</c:v>
                </c:pt>
                <c:pt idx="41">
                  <c:v>0.22040000000000001</c:v>
                </c:pt>
                <c:pt idx="42">
                  <c:v>0.23019999999999999</c:v>
                </c:pt>
                <c:pt idx="43">
                  <c:v>0.23960000000000001</c:v>
                </c:pt>
                <c:pt idx="44">
                  <c:v>0.24859999999999999</c:v>
                </c:pt>
                <c:pt idx="45">
                  <c:v>0.25740000000000002</c:v>
                </c:pt>
                <c:pt idx="46">
                  <c:v>0.26579999999999998</c:v>
                </c:pt>
                <c:pt idx="47">
                  <c:v>0.28189999999999998</c:v>
                </c:pt>
                <c:pt idx="48">
                  <c:v>0.29720000000000002</c:v>
                </c:pt>
                <c:pt idx="49">
                  <c:v>0.31169999999999998</c:v>
                </c:pt>
                <c:pt idx="50">
                  <c:v>0.3256</c:v>
                </c:pt>
                <c:pt idx="51">
                  <c:v>0.33889999999999998</c:v>
                </c:pt>
                <c:pt idx="52">
                  <c:v>0.35170000000000001</c:v>
                </c:pt>
                <c:pt idx="53">
                  <c:v>0.37590000000000001</c:v>
                </c:pt>
                <c:pt idx="54">
                  <c:v>0.3987</c:v>
                </c:pt>
                <c:pt idx="55">
                  <c:v>0.42030000000000001</c:v>
                </c:pt>
                <c:pt idx="56">
                  <c:v>0.44080000000000003</c:v>
                </c:pt>
                <c:pt idx="57">
                  <c:v>0.46039999999999998</c:v>
                </c:pt>
                <c:pt idx="58">
                  <c:v>0.47920000000000001</c:v>
                </c:pt>
                <c:pt idx="59">
                  <c:v>0.49730000000000002</c:v>
                </c:pt>
                <c:pt idx="60">
                  <c:v>0.51300000000000001</c:v>
                </c:pt>
                <c:pt idx="61">
                  <c:v>0.5282</c:v>
                </c:pt>
                <c:pt idx="62">
                  <c:v>0.54300000000000004</c:v>
                </c:pt>
                <c:pt idx="63">
                  <c:v>0.55740000000000001</c:v>
                </c:pt>
                <c:pt idx="64">
                  <c:v>0.58499999999999996</c:v>
                </c:pt>
                <c:pt idx="65">
                  <c:v>0.61780000000000002</c:v>
                </c:pt>
                <c:pt idx="66">
                  <c:v>0.64910000000000001</c:v>
                </c:pt>
                <c:pt idx="67">
                  <c:v>0.67889999999999995</c:v>
                </c:pt>
                <c:pt idx="68">
                  <c:v>0.70760000000000001</c:v>
                </c:pt>
                <c:pt idx="69">
                  <c:v>0.73519999999999996</c:v>
                </c:pt>
                <c:pt idx="70">
                  <c:v>0.76200000000000001</c:v>
                </c:pt>
                <c:pt idx="71">
                  <c:v>0.78790000000000004</c:v>
                </c:pt>
                <c:pt idx="72">
                  <c:v>0.81310000000000004</c:v>
                </c:pt>
                <c:pt idx="73">
                  <c:v>0.86160000000000003</c:v>
                </c:pt>
                <c:pt idx="74">
                  <c:v>0.90769999999999995</c:v>
                </c:pt>
                <c:pt idx="75">
                  <c:v>0.95169999999999999</c:v>
                </c:pt>
                <c:pt idx="76">
                  <c:v>0.99390000000000001</c:v>
                </c:pt>
                <c:pt idx="77">
                  <c:v>1.034</c:v>
                </c:pt>
                <c:pt idx="78">
                  <c:v>1.073</c:v>
                </c:pt>
                <c:pt idx="79">
                  <c:v>1.1459999999999999</c:v>
                </c:pt>
                <c:pt idx="80">
                  <c:v>1.2130000000000001</c:v>
                </c:pt>
                <c:pt idx="81">
                  <c:v>1.2749999999999999</c:v>
                </c:pt>
                <c:pt idx="82">
                  <c:v>1.3320000000000001</c:v>
                </c:pt>
                <c:pt idx="83">
                  <c:v>1.3859999999999999</c:v>
                </c:pt>
                <c:pt idx="84">
                  <c:v>1.4370000000000001</c:v>
                </c:pt>
                <c:pt idx="85">
                  <c:v>1.4850000000000001</c:v>
                </c:pt>
                <c:pt idx="86">
                  <c:v>1.5329999999999999</c:v>
                </c:pt>
                <c:pt idx="87">
                  <c:v>1.58</c:v>
                </c:pt>
                <c:pt idx="88">
                  <c:v>1.6259999999999999</c:v>
                </c:pt>
                <c:pt idx="89">
                  <c:v>1.6719999999999999</c:v>
                </c:pt>
                <c:pt idx="90">
                  <c:v>1.7649999999999999</c:v>
                </c:pt>
                <c:pt idx="91">
                  <c:v>1.88</c:v>
                </c:pt>
                <c:pt idx="92">
                  <c:v>1.994</c:v>
                </c:pt>
                <c:pt idx="93">
                  <c:v>2.1059999999999999</c:v>
                </c:pt>
                <c:pt idx="94">
                  <c:v>2.2160000000000002</c:v>
                </c:pt>
                <c:pt idx="95">
                  <c:v>2.3220000000000001</c:v>
                </c:pt>
                <c:pt idx="96">
                  <c:v>2.4249999999999998</c:v>
                </c:pt>
                <c:pt idx="97">
                  <c:v>2.5249999999999999</c:v>
                </c:pt>
                <c:pt idx="98">
                  <c:v>2.62</c:v>
                </c:pt>
                <c:pt idx="99">
                  <c:v>2.7989999999999999</c:v>
                </c:pt>
                <c:pt idx="100">
                  <c:v>2.9609999999999999</c:v>
                </c:pt>
                <c:pt idx="101">
                  <c:v>3.1080000000000001</c:v>
                </c:pt>
                <c:pt idx="102">
                  <c:v>3.2389999999999999</c:v>
                </c:pt>
                <c:pt idx="103">
                  <c:v>3.3559999999999999</c:v>
                </c:pt>
                <c:pt idx="104">
                  <c:v>3.4590000000000001</c:v>
                </c:pt>
                <c:pt idx="105">
                  <c:v>3.6309999999999998</c:v>
                </c:pt>
                <c:pt idx="106">
                  <c:v>3.7610000000000001</c:v>
                </c:pt>
                <c:pt idx="107">
                  <c:v>3.8580000000000001</c:v>
                </c:pt>
                <c:pt idx="108">
                  <c:v>3.927</c:v>
                </c:pt>
                <c:pt idx="109">
                  <c:v>3.9740000000000002</c:v>
                </c:pt>
                <c:pt idx="110">
                  <c:v>4.0030000000000001</c:v>
                </c:pt>
                <c:pt idx="111">
                  <c:v>4.0170000000000003</c:v>
                </c:pt>
                <c:pt idx="112">
                  <c:v>4.0190000000000001</c:v>
                </c:pt>
                <c:pt idx="113">
                  <c:v>4.0119999999999996</c:v>
                </c:pt>
                <c:pt idx="114">
                  <c:v>3.9980000000000002</c:v>
                </c:pt>
                <c:pt idx="115">
                  <c:v>3.9769999999999999</c:v>
                </c:pt>
                <c:pt idx="116">
                  <c:v>3.923</c:v>
                </c:pt>
                <c:pt idx="117">
                  <c:v>3.839</c:v>
                </c:pt>
                <c:pt idx="118">
                  <c:v>3.746</c:v>
                </c:pt>
                <c:pt idx="119">
                  <c:v>3.65</c:v>
                </c:pt>
                <c:pt idx="120">
                  <c:v>3.552</c:v>
                </c:pt>
                <c:pt idx="121">
                  <c:v>3.4550000000000001</c:v>
                </c:pt>
                <c:pt idx="122">
                  <c:v>3.36</c:v>
                </c:pt>
                <c:pt idx="123">
                  <c:v>3.2679999999999998</c:v>
                </c:pt>
                <c:pt idx="124">
                  <c:v>3.1789999999999998</c:v>
                </c:pt>
                <c:pt idx="125">
                  <c:v>3.01</c:v>
                </c:pt>
                <c:pt idx="126">
                  <c:v>2.8540000000000001</c:v>
                </c:pt>
                <c:pt idx="127">
                  <c:v>2.7120000000000002</c:v>
                </c:pt>
                <c:pt idx="128">
                  <c:v>2.5819999999999999</c:v>
                </c:pt>
                <c:pt idx="129">
                  <c:v>2.464</c:v>
                </c:pt>
                <c:pt idx="130">
                  <c:v>2.3570000000000002</c:v>
                </c:pt>
                <c:pt idx="131">
                  <c:v>2.169</c:v>
                </c:pt>
                <c:pt idx="132">
                  <c:v>2.0099999999999998</c:v>
                </c:pt>
                <c:pt idx="133">
                  <c:v>1.875</c:v>
                </c:pt>
                <c:pt idx="134">
                  <c:v>1.7589999999999999</c:v>
                </c:pt>
                <c:pt idx="135">
                  <c:v>1.657</c:v>
                </c:pt>
                <c:pt idx="136">
                  <c:v>1.5680000000000001</c:v>
                </c:pt>
                <c:pt idx="137">
                  <c:v>1.4890000000000001</c:v>
                </c:pt>
                <c:pt idx="138">
                  <c:v>1.4279999999999999</c:v>
                </c:pt>
                <c:pt idx="139">
                  <c:v>1.367</c:v>
                </c:pt>
                <c:pt idx="140">
                  <c:v>1.3049999999999999</c:v>
                </c:pt>
                <c:pt idx="141">
                  <c:v>1.2470000000000001</c:v>
                </c:pt>
                <c:pt idx="142">
                  <c:v>1.147</c:v>
                </c:pt>
                <c:pt idx="143">
                  <c:v>1.0449999999999999</c:v>
                </c:pt>
                <c:pt idx="144">
                  <c:v>0.96050000000000002</c:v>
                </c:pt>
                <c:pt idx="145">
                  <c:v>0.8901</c:v>
                </c:pt>
                <c:pt idx="146">
                  <c:v>0.83020000000000005</c:v>
                </c:pt>
                <c:pt idx="147">
                  <c:v>0.77849999999999997</c:v>
                </c:pt>
                <c:pt idx="148">
                  <c:v>0.73350000000000004</c:v>
                </c:pt>
                <c:pt idx="149">
                  <c:v>0.69389999999999996</c:v>
                </c:pt>
                <c:pt idx="150">
                  <c:v>0.65859999999999996</c:v>
                </c:pt>
                <c:pt idx="151">
                  <c:v>0.5988</c:v>
                </c:pt>
                <c:pt idx="152">
                  <c:v>0.54969999999999997</c:v>
                </c:pt>
                <c:pt idx="153">
                  <c:v>0.50870000000000004</c:v>
                </c:pt>
                <c:pt idx="154">
                  <c:v>0.47389999999999999</c:v>
                </c:pt>
                <c:pt idx="155">
                  <c:v>0.44390000000000002</c:v>
                </c:pt>
                <c:pt idx="156">
                  <c:v>0.4178</c:v>
                </c:pt>
                <c:pt idx="157">
                  <c:v>0.3745</c:v>
                </c:pt>
                <c:pt idx="158">
                  <c:v>0.34</c:v>
                </c:pt>
                <c:pt idx="159">
                  <c:v>0.31180000000000002</c:v>
                </c:pt>
                <c:pt idx="160">
                  <c:v>0.2883</c:v>
                </c:pt>
                <c:pt idx="161">
                  <c:v>0.26840000000000003</c:v>
                </c:pt>
                <c:pt idx="162">
                  <c:v>0.25130000000000002</c:v>
                </c:pt>
                <c:pt idx="163">
                  <c:v>0.2364</c:v>
                </c:pt>
                <c:pt idx="164">
                  <c:v>0.22339999999999999</c:v>
                </c:pt>
                <c:pt idx="165">
                  <c:v>0.21190000000000001</c:v>
                </c:pt>
                <c:pt idx="166">
                  <c:v>0.2016</c:v>
                </c:pt>
                <c:pt idx="167">
                  <c:v>0.1923</c:v>
                </c:pt>
                <c:pt idx="168">
                  <c:v>0.1764</c:v>
                </c:pt>
                <c:pt idx="169">
                  <c:v>0.16020000000000001</c:v>
                </c:pt>
                <c:pt idx="170">
                  <c:v>0.14699999999999999</c:v>
                </c:pt>
                <c:pt idx="171">
                  <c:v>0.1361</c:v>
                </c:pt>
                <c:pt idx="172">
                  <c:v>0.1268</c:v>
                </c:pt>
                <c:pt idx="173">
                  <c:v>0.11890000000000001</c:v>
                </c:pt>
                <c:pt idx="174">
                  <c:v>0.11210000000000001</c:v>
                </c:pt>
                <c:pt idx="175">
                  <c:v>0.106</c:v>
                </c:pt>
                <c:pt idx="176">
                  <c:v>0.1007</c:v>
                </c:pt>
                <c:pt idx="177">
                  <c:v>9.1789999999999997E-2</c:v>
                </c:pt>
                <c:pt idx="178">
                  <c:v>8.4519999999999998E-2</c:v>
                </c:pt>
                <c:pt idx="179">
                  <c:v>7.85E-2</c:v>
                </c:pt>
                <c:pt idx="180">
                  <c:v>7.3429999999999995E-2</c:v>
                </c:pt>
                <c:pt idx="181">
                  <c:v>6.9099999999999995E-2</c:v>
                </c:pt>
                <c:pt idx="182">
                  <c:v>6.5350000000000005E-2</c:v>
                </c:pt>
                <c:pt idx="183">
                  <c:v>5.919E-2</c:v>
                </c:pt>
                <c:pt idx="184">
                  <c:v>5.4330000000000003E-2</c:v>
                </c:pt>
                <c:pt idx="185">
                  <c:v>5.0410000000000003E-2</c:v>
                </c:pt>
                <c:pt idx="186">
                  <c:v>4.7169999999999997E-2</c:v>
                </c:pt>
                <c:pt idx="187">
                  <c:v>4.4450000000000003E-2</c:v>
                </c:pt>
                <c:pt idx="188">
                  <c:v>4.2130000000000001E-2</c:v>
                </c:pt>
                <c:pt idx="189">
                  <c:v>4.0129999999999999E-2</c:v>
                </c:pt>
                <c:pt idx="190">
                  <c:v>3.8390000000000001E-2</c:v>
                </c:pt>
                <c:pt idx="191">
                  <c:v>3.6859999999999997E-2</c:v>
                </c:pt>
                <c:pt idx="192">
                  <c:v>3.551E-2</c:v>
                </c:pt>
                <c:pt idx="193">
                  <c:v>3.431E-2</c:v>
                </c:pt>
                <c:pt idx="194">
                  <c:v>3.2259999999999997E-2</c:v>
                </c:pt>
                <c:pt idx="195">
                  <c:v>3.0200000000000001E-2</c:v>
                </c:pt>
                <c:pt idx="196">
                  <c:v>2.8549999999999999E-2</c:v>
                </c:pt>
                <c:pt idx="197">
                  <c:v>2.7210000000000002E-2</c:v>
                </c:pt>
                <c:pt idx="198">
                  <c:v>2.6089999999999999E-2</c:v>
                </c:pt>
                <c:pt idx="199">
                  <c:v>2.5149999999999999E-2</c:v>
                </c:pt>
                <c:pt idx="200">
                  <c:v>2.435E-2</c:v>
                </c:pt>
                <c:pt idx="201">
                  <c:v>2.366E-2</c:v>
                </c:pt>
                <c:pt idx="202">
                  <c:v>2.3060000000000001E-2</c:v>
                </c:pt>
                <c:pt idx="203">
                  <c:v>2.2079999999999999E-2</c:v>
                </c:pt>
                <c:pt idx="204">
                  <c:v>2.1309999999999999E-2</c:v>
                </c:pt>
                <c:pt idx="205">
                  <c:v>2.07E-2</c:v>
                </c:pt>
                <c:pt idx="206">
                  <c:v>2.0199999999999999E-2</c:v>
                </c:pt>
                <c:pt idx="207">
                  <c:v>1.9789999999999999E-2</c:v>
                </c:pt>
                <c:pt idx="208">
                  <c:v>1.9460000000000002E-2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BB-4111-9D15-432F955B8F0C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srim7Li_EJ212!$F$20:$F$228</c:f>
              <c:numCache>
                <c:formatCode>0.000E+00</c:formatCode>
                <c:ptCount val="209"/>
                <c:pt idx="0">
                  <c:v>0.34599999999999997</c:v>
                </c:pt>
                <c:pt idx="1">
                  <c:v>0.35920000000000002</c:v>
                </c:pt>
                <c:pt idx="2">
                  <c:v>0.37069999999999997</c:v>
                </c:pt>
                <c:pt idx="3">
                  <c:v>0.38090000000000002</c:v>
                </c:pt>
                <c:pt idx="4">
                  <c:v>0.38990000000000002</c:v>
                </c:pt>
                <c:pt idx="5">
                  <c:v>0.39800000000000002</c:v>
                </c:pt>
                <c:pt idx="6">
                  <c:v>0.40529999999999999</c:v>
                </c:pt>
                <c:pt idx="7">
                  <c:v>0.41199999999999998</c:v>
                </c:pt>
                <c:pt idx="8">
                  <c:v>0.41799999999999998</c:v>
                </c:pt>
                <c:pt idx="9">
                  <c:v>0.42359999999999998</c:v>
                </c:pt>
                <c:pt idx="10">
                  <c:v>0.42870000000000003</c:v>
                </c:pt>
                <c:pt idx="11">
                  <c:v>0.43340000000000001</c:v>
                </c:pt>
                <c:pt idx="12">
                  <c:v>0.44169999999999998</c:v>
                </c:pt>
                <c:pt idx="13">
                  <c:v>0.45050000000000001</c:v>
                </c:pt>
                <c:pt idx="14">
                  <c:v>0.45789999999999997</c:v>
                </c:pt>
                <c:pt idx="15">
                  <c:v>0.4642</c:v>
                </c:pt>
                <c:pt idx="16">
                  <c:v>0.46949999999999997</c:v>
                </c:pt>
                <c:pt idx="17">
                  <c:v>0.47399999999999998</c:v>
                </c:pt>
                <c:pt idx="18">
                  <c:v>0.4778</c:v>
                </c:pt>
                <c:pt idx="19">
                  <c:v>0.48110000000000003</c:v>
                </c:pt>
                <c:pt idx="20">
                  <c:v>0.4839</c:v>
                </c:pt>
                <c:pt idx="21">
                  <c:v>0.4884</c:v>
                </c:pt>
                <c:pt idx="22">
                  <c:v>0.49149999999999999</c:v>
                </c:pt>
                <c:pt idx="23">
                  <c:v>0.49359999999999998</c:v>
                </c:pt>
                <c:pt idx="24">
                  <c:v>0.495</c:v>
                </c:pt>
                <c:pt idx="25">
                  <c:v>0.49569999999999997</c:v>
                </c:pt>
                <c:pt idx="26">
                  <c:v>0.496</c:v>
                </c:pt>
                <c:pt idx="27">
                  <c:v>0.49519999999999997</c:v>
                </c:pt>
                <c:pt idx="28">
                  <c:v>0.49330000000000002</c:v>
                </c:pt>
                <c:pt idx="29">
                  <c:v>0.49059999999999998</c:v>
                </c:pt>
                <c:pt idx="30">
                  <c:v>0.48730000000000001</c:v>
                </c:pt>
                <c:pt idx="31">
                  <c:v>0.48359999999999997</c:v>
                </c:pt>
                <c:pt idx="32">
                  <c:v>0.47970000000000002</c:v>
                </c:pt>
                <c:pt idx="33">
                  <c:v>0.47549999999999998</c:v>
                </c:pt>
                <c:pt idx="34">
                  <c:v>0.4713</c:v>
                </c:pt>
                <c:pt idx="35">
                  <c:v>0.46689999999999998</c:v>
                </c:pt>
                <c:pt idx="36">
                  <c:v>0.46250000000000002</c:v>
                </c:pt>
                <c:pt idx="37">
                  <c:v>0.45810000000000001</c:v>
                </c:pt>
                <c:pt idx="38">
                  <c:v>0.44929999999999998</c:v>
                </c:pt>
                <c:pt idx="39">
                  <c:v>0.4385</c:v>
                </c:pt>
                <c:pt idx="40">
                  <c:v>0.42809999999999998</c:v>
                </c:pt>
                <c:pt idx="41">
                  <c:v>0.41799999999999998</c:v>
                </c:pt>
                <c:pt idx="42">
                  <c:v>0.40839999999999999</c:v>
                </c:pt>
                <c:pt idx="43">
                  <c:v>0.39929999999999999</c:v>
                </c:pt>
                <c:pt idx="44">
                  <c:v>0.39050000000000001</c:v>
                </c:pt>
                <c:pt idx="45">
                  <c:v>0.38219999999999998</c:v>
                </c:pt>
                <c:pt idx="46">
                  <c:v>0.37419999999999998</c:v>
                </c:pt>
                <c:pt idx="47">
                  <c:v>0.3594</c:v>
                </c:pt>
                <c:pt idx="48">
                  <c:v>0.3458</c:v>
                </c:pt>
                <c:pt idx="49">
                  <c:v>0.33339999999999997</c:v>
                </c:pt>
                <c:pt idx="50">
                  <c:v>0.32200000000000001</c:v>
                </c:pt>
                <c:pt idx="51">
                  <c:v>0.31140000000000001</c:v>
                </c:pt>
                <c:pt idx="52">
                  <c:v>0.30170000000000002</c:v>
                </c:pt>
                <c:pt idx="53">
                  <c:v>0.28420000000000001</c:v>
                </c:pt>
                <c:pt idx="54">
                  <c:v>0.26889999999999997</c:v>
                </c:pt>
                <c:pt idx="55">
                  <c:v>0.25540000000000002</c:v>
                </c:pt>
                <c:pt idx="56">
                  <c:v>0.24349999999999999</c:v>
                </c:pt>
                <c:pt idx="57">
                  <c:v>0.23280000000000001</c:v>
                </c:pt>
                <c:pt idx="58">
                  <c:v>0.22309999999999999</c:v>
                </c:pt>
                <c:pt idx="59">
                  <c:v>0.21440000000000001</c:v>
                </c:pt>
                <c:pt idx="60">
                  <c:v>0.2064</c:v>
                </c:pt>
                <c:pt idx="61">
                  <c:v>0.1991</c:v>
                </c:pt>
                <c:pt idx="62">
                  <c:v>0.1923</c:v>
                </c:pt>
                <c:pt idx="63">
                  <c:v>0.18609999999999999</c:v>
                </c:pt>
                <c:pt idx="64">
                  <c:v>0.17499999999999999</c:v>
                </c:pt>
                <c:pt idx="65">
                  <c:v>0.16300000000000001</c:v>
                </c:pt>
                <c:pt idx="66">
                  <c:v>0.15290000000000001</c:v>
                </c:pt>
                <c:pt idx="67">
                  <c:v>0.14399999999999999</c:v>
                </c:pt>
                <c:pt idx="68">
                  <c:v>0.1363</c:v>
                </c:pt>
                <c:pt idx="69">
                  <c:v>0.1295</c:v>
                </c:pt>
                <c:pt idx="70">
                  <c:v>0.1234</c:v>
                </c:pt>
                <c:pt idx="71">
                  <c:v>0.1179</c:v>
                </c:pt>
                <c:pt idx="72">
                  <c:v>0.113</c:v>
                </c:pt>
                <c:pt idx="73">
                  <c:v>0.10440000000000001</c:v>
                </c:pt>
                <c:pt idx="74">
                  <c:v>9.7119999999999998E-2</c:v>
                </c:pt>
                <c:pt idx="75">
                  <c:v>9.0939999999999993E-2</c:v>
                </c:pt>
                <c:pt idx="76">
                  <c:v>8.5580000000000003E-2</c:v>
                </c:pt>
                <c:pt idx="77">
                  <c:v>8.0890000000000004E-2</c:v>
                </c:pt>
                <c:pt idx="78">
                  <c:v>7.6740000000000003E-2</c:v>
                </c:pt>
                <c:pt idx="79">
                  <c:v>6.9720000000000004E-2</c:v>
                </c:pt>
                <c:pt idx="80">
                  <c:v>6.4000000000000001E-2</c:v>
                </c:pt>
                <c:pt idx="81">
                  <c:v>5.9240000000000001E-2</c:v>
                </c:pt>
                <c:pt idx="82">
                  <c:v>5.5199999999999999E-2</c:v>
                </c:pt>
                <c:pt idx="83">
                  <c:v>5.1729999999999998E-2</c:v>
                </c:pt>
                <c:pt idx="84">
                  <c:v>4.8710000000000003E-2</c:v>
                </c:pt>
                <c:pt idx="85">
                  <c:v>4.6059999999999997E-2</c:v>
                </c:pt>
                <c:pt idx="86">
                  <c:v>4.3700000000000003E-2</c:v>
                </c:pt>
                <c:pt idx="87">
                  <c:v>4.1599999999999998E-2</c:v>
                </c:pt>
                <c:pt idx="88">
                  <c:v>3.9710000000000002E-2</c:v>
                </c:pt>
                <c:pt idx="89">
                  <c:v>3.7999999999999999E-2</c:v>
                </c:pt>
                <c:pt idx="90">
                  <c:v>3.5029999999999999E-2</c:v>
                </c:pt>
                <c:pt idx="91">
                  <c:v>3.1960000000000002E-2</c:v>
                </c:pt>
                <c:pt idx="92">
                  <c:v>2.9420000000000002E-2</c:v>
                </c:pt>
                <c:pt idx="93">
                  <c:v>2.7289999999999998E-2</c:v>
                </c:pt>
                <c:pt idx="94">
                  <c:v>2.547E-2</c:v>
                </c:pt>
                <c:pt idx="95">
                  <c:v>2.3900000000000001E-2</c:v>
                </c:pt>
                <c:pt idx="96">
                  <c:v>2.2530000000000001E-2</c:v>
                </c:pt>
                <c:pt idx="97">
                  <c:v>2.1309999999999999E-2</c:v>
                </c:pt>
                <c:pt idx="98">
                  <c:v>2.0230000000000001E-2</c:v>
                </c:pt>
                <c:pt idx="99">
                  <c:v>1.84E-2</c:v>
                </c:pt>
                <c:pt idx="100">
                  <c:v>1.6889999999999999E-2</c:v>
                </c:pt>
                <c:pt idx="101">
                  <c:v>1.562E-2</c:v>
                </c:pt>
                <c:pt idx="102">
                  <c:v>1.455E-2</c:v>
                </c:pt>
                <c:pt idx="103">
                  <c:v>1.362E-2</c:v>
                </c:pt>
                <c:pt idx="104">
                  <c:v>1.282E-2</c:v>
                </c:pt>
                <c:pt idx="105">
                  <c:v>1.1480000000000001E-2</c:v>
                </c:pt>
                <c:pt idx="106">
                  <c:v>1.0410000000000001E-2</c:v>
                </c:pt>
                <c:pt idx="107">
                  <c:v>9.5309999999999995E-3</c:v>
                </c:pt>
                <c:pt idx="108">
                  <c:v>8.8009999999999998E-3</c:v>
                </c:pt>
                <c:pt idx="109">
                  <c:v>8.1810000000000008E-3</c:v>
                </c:pt>
                <c:pt idx="110">
                  <c:v>7.6480000000000003E-3</c:v>
                </c:pt>
                <c:pt idx="111">
                  <c:v>7.1850000000000004E-3</c:v>
                </c:pt>
                <c:pt idx="112">
                  <c:v>6.7780000000000002E-3</c:v>
                </c:pt>
                <c:pt idx="113">
                  <c:v>6.417E-3</c:v>
                </c:pt>
                <c:pt idx="114">
                  <c:v>6.0959999999999999E-3</c:v>
                </c:pt>
                <c:pt idx="115">
                  <c:v>5.8069999999999997E-3</c:v>
                </c:pt>
                <c:pt idx="116">
                  <c:v>5.3080000000000002E-3</c:v>
                </c:pt>
                <c:pt idx="117">
                  <c:v>4.7999999999999996E-3</c:v>
                </c:pt>
                <c:pt idx="118">
                  <c:v>4.3860000000000001E-3</c:v>
                </c:pt>
                <c:pt idx="119">
                  <c:v>4.0419999999999996E-3</c:v>
                </c:pt>
                <c:pt idx="120">
                  <c:v>3.7499999999999999E-3</c:v>
                </c:pt>
                <c:pt idx="121">
                  <c:v>3.5000000000000001E-3</c:v>
                </c:pt>
                <c:pt idx="122">
                  <c:v>3.2829999999999999E-3</c:v>
                </c:pt>
                <c:pt idx="123">
                  <c:v>3.0929999999999998E-3</c:v>
                </c:pt>
                <c:pt idx="124">
                  <c:v>2.9250000000000001E-3</c:v>
                </c:pt>
                <c:pt idx="125">
                  <c:v>2.6410000000000001E-3</c:v>
                </c:pt>
                <c:pt idx="126">
                  <c:v>2.4090000000000001E-3</c:v>
                </c:pt>
                <c:pt idx="127">
                  <c:v>2.2169999999999998E-3</c:v>
                </c:pt>
                <c:pt idx="128">
                  <c:v>2.055E-3</c:v>
                </c:pt>
                <c:pt idx="129">
                  <c:v>1.916E-3</c:v>
                </c:pt>
                <c:pt idx="130">
                  <c:v>1.7960000000000001E-3</c:v>
                </c:pt>
                <c:pt idx="131">
                  <c:v>1.5969999999999999E-3</c:v>
                </c:pt>
                <c:pt idx="132">
                  <c:v>1.4400000000000001E-3</c:v>
                </c:pt>
                <c:pt idx="133">
                  <c:v>1.3129999999999999E-3</c:v>
                </c:pt>
                <c:pt idx="134">
                  <c:v>1.207E-3</c:v>
                </c:pt>
                <c:pt idx="135">
                  <c:v>1.1169999999999999E-3</c:v>
                </c:pt>
                <c:pt idx="136">
                  <c:v>1.041E-3</c:v>
                </c:pt>
                <c:pt idx="137">
                  <c:v>9.7499999999999996E-4</c:v>
                </c:pt>
                <c:pt idx="138">
                  <c:v>9.1710000000000001E-4</c:v>
                </c:pt>
                <c:pt idx="139">
                  <c:v>8.6609999999999996E-4</c:v>
                </c:pt>
                <c:pt idx="140">
                  <c:v>8.206E-4</c:v>
                </c:pt>
                <c:pt idx="141">
                  <c:v>7.7999999999999999E-4</c:v>
                </c:pt>
                <c:pt idx="142">
                  <c:v>7.1020000000000002E-4</c:v>
                </c:pt>
                <c:pt idx="143">
                  <c:v>6.3940000000000004E-4</c:v>
                </c:pt>
                <c:pt idx="144">
                  <c:v>5.8200000000000005E-4</c:v>
                </c:pt>
                <c:pt idx="145">
                  <c:v>5.3439999999999998E-4</c:v>
                </c:pt>
                <c:pt idx="146">
                  <c:v>4.9439999999999998E-4</c:v>
                </c:pt>
                <c:pt idx="147">
                  <c:v>4.6020000000000002E-4</c:v>
                </c:pt>
                <c:pt idx="148">
                  <c:v>4.306E-4</c:v>
                </c:pt>
                <c:pt idx="149">
                  <c:v>4.0470000000000002E-4</c:v>
                </c:pt>
                <c:pt idx="150">
                  <c:v>3.8200000000000002E-4</c:v>
                </c:pt>
                <c:pt idx="151">
                  <c:v>3.436E-4</c:v>
                </c:pt>
                <c:pt idx="152">
                  <c:v>3.1250000000000001E-4</c:v>
                </c:pt>
                <c:pt idx="153">
                  <c:v>2.8679999999999998E-4</c:v>
                </c:pt>
                <c:pt idx="154">
                  <c:v>2.6509999999999999E-4</c:v>
                </c:pt>
                <c:pt idx="155">
                  <c:v>2.4659999999999998E-4</c:v>
                </c:pt>
                <c:pt idx="156">
                  <c:v>2.3059999999999999E-4</c:v>
                </c:pt>
                <c:pt idx="157">
                  <c:v>2.0440000000000001E-4</c:v>
                </c:pt>
                <c:pt idx="158">
                  <c:v>1.8369999999999999E-4</c:v>
                </c:pt>
                <c:pt idx="159">
                  <c:v>1.6699999999999999E-4</c:v>
                </c:pt>
                <c:pt idx="160">
                  <c:v>1.5310000000000001E-4</c:v>
                </c:pt>
                <c:pt idx="161">
                  <c:v>1.415E-4</c:v>
                </c:pt>
                <c:pt idx="162">
                  <c:v>1.316E-4</c:v>
                </c:pt>
                <c:pt idx="163">
                  <c:v>1.2300000000000001E-4</c:v>
                </c:pt>
                <c:pt idx="164">
                  <c:v>1.155E-4</c:v>
                </c:pt>
                <c:pt idx="165">
                  <c:v>1.089E-4</c:v>
                </c:pt>
                <c:pt idx="166">
                  <c:v>1.03E-4</c:v>
                </c:pt>
                <c:pt idx="167">
                  <c:v>9.781E-5</c:v>
                </c:pt>
                <c:pt idx="168">
                  <c:v>8.8839999999999996E-5</c:v>
                </c:pt>
                <c:pt idx="169">
                  <c:v>7.9779999999999998E-5</c:v>
                </c:pt>
                <c:pt idx="170">
                  <c:v>7.2449999999999999E-5</c:v>
                </c:pt>
                <c:pt idx="171">
                  <c:v>6.6400000000000001E-5</c:v>
                </c:pt>
                <c:pt idx="172">
                  <c:v>6.1320000000000002E-5</c:v>
                </c:pt>
                <c:pt idx="173">
                  <c:v>5.698E-5</c:v>
                </c:pt>
                <c:pt idx="174">
                  <c:v>5.3239999999999998E-5</c:v>
                </c:pt>
                <c:pt idx="175">
                  <c:v>4.9969999999999998E-5</c:v>
                </c:pt>
                <c:pt idx="176">
                  <c:v>4.71E-5</c:v>
                </c:pt>
                <c:pt idx="177">
                  <c:v>4.227E-5</c:v>
                </c:pt>
                <c:pt idx="178">
                  <c:v>3.837E-5</c:v>
                </c:pt>
                <c:pt idx="179">
                  <c:v>3.5150000000000001E-5</c:v>
                </c:pt>
                <c:pt idx="180">
                  <c:v>3.2440000000000001E-5</c:v>
                </c:pt>
                <c:pt idx="181">
                  <c:v>3.0139999999999999E-5</c:v>
                </c:pt>
                <c:pt idx="182">
                  <c:v>2.815E-5</c:v>
                </c:pt>
                <c:pt idx="183">
                  <c:v>2.4890000000000001E-5</c:v>
                </c:pt>
                <c:pt idx="184">
                  <c:v>2.232E-5</c:v>
                </c:pt>
                <c:pt idx="185">
                  <c:v>2.0250000000000001E-5</c:v>
                </c:pt>
                <c:pt idx="186">
                  <c:v>1.855E-5</c:v>
                </c:pt>
                <c:pt idx="187">
                  <c:v>1.7110000000000001E-5</c:v>
                </c:pt>
                <c:pt idx="188">
                  <c:v>1.5889999999999999E-5</c:v>
                </c:pt>
                <c:pt idx="189">
                  <c:v>1.484E-5</c:v>
                </c:pt>
                <c:pt idx="190">
                  <c:v>1.3920000000000001E-5</c:v>
                </c:pt>
                <c:pt idx="191">
                  <c:v>1.311E-5</c:v>
                </c:pt>
                <c:pt idx="192">
                  <c:v>1.24E-5</c:v>
                </c:pt>
                <c:pt idx="193">
                  <c:v>1.1759999999999999E-5</c:v>
                </c:pt>
                <c:pt idx="194">
                  <c:v>1.066E-5</c:v>
                </c:pt>
                <c:pt idx="195">
                  <c:v>9.5580000000000006E-6</c:v>
                </c:pt>
                <c:pt idx="196">
                  <c:v>8.6670000000000002E-6</c:v>
                </c:pt>
                <c:pt idx="197">
                  <c:v>7.9319999999999996E-6</c:v>
                </c:pt>
                <c:pt idx="198">
                  <c:v>7.3159999999999999E-6</c:v>
                </c:pt>
                <c:pt idx="199">
                  <c:v>6.7909999999999999E-6</c:v>
                </c:pt>
                <c:pt idx="200">
                  <c:v>6.3389999999999998E-6</c:v>
                </c:pt>
                <c:pt idx="201">
                  <c:v>5.9449999999999998E-6</c:v>
                </c:pt>
                <c:pt idx="202">
                  <c:v>5.5979999999999996E-6</c:v>
                </c:pt>
                <c:pt idx="203">
                  <c:v>5.0159999999999999E-6</c:v>
                </c:pt>
                <c:pt idx="204">
                  <c:v>4.5469999999999998E-6</c:v>
                </c:pt>
                <c:pt idx="205">
                  <c:v>4.1609999999999996E-6</c:v>
                </c:pt>
                <c:pt idx="206">
                  <c:v>3.8360000000000002E-6</c:v>
                </c:pt>
                <c:pt idx="207">
                  <c:v>3.5599999999999998E-6</c:v>
                </c:pt>
                <c:pt idx="208">
                  <c:v>3.3220000000000001E-6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BB-4111-9D15-432F955B8F0C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srim7Li_EJ212!$G$20:$G$228</c:f>
              <c:numCache>
                <c:formatCode>0.000E+00</c:formatCode>
                <c:ptCount val="209"/>
                <c:pt idx="0">
                  <c:v>0.38115999999999994</c:v>
                </c:pt>
                <c:pt idx="1">
                  <c:v>0.39679000000000003</c:v>
                </c:pt>
                <c:pt idx="2">
                  <c:v>0.41056999999999999</c:v>
                </c:pt>
                <c:pt idx="3">
                  <c:v>0.42293000000000003</c:v>
                </c:pt>
                <c:pt idx="4">
                  <c:v>0.43398000000000003</c:v>
                </c:pt>
                <c:pt idx="5">
                  <c:v>0.44403999999999999</c:v>
                </c:pt>
                <c:pt idx="6">
                  <c:v>0.45322000000000001</c:v>
                </c:pt>
                <c:pt idx="7">
                  <c:v>0.46172999999999997</c:v>
                </c:pt>
                <c:pt idx="8">
                  <c:v>0.46947</c:v>
                </c:pt>
                <c:pt idx="9">
                  <c:v>0.47675999999999996</c:v>
                </c:pt>
                <c:pt idx="10">
                  <c:v>0.48350000000000004</c:v>
                </c:pt>
                <c:pt idx="11">
                  <c:v>0.48979</c:v>
                </c:pt>
                <c:pt idx="12">
                  <c:v>0.50114000000000003</c:v>
                </c:pt>
                <c:pt idx="13">
                  <c:v>0.51354</c:v>
                </c:pt>
                <c:pt idx="14">
                  <c:v>0.52434999999999998</c:v>
                </c:pt>
                <c:pt idx="15">
                  <c:v>0.53390000000000004</c:v>
                </c:pt>
                <c:pt idx="16">
                  <c:v>0.54228999999999994</c:v>
                </c:pt>
                <c:pt idx="17">
                  <c:v>0.54976999999999998</c:v>
                </c:pt>
                <c:pt idx="18">
                  <c:v>0.55642999999999998</c:v>
                </c:pt>
                <c:pt idx="19">
                  <c:v>0.56249000000000005</c:v>
                </c:pt>
                <c:pt idx="20">
                  <c:v>0.56796000000000002</c:v>
                </c:pt>
                <c:pt idx="21">
                  <c:v>0.57755000000000001</c:v>
                </c:pt>
                <c:pt idx="22">
                  <c:v>0.58548</c:v>
                </c:pt>
                <c:pt idx="23">
                  <c:v>0.59216000000000002</c:v>
                </c:pt>
                <c:pt idx="24">
                  <c:v>0.59789999999999999</c:v>
                </c:pt>
                <c:pt idx="25">
                  <c:v>0.60289999999999999</c:v>
                </c:pt>
                <c:pt idx="26">
                  <c:v>0.60719999999999996</c:v>
                </c:pt>
                <c:pt idx="27">
                  <c:v>0.61409999999999998</c:v>
                </c:pt>
                <c:pt idx="28">
                  <c:v>0.61939999999999995</c:v>
                </c:pt>
                <c:pt idx="29">
                  <c:v>0.62349999999999994</c:v>
                </c:pt>
                <c:pt idx="30">
                  <c:v>0.62670000000000003</c:v>
                </c:pt>
                <c:pt idx="31">
                  <c:v>0.62919999999999998</c:v>
                </c:pt>
                <c:pt idx="32">
                  <c:v>0.63119999999999998</c:v>
                </c:pt>
                <c:pt idx="33">
                  <c:v>0.63280000000000003</c:v>
                </c:pt>
                <c:pt idx="34">
                  <c:v>0.6341</c:v>
                </c:pt>
                <c:pt idx="35">
                  <c:v>0.63500000000000001</c:v>
                </c:pt>
                <c:pt idx="36">
                  <c:v>0.63580000000000003</c:v>
                </c:pt>
                <c:pt idx="37">
                  <c:v>0.63639999999999997</c:v>
                </c:pt>
                <c:pt idx="38">
                  <c:v>0.63729999999999998</c:v>
                </c:pt>
                <c:pt idx="39">
                  <c:v>0.63790000000000002</c:v>
                </c:pt>
                <c:pt idx="40">
                  <c:v>0.63819999999999999</c:v>
                </c:pt>
                <c:pt idx="41">
                  <c:v>0.63839999999999997</c:v>
                </c:pt>
                <c:pt idx="42">
                  <c:v>0.63859999999999995</c:v>
                </c:pt>
                <c:pt idx="43">
                  <c:v>0.63890000000000002</c:v>
                </c:pt>
                <c:pt idx="44">
                  <c:v>0.6391</c:v>
                </c:pt>
                <c:pt idx="45">
                  <c:v>0.63959999999999995</c:v>
                </c:pt>
                <c:pt idx="46">
                  <c:v>0.6399999999999999</c:v>
                </c:pt>
                <c:pt idx="47">
                  <c:v>0.64129999999999998</c:v>
                </c:pt>
                <c:pt idx="48">
                  <c:v>0.64300000000000002</c:v>
                </c:pt>
                <c:pt idx="49">
                  <c:v>0.64510000000000001</c:v>
                </c:pt>
                <c:pt idx="50">
                  <c:v>0.64759999999999995</c:v>
                </c:pt>
                <c:pt idx="51">
                  <c:v>0.65029999999999999</c:v>
                </c:pt>
                <c:pt idx="52">
                  <c:v>0.65339999999999998</c:v>
                </c:pt>
                <c:pt idx="53">
                  <c:v>0.66010000000000002</c:v>
                </c:pt>
                <c:pt idx="54">
                  <c:v>0.66759999999999997</c:v>
                </c:pt>
                <c:pt idx="55">
                  <c:v>0.67569999999999997</c:v>
                </c:pt>
                <c:pt idx="56">
                  <c:v>0.68430000000000002</c:v>
                </c:pt>
                <c:pt idx="57">
                  <c:v>0.69320000000000004</c:v>
                </c:pt>
                <c:pt idx="58">
                  <c:v>0.70230000000000004</c:v>
                </c:pt>
                <c:pt idx="59">
                  <c:v>0.7117</c:v>
                </c:pt>
                <c:pt idx="60">
                  <c:v>0.71940000000000004</c:v>
                </c:pt>
                <c:pt idx="61">
                  <c:v>0.72730000000000006</c:v>
                </c:pt>
                <c:pt idx="62">
                  <c:v>0.73530000000000006</c:v>
                </c:pt>
                <c:pt idx="63">
                  <c:v>0.74350000000000005</c:v>
                </c:pt>
                <c:pt idx="64">
                  <c:v>0.76</c:v>
                </c:pt>
                <c:pt idx="65">
                  <c:v>0.78080000000000005</c:v>
                </c:pt>
                <c:pt idx="66">
                  <c:v>0.80200000000000005</c:v>
                </c:pt>
                <c:pt idx="67">
                  <c:v>0.82289999999999996</c:v>
                </c:pt>
                <c:pt idx="68">
                  <c:v>0.84389999999999998</c:v>
                </c:pt>
                <c:pt idx="69">
                  <c:v>0.86470000000000002</c:v>
                </c:pt>
                <c:pt idx="70">
                  <c:v>0.88539999999999996</c:v>
                </c:pt>
                <c:pt idx="71">
                  <c:v>0.90580000000000005</c:v>
                </c:pt>
                <c:pt idx="72">
                  <c:v>0.92610000000000003</c:v>
                </c:pt>
                <c:pt idx="73">
                  <c:v>0.96600000000000008</c:v>
                </c:pt>
                <c:pt idx="74">
                  <c:v>1.00482</c:v>
                </c:pt>
                <c:pt idx="75">
                  <c:v>1.04264</c:v>
                </c:pt>
                <c:pt idx="76">
                  <c:v>1.07948</c:v>
                </c:pt>
                <c:pt idx="77">
                  <c:v>1.1148899999999999</c:v>
                </c:pt>
                <c:pt idx="78">
                  <c:v>1.14974</c:v>
                </c:pt>
                <c:pt idx="79">
                  <c:v>1.2157199999999999</c:v>
                </c:pt>
                <c:pt idx="80">
                  <c:v>1.2770000000000001</c:v>
                </c:pt>
                <c:pt idx="81">
                  <c:v>1.3342399999999999</c:v>
                </c:pt>
                <c:pt idx="82">
                  <c:v>1.3872</c:v>
                </c:pt>
                <c:pt idx="83">
                  <c:v>1.43773</c:v>
                </c:pt>
                <c:pt idx="84">
                  <c:v>1.4857100000000001</c:v>
                </c:pt>
                <c:pt idx="85">
                  <c:v>1.5310600000000001</c:v>
                </c:pt>
                <c:pt idx="86">
                  <c:v>1.5767</c:v>
                </c:pt>
                <c:pt idx="87">
                  <c:v>1.6216000000000002</c:v>
                </c:pt>
                <c:pt idx="88">
                  <c:v>1.6657099999999998</c:v>
                </c:pt>
                <c:pt idx="89">
                  <c:v>1.71</c:v>
                </c:pt>
                <c:pt idx="90">
                  <c:v>1.8000299999999998</c:v>
                </c:pt>
                <c:pt idx="91">
                  <c:v>1.9119599999999999</c:v>
                </c:pt>
                <c:pt idx="92">
                  <c:v>2.0234199999999998</c:v>
                </c:pt>
                <c:pt idx="93">
                  <c:v>2.1332899999999997</c:v>
                </c:pt>
                <c:pt idx="94">
                  <c:v>2.2414700000000001</c:v>
                </c:pt>
                <c:pt idx="95">
                  <c:v>2.3458999999999999</c:v>
                </c:pt>
                <c:pt idx="96">
                  <c:v>2.44753</c:v>
                </c:pt>
                <c:pt idx="97">
                  <c:v>2.5463100000000001</c:v>
                </c:pt>
                <c:pt idx="98">
                  <c:v>2.6402300000000003</c:v>
                </c:pt>
                <c:pt idx="99">
                  <c:v>2.8174000000000001</c:v>
                </c:pt>
                <c:pt idx="100">
                  <c:v>2.9778899999999999</c:v>
                </c:pt>
                <c:pt idx="101">
                  <c:v>3.1236200000000003</c:v>
                </c:pt>
                <c:pt idx="102">
                  <c:v>3.2535499999999997</c:v>
                </c:pt>
                <c:pt idx="103">
                  <c:v>3.3696199999999998</c:v>
                </c:pt>
                <c:pt idx="104">
                  <c:v>3.4718200000000001</c:v>
                </c:pt>
                <c:pt idx="105">
                  <c:v>3.6424799999999999</c:v>
                </c:pt>
                <c:pt idx="106">
                  <c:v>3.7714099999999999</c:v>
                </c:pt>
                <c:pt idx="107">
                  <c:v>3.8675310000000001</c:v>
                </c:pt>
                <c:pt idx="108">
                  <c:v>3.9358010000000001</c:v>
                </c:pt>
                <c:pt idx="109">
                  <c:v>3.9821810000000002</c:v>
                </c:pt>
                <c:pt idx="110">
                  <c:v>4.0106479999999998</c:v>
                </c:pt>
                <c:pt idx="111">
                  <c:v>4.0241850000000001</c:v>
                </c:pt>
                <c:pt idx="112">
                  <c:v>4.0257779999999999</c:v>
                </c:pt>
                <c:pt idx="113">
                  <c:v>4.0184169999999995</c:v>
                </c:pt>
                <c:pt idx="114">
                  <c:v>4.0040960000000005</c:v>
                </c:pt>
                <c:pt idx="115">
                  <c:v>3.9828069999999998</c:v>
                </c:pt>
                <c:pt idx="116">
                  <c:v>3.9283079999999999</c:v>
                </c:pt>
                <c:pt idx="117">
                  <c:v>3.8437999999999999</c:v>
                </c:pt>
                <c:pt idx="118">
                  <c:v>3.7503859999999998</c:v>
                </c:pt>
                <c:pt idx="119">
                  <c:v>3.654042</c:v>
                </c:pt>
                <c:pt idx="120">
                  <c:v>3.5557500000000002</c:v>
                </c:pt>
                <c:pt idx="121">
                  <c:v>3.4584999999999999</c:v>
                </c:pt>
                <c:pt idx="122">
                  <c:v>3.363283</c:v>
                </c:pt>
                <c:pt idx="123">
                  <c:v>3.2710929999999996</c:v>
                </c:pt>
                <c:pt idx="124">
                  <c:v>3.1819249999999997</c:v>
                </c:pt>
                <c:pt idx="125">
                  <c:v>3.0126409999999999</c:v>
                </c:pt>
                <c:pt idx="126">
                  <c:v>2.8564090000000002</c:v>
                </c:pt>
                <c:pt idx="127">
                  <c:v>2.7142170000000001</c:v>
                </c:pt>
                <c:pt idx="128">
                  <c:v>2.5840549999999998</c:v>
                </c:pt>
                <c:pt idx="129">
                  <c:v>2.465916</c:v>
                </c:pt>
                <c:pt idx="130">
                  <c:v>2.3587960000000003</c:v>
                </c:pt>
                <c:pt idx="131">
                  <c:v>2.1705969999999999</c:v>
                </c:pt>
                <c:pt idx="132">
                  <c:v>2.0114399999999999</c:v>
                </c:pt>
                <c:pt idx="133">
                  <c:v>1.8763129999999999</c:v>
                </c:pt>
                <c:pt idx="134">
                  <c:v>1.7602069999999999</c:v>
                </c:pt>
                <c:pt idx="135">
                  <c:v>1.6581170000000001</c:v>
                </c:pt>
                <c:pt idx="136">
                  <c:v>1.5690410000000001</c:v>
                </c:pt>
                <c:pt idx="137">
                  <c:v>1.489975</c:v>
                </c:pt>
                <c:pt idx="138">
                  <c:v>1.4289170999999998</c:v>
                </c:pt>
                <c:pt idx="139">
                  <c:v>1.3678661000000001</c:v>
                </c:pt>
                <c:pt idx="140">
                  <c:v>1.3058205999999999</c:v>
                </c:pt>
                <c:pt idx="141">
                  <c:v>1.2477800000000001</c:v>
                </c:pt>
                <c:pt idx="142">
                  <c:v>1.1477102000000001</c:v>
                </c:pt>
                <c:pt idx="143">
                  <c:v>1.0456394</c:v>
                </c:pt>
                <c:pt idx="144">
                  <c:v>0.96108199999999999</c:v>
                </c:pt>
                <c:pt idx="145">
                  <c:v>0.89063440000000005</c:v>
                </c:pt>
                <c:pt idx="146">
                  <c:v>0.83069440000000005</c:v>
                </c:pt>
                <c:pt idx="147">
                  <c:v>0.77896019999999999</c:v>
                </c:pt>
                <c:pt idx="148">
                  <c:v>0.73393059999999999</c:v>
                </c:pt>
                <c:pt idx="149">
                  <c:v>0.6943047</c:v>
                </c:pt>
                <c:pt idx="150">
                  <c:v>0.65898199999999996</c:v>
                </c:pt>
                <c:pt idx="151">
                  <c:v>0.5991436</c:v>
                </c:pt>
                <c:pt idx="152">
                  <c:v>0.55001250000000002</c:v>
                </c:pt>
                <c:pt idx="153">
                  <c:v>0.50898680000000007</c:v>
                </c:pt>
                <c:pt idx="154">
                  <c:v>0.47416510000000001</c:v>
                </c:pt>
                <c:pt idx="155">
                  <c:v>0.4441466</c:v>
                </c:pt>
                <c:pt idx="156">
                  <c:v>0.41803060000000003</c:v>
                </c:pt>
                <c:pt idx="157">
                  <c:v>0.37470439999999999</c:v>
                </c:pt>
                <c:pt idx="158">
                  <c:v>0.34018370000000003</c:v>
                </c:pt>
                <c:pt idx="159">
                  <c:v>0.31196699999999999</c:v>
                </c:pt>
                <c:pt idx="160">
                  <c:v>0.28845310000000002</c:v>
                </c:pt>
                <c:pt idx="161">
                  <c:v>0.26854150000000004</c:v>
                </c:pt>
                <c:pt idx="162">
                  <c:v>0.25143160000000003</c:v>
                </c:pt>
                <c:pt idx="163">
                  <c:v>0.23652300000000001</c:v>
                </c:pt>
                <c:pt idx="164">
                  <c:v>0.22351549999999998</c:v>
                </c:pt>
                <c:pt idx="165">
                  <c:v>0.2120089</c:v>
                </c:pt>
                <c:pt idx="166">
                  <c:v>0.20170299999999999</c:v>
                </c:pt>
                <c:pt idx="167">
                  <c:v>0.19239781</c:v>
                </c:pt>
                <c:pt idx="168">
                  <c:v>0.17648884000000001</c:v>
                </c:pt>
                <c:pt idx="169">
                  <c:v>0.16027978000000001</c:v>
                </c:pt>
                <c:pt idx="170">
                  <c:v>0.14707244999999999</c:v>
                </c:pt>
                <c:pt idx="171">
                  <c:v>0.13616639999999999</c:v>
                </c:pt>
                <c:pt idx="172">
                  <c:v>0.12686132</c:v>
                </c:pt>
                <c:pt idx="173">
                  <c:v>0.11895698</c:v>
                </c:pt>
                <c:pt idx="174">
                  <c:v>0.11215324</c:v>
                </c:pt>
                <c:pt idx="175">
                  <c:v>0.10604996999999999</c:v>
                </c:pt>
                <c:pt idx="176">
                  <c:v>0.10074709999999999</c:v>
                </c:pt>
                <c:pt idx="177">
                  <c:v>9.1832269999999994E-2</c:v>
                </c:pt>
                <c:pt idx="178">
                  <c:v>8.4558369999999994E-2</c:v>
                </c:pt>
                <c:pt idx="179">
                  <c:v>7.8535149999999998E-2</c:v>
                </c:pt>
                <c:pt idx="180">
                  <c:v>7.346243999999999E-2</c:v>
                </c:pt>
                <c:pt idx="181">
                  <c:v>6.9130139999999993E-2</c:v>
                </c:pt>
                <c:pt idx="182">
                  <c:v>6.537815000000001E-2</c:v>
                </c:pt>
                <c:pt idx="183">
                  <c:v>5.9214889999999999E-2</c:v>
                </c:pt>
                <c:pt idx="184">
                  <c:v>5.4352320000000003E-2</c:v>
                </c:pt>
                <c:pt idx="185">
                  <c:v>5.0430250000000003E-2</c:v>
                </c:pt>
                <c:pt idx="186">
                  <c:v>4.7188549999999996E-2</c:v>
                </c:pt>
                <c:pt idx="187">
                  <c:v>4.4467110000000004E-2</c:v>
                </c:pt>
                <c:pt idx="188">
                  <c:v>4.2145889999999998E-2</c:v>
                </c:pt>
                <c:pt idx="189">
                  <c:v>4.0144840000000001E-2</c:v>
                </c:pt>
                <c:pt idx="190">
                  <c:v>3.8403920000000001E-2</c:v>
                </c:pt>
                <c:pt idx="191">
                  <c:v>3.6873109999999994E-2</c:v>
                </c:pt>
                <c:pt idx="192">
                  <c:v>3.5522400000000003E-2</c:v>
                </c:pt>
                <c:pt idx="193">
                  <c:v>3.432176E-2</c:v>
                </c:pt>
                <c:pt idx="194">
                  <c:v>3.227066E-2</c:v>
                </c:pt>
                <c:pt idx="195">
                  <c:v>3.0209558000000001E-2</c:v>
                </c:pt>
                <c:pt idx="196">
                  <c:v>2.8558666999999999E-2</c:v>
                </c:pt>
                <c:pt idx="197">
                  <c:v>2.7217932E-2</c:v>
                </c:pt>
                <c:pt idx="198">
                  <c:v>2.6097315999999999E-2</c:v>
                </c:pt>
                <c:pt idx="199">
                  <c:v>2.5156790999999998E-2</c:v>
                </c:pt>
                <c:pt idx="200">
                  <c:v>2.4356339000000001E-2</c:v>
                </c:pt>
                <c:pt idx="201">
                  <c:v>2.3665945000000001E-2</c:v>
                </c:pt>
                <c:pt idx="202">
                  <c:v>2.3065598E-2</c:v>
                </c:pt>
                <c:pt idx="203">
                  <c:v>2.2085015999999999E-2</c:v>
                </c:pt>
                <c:pt idx="204">
                  <c:v>2.1314547E-2</c:v>
                </c:pt>
                <c:pt idx="205">
                  <c:v>2.0704160999999999E-2</c:v>
                </c:pt>
                <c:pt idx="206">
                  <c:v>2.0203835999999999E-2</c:v>
                </c:pt>
                <c:pt idx="207">
                  <c:v>1.9793559999999998E-2</c:v>
                </c:pt>
                <c:pt idx="208">
                  <c:v>1.9463322000000002E-2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BB-4111-9D15-432F955B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9096"/>
        <c:axId val="477619296"/>
      </c:scatterChart>
      <c:valAx>
        <c:axId val="47762909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9296"/>
        <c:crosses val="autoZero"/>
        <c:crossBetween val="midCat"/>
        <c:majorUnit val="10"/>
      </c:valAx>
      <c:valAx>
        <c:axId val="47761929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909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srim7Li_EJ212!$P$5</c:f>
          <c:strCache>
            <c:ptCount val="1"/>
            <c:pt idx="0">
              <c:v>srim7Li_EJ212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srim7Li_EJ212!$D$20:$D$228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srim7Li_EJ212!$J$20:$J$228</c:f>
              <c:numCache>
                <c:formatCode>0.000</c:formatCode>
                <c:ptCount val="209"/>
                <c:pt idx="0">
                  <c:v>1.6000000000000001E-3</c:v>
                </c:pt>
                <c:pt idx="1">
                  <c:v>1.7000000000000001E-3</c:v>
                </c:pt>
                <c:pt idx="2">
                  <c:v>1.9E-3</c:v>
                </c:pt>
                <c:pt idx="3">
                  <c:v>2E-3</c:v>
                </c:pt>
                <c:pt idx="4">
                  <c:v>2.1000000000000003E-3</c:v>
                </c:pt>
                <c:pt idx="5">
                  <c:v>2.3E-3</c:v>
                </c:pt>
                <c:pt idx="6">
                  <c:v>2.4000000000000002E-3</c:v>
                </c:pt>
                <c:pt idx="7">
                  <c:v>2.5000000000000001E-3</c:v>
                </c:pt>
                <c:pt idx="8">
                  <c:v>2.7000000000000001E-3</c:v>
                </c:pt>
                <c:pt idx="9">
                  <c:v>2.8E-3</c:v>
                </c:pt>
                <c:pt idx="10">
                  <c:v>2.9000000000000002E-3</c:v>
                </c:pt>
                <c:pt idx="11">
                  <c:v>3.0000000000000001E-3</c:v>
                </c:pt>
                <c:pt idx="12">
                  <c:v>3.3E-3</c:v>
                </c:pt>
                <c:pt idx="13">
                  <c:v>3.5999999999999999E-3</c:v>
                </c:pt>
                <c:pt idx="14">
                  <c:v>3.8999999999999998E-3</c:v>
                </c:pt>
                <c:pt idx="15">
                  <c:v>4.1000000000000003E-3</c:v>
                </c:pt>
                <c:pt idx="16">
                  <c:v>4.3999999999999994E-3</c:v>
                </c:pt>
                <c:pt idx="17">
                  <c:v>4.7000000000000002E-3</c:v>
                </c:pt>
                <c:pt idx="18">
                  <c:v>5.0000000000000001E-3</c:v>
                </c:pt>
                <c:pt idx="19">
                  <c:v>5.3E-3</c:v>
                </c:pt>
                <c:pt idx="20">
                  <c:v>5.4999999999999997E-3</c:v>
                </c:pt>
                <c:pt idx="21">
                  <c:v>6.0999999999999995E-3</c:v>
                </c:pt>
                <c:pt idx="22">
                  <c:v>6.6E-3</c:v>
                </c:pt>
                <c:pt idx="23">
                  <c:v>7.1999999999999998E-3</c:v>
                </c:pt>
                <c:pt idx="24">
                  <c:v>7.7000000000000002E-3</c:v>
                </c:pt>
                <c:pt idx="25">
                  <c:v>8.2000000000000007E-3</c:v>
                </c:pt>
                <c:pt idx="26">
                  <c:v>8.7999999999999988E-3</c:v>
                </c:pt>
                <c:pt idx="27">
                  <c:v>9.9000000000000008E-3</c:v>
                </c:pt>
                <c:pt idx="28">
                  <c:v>1.09E-2</c:v>
                </c:pt>
                <c:pt idx="29">
                  <c:v>1.2E-2</c:v>
                </c:pt>
                <c:pt idx="30">
                  <c:v>1.3100000000000001E-2</c:v>
                </c:pt>
                <c:pt idx="31">
                  <c:v>1.4199999999999999E-2</c:v>
                </c:pt>
                <c:pt idx="32">
                  <c:v>1.52E-2</c:v>
                </c:pt>
                <c:pt idx="33">
                  <c:v>1.6300000000000002E-2</c:v>
                </c:pt>
                <c:pt idx="34">
                  <c:v>1.7399999999999999E-2</c:v>
                </c:pt>
                <c:pt idx="35">
                  <c:v>1.8499999999999999E-2</c:v>
                </c:pt>
                <c:pt idx="36">
                  <c:v>1.9599999999999999E-2</c:v>
                </c:pt>
                <c:pt idx="37">
                  <c:v>2.07E-2</c:v>
                </c:pt>
                <c:pt idx="38">
                  <c:v>2.29E-2</c:v>
                </c:pt>
                <c:pt idx="39">
                  <c:v>2.5700000000000001E-2</c:v>
                </c:pt>
                <c:pt idx="40">
                  <c:v>2.8499999999999998E-2</c:v>
                </c:pt>
                <c:pt idx="41">
                  <c:v>3.1399999999999997E-2</c:v>
                </c:pt>
                <c:pt idx="42">
                  <c:v>3.4300000000000004E-2</c:v>
                </c:pt>
                <c:pt idx="43">
                  <c:v>3.7100000000000001E-2</c:v>
                </c:pt>
                <c:pt idx="44">
                  <c:v>0.04</c:v>
                </c:pt>
                <c:pt idx="45">
                  <c:v>4.2900000000000001E-2</c:v>
                </c:pt>
                <c:pt idx="46">
                  <c:v>4.5900000000000003E-2</c:v>
                </c:pt>
                <c:pt idx="47">
                  <c:v>5.1799999999999999E-2</c:v>
                </c:pt>
                <c:pt idx="48">
                  <c:v>5.7699999999999994E-2</c:v>
                </c:pt>
                <c:pt idx="49">
                  <c:v>6.3700000000000007E-2</c:v>
                </c:pt>
                <c:pt idx="50">
                  <c:v>6.9699999999999998E-2</c:v>
                </c:pt>
                <c:pt idx="51">
                  <c:v>7.5700000000000003E-2</c:v>
                </c:pt>
                <c:pt idx="52">
                  <c:v>8.1699999999999995E-2</c:v>
                </c:pt>
                <c:pt idx="53">
                  <c:v>9.3799999999999994E-2</c:v>
                </c:pt>
                <c:pt idx="54">
                  <c:v>0.10580000000000001</c:v>
                </c:pt>
                <c:pt idx="55">
                  <c:v>0.1179</c:v>
                </c:pt>
                <c:pt idx="56">
                  <c:v>0.12989999999999999</c:v>
                </c:pt>
                <c:pt idx="57">
                  <c:v>0.14179999999999998</c:v>
                </c:pt>
                <c:pt idx="58">
                  <c:v>0.1537</c:v>
                </c:pt>
                <c:pt idx="59">
                  <c:v>0.16539999999999999</c:v>
                </c:pt>
                <c:pt idx="60">
                  <c:v>0.17709999999999998</c:v>
                </c:pt>
                <c:pt idx="61">
                  <c:v>0.1888</c:v>
                </c:pt>
                <c:pt idx="62">
                  <c:v>0.20039999999999999</c:v>
                </c:pt>
                <c:pt idx="63">
                  <c:v>0.21190000000000003</c:v>
                </c:pt>
                <c:pt idx="64">
                  <c:v>0.23469999999999999</c:v>
                </c:pt>
                <c:pt idx="65">
                  <c:v>0.26269999999999999</c:v>
                </c:pt>
                <c:pt idx="66">
                  <c:v>0.29020000000000001</c:v>
                </c:pt>
                <c:pt idx="67">
                  <c:v>0.31730000000000003</c:v>
                </c:pt>
                <c:pt idx="68">
                  <c:v>0.34379999999999999</c:v>
                </c:pt>
                <c:pt idx="69">
                  <c:v>0.36980000000000002</c:v>
                </c:pt>
                <c:pt idx="70">
                  <c:v>0.39529999999999998</c:v>
                </c:pt>
                <c:pt idx="71">
                  <c:v>0.42030000000000001</c:v>
                </c:pt>
                <c:pt idx="72">
                  <c:v>0.44489999999999996</c:v>
                </c:pt>
                <c:pt idx="73">
                  <c:v>0.49280000000000002</c:v>
                </c:pt>
                <c:pt idx="74">
                  <c:v>0.53910000000000002</c:v>
                </c:pt>
                <c:pt idx="75">
                  <c:v>0.58390000000000009</c:v>
                </c:pt>
                <c:pt idx="76">
                  <c:v>0.62729999999999997</c:v>
                </c:pt>
                <c:pt idx="77">
                  <c:v>0.66949999999999998</c:v>
                </c:pt>
                <c:pt idx="78">
                  <c:v>0.71050000000000002</c:v>
                </c:pt>
                <c:pt idx="79">
                  <c:v>0.78939999999999999</c:v>
                </c:pt>
                <c:pt idx="80">
                  <c:v>0.86460000000000004</c:v>
                </c:pt>
                <c:pt idx="81">
                  <c:v>0.93670000000000009</c:v>
                </c:pt>
                <c:pt idx="82" formatCode="0.00">
                  <c:v>1.01</c:v>
                </c:pt>
                <c:pt idx="83" formatCode="0.00">
                  <c:v>1.07</c:v>
                </c:pt>
                <c:pt idx="84" formatCode="0.00">
                  <c:v>1.1399999999999999</c:v>
                </c:pt>
                <c:pt idx="85" formatCode="0.00">
                  <c:v>1.2</c:v>
                </c:pt>
                <c:pt idx="86" formatCode="0.00">
                  <c:v>1.26</c:v>
                </c:pt>
                <c:pt idx="87" formatCode="0.00">
                  <c:v>1.32</c:v>
                </c:pt>
                <c:pt idx="88" formatCode="0.00">
                  <c:v>1.38</c:v>
                </c:pt>
                <c:pt idx="89" formatCode="0.00">
                  <c:v>1.44</c:v>
                </c:pt>
                <c:pt idx="90" formatCode="0.00">
                  <c:v>1.55</c:v>
                </c:pt>
                <c:pt idx="91" formatCode="0.00">
                  <c:v>1.68</c:v>
                </c:pt>
                <c:pt idx="92" formatCode="0.00">
                  <c:v>1.8</c:v>
                </c:pt>
                <c:pt idx="93" formatCode="0.00">
                  <c:v>1.91</c:v>
                </c:pt>
                <c:pt idx="94" formatCode="0.00">
                  <c:v>2.0299999999999998</c:v>
                </c:pt>
                <c:pt idx="95" formatCode="0.00">
                  <c:v>2.13</c:v>
                </c:pt>
                <c:pt idx="96" formatCode="0.00">
                  <c:v>2.23</c:v>
                </c:pt>
                <c:pt idx="97" formatCode="0.00">
                  <c:v>2.33</c:v>
                </c:pt>
                <c:pt idx="98" formatCode="0.00">
                  <c:v>2.42</c:v>
                </c:pt>
                <c:pt idx="99" formatCode="0.00">
                  <c:v>2.6</c:v>
                </c:pt>
                <c:pt idx="100" formatCode="0.00">
                  <c:v>2.77</c:v>
                </c:pt>
                <c:pt idx="101" formatCode="0.00">
                  <c:v>2.93</c:v>
                </c:pt>
                <c:pt idx="102" formatCode="0.00">
                  <c:v>3.08</c:v>
                </c:pt>
                <c:pt idx="103" formatCode="0.00">
                  <c:v>3.23</c:v>
                </c:pt>
                <c:pt idx="104" formatCode="0.00">
                  <c:v>3.37</c:v>
                </c:pt>
                <c:pt idx="105" formatCode="0.00">
                  <c:v>3.64</c:v>
                </c:pt>
                <c:pt idx="106" formatCode="0.00">
                  <c:v>3.9</c:v>
                </c:pt>
                <c:pt idx="107" formatCode="0.00">
                  <c:v>4.16</c:v>
                </c:pt>
                <c:pt idx="108" formatCode="0.00">
                  <c:v>4.41</c:v>
                </c:pt>
                <c:pt idx="109" formatCode="0.00">
                  <c:v>4.66</c:v>
                </c:pt>
                <c:pt idx="110" formatCode="0.00">
                  <c:v>4.9000000000000004</c:v>
                </c:pt>
                <c:pt idx="111" formatCode="0.00">
                  <c:v>5.14</c:v>
                </c:pt>
                <c:pt idx="112" formatCode="0.00">
                  <c:v>5.39</c:v>
                </c:pt>
                <c:pt idx="113" formatCode="0.00">
                  <c:v>5.63</c:v>
                </c:pt>
                <c:pt idx="114" formatCode="0.00">
                  <c:v>5.87</c:v>
                </c:pt>
                <c:pt idx="115" formatCode="0.00">
                  <c:v>6.12</c:v>
                </c:pt>
                <c:pt idx="116" formatCode="0.00">
                  <c:v>6.61</c:v>
                </c:pt>
                <c:pt idx="117" formatCode="0.00">
                  <c:v>7.24</c:v>
                </c:pt>
                <c:pt idx="118" formatCode="0.00">
                  <c:v>7.88</c:v>
                </c:pt>
                <c:pt idx="119" formatCode="0.00">
                  <c:v>8.5399999999999991</c:v>
                </c:pt>
                <c:pt idx="120" formatCode="0.00">
                  <c:v>9.2200000000000006</c:v>
                </c:pt>
                <c:pt idx="121" formatCode="0.00">
                  <c:v>9.91</c:v>
                </c:pt>
                <c:pt idx="122" formatCode="0.00">
                  <c:v>10.63</c:v>
                </c:pt>
                <c:pt idx="123" formatCode="0.00">
                  <c:v>11.37</c:v>
                </c:pt>
                <c:pt idx="124" formatCode="0.00">
                  <c:v>12.12</c:v>
                </c:pt>
                <c:pt idx="125" formatCode="0.00">
                  <c:v>13.7</c:v>
                </c:pt>
                <c:pt idx="126" formatCode="0.00">
                  <c:v>15.37</c:v>
                </c:pt>
                <c:pt idx="127" formatCode="0.00">
                  <c:v>17.12</c:v>
                </c:pt>
                <c:pt idx="128" formatCode="0.00">
                  <c:v>18.97</c:v>
                </c:pt>
                <c:pt idx="129" formatCode="0.00">
                  <c:v>20.91</c:v>
                </c:pt>
                <c:pt idx="130" formatCode="0.00">
                  <c:v>22.93</c:v>
                </c:pt>
                <c:pt idx="131" formatCode="0.00">
                  <c:v>27.25</c:v>
                </c:pt>
                <c:pt idx="132" formatCode="0.00">
                  <c:v>31.93</c:v>
                </c:pt>
                <c:pt idx="133" formatCode="0.00">
                  <c:v>36.97</c:v>
                </c:pt>
                <c:pt idx="134" formatCode="0.00">
                  <c:v>42.35</c:v>
                </c:pt>
                <c:pt idx="135" formatCode="0.00">
                  <c:v>48.07</c:v>
                </c:pt>
                <c:pt idx="136" formatCode="0.00">
                  <c:v>54.13</c:v>
                </c:pt>
                <c:pt idx="137" formatCode="0.00">
                  <c:v>60.52</c:v>
                </c:pt>
                <c:pt idx="138" formatCode="0.00">
                  <c:v>67.22</c:v>
                </c:pt>
                <c:pt idx="139" formatCode="0.00">
                  <c:v>74.209999999999994</c:v>
                </c:pt>
                <c:pt idx="140" formatCode="0.00">
                  <c:v>81.53</c:v>
                </c:pt>
                <c:pt idx="141" formatCode="0.00">
                  <c:v>89.18</c:v>
                </c:pt>
                <c:pt idx="142" formatCode="0.00">
                  <c:v>105.52</c:v>
                </c:pt>
                <c:pt idx="143" formatCode="0.00">
                  <c:v>127.83</c:v>
                </c:pt>
                <c:pt idx="144" formatCode="0.00">
                  <c:v>152.22</c:v>
                </c:pt>
                <c:pt idx="145" formatCode="0.00">
                  <c:v>178.64</c:v>
                </c:pt>
                <c:pt idx="146" formatCode="0.00">
                  <c:v>207.06</c:v>
                </c:pt>
                <c:pt idx="147" formatCode="0.00">
                  <c:v>237.45</c:v>
                </c:pt>
                <c:pt idx="148" formatCode="0.00">
                  <c:v>269.77999999999997</c:v>
                </c:pt>
                <c:pt idx="149" formatCode="0.00">
                  <c:v>304.02</c:v>
                </c:pt>
                <c:pt idx="150" formatCode="0.00">
                  <c:v>340.16</c:v>
                </c:pt>
                <c:pt idx="151" formatCode="0.00">
                  <c:v>417.97</c:v>
                </c:pt>
                <c:pt idx="152" formatCode="0.00">
                  <c:v>503.14</c:v>
                </c:pt>
                <c:pt idx="153" formatCode="0.00">
                  <c:v>595.54</c:v>
                </c:pt>
                <c:pt idx="154" formatCode="0.00">
                  <c:v>695.05</c:v>
                </c:pt>
                <c:pt idx="155" formatCode="0.00">
                  <c:v>801.58</c:v>
                </c:pt>
                <c:pt idx="156" formatCode="0.00">
                  <c:v>915.04</c:v>
                </c:pt>
                <c:pt idx="157" formatCode="0.00">
                  <c:v>1160</c:v>
                </c:pt>
                <c:pt idx="158" formatCode="0.00">
                  <c:v>1440</c:v>
                </c:pt>
                <c:pt idx="159" formatCode="0.00">
                  <c:v>1740</c:v>
                </c:pt>
                <c:pt idx="160" formatCode="0.00">
                  <c:v>2060</c:v>
                </c:pt>
                <c:pt idx="161" formatCode="0.00">
                  <c:v>2410</c:v>
                </c:pt>
                <c:pt idx="162" formatCode="0.00">
                  <c:v>2790</c:v>
                </c:pt>
                <c:pt idx="163" formatCode="0.00">
                  <c:v>3190</c:v>
                </c:pt>
                <c:pt idx="164" formatCode="0.00">
                  <c:v>3620</c:v>
                </c:pt>
                <c:pt idx="165" formatCode="0.00">
                  <c:v>4070.0000000000005</c:v>
                </c:pt>
                <c:pt idx="166" formatCode="0.0">
                  <c:v>4540</c:v>
                </c:pt>
                <c:pt idx="167" formatCode="0.0">
                  <c:v>5030</c:v>
                </c:pt>
                <c:pt idx="168" formatCode="0.0">
                  <c:v>6100</c:v>
                </c:pt>
                <c:pt idx="169" formatCode="0.0">
                  <c:v>7550</c:v>
                </c:pt>
                <c:pt idx="170" formatCode="0.0">
                  <c:v>9140</c:v>
                </c:pt>
                <c:pt idx="171" formatCode="0.0">
                  <c:v>10870</c:v>
                </c:pt>
                <c:pt idx="172" formatCode="0.0">
                  <c:v>12730</c:v>
                </c:pt>
                <c:pt idx="173" formatCode="0.0">
                  <c:v>14720</c:v>
                </c:pt>
                <c:pt idx="174" formatCode="0.0">
                  <c:v>16830</c:v>
                </c:pt>
                <c:pt idx="175" formatCode="0.0">
                  <c:v>19080</c:v>
                </c:pt>
                <c:pt idx="176" formatCode="0.0">
                  <c:v>21440</c:v>
                </c:pt>
                <c:pt idx="177" formatCode="0.0">
                  <c:v>26520</c:v>
                </c:pt>
                <c:pt idx="178" formatCode="0.0">
                  <c:v>32070</c:v>
                </c:pt>
                <c:pt idx="179" formatCode="0.0">
                  <c:v>38070</c:v>
                </c:pt>
                <c:pt idx="180" formatCode="0.0">
                  <c:v>44510</c:v>
                </c:pt>
                <c:pt idx="181" formatCode="0.0">
                  <c:v>51370</c:v>
                </c:pt>
                <c:pt idx="182" formatCode="0.0">
                  <c:v>58640</c:v>
                </c:pt>
                <c:pt idx="183" formatCode="0.0">
                  <c:v>74360</c:v>
                </c:pt>
                <c:pt idx="184" formatCode="0.0">
                  <c:v>91590</c:v>
                </c:pt>
                <c:pt idx="185" formatCode="0.0">
                  <c:v>110270</c:v>
                </c:pt>
                <c:pt idx="186" formatCode="0.0">
                  <c:v>130320</c:v>
                </c:pt>
                <c:pt idx="187" formatCode="0.0">
                  <c:v>151660</c:v>
                </c:pt>
                <c:pt idx="188" formatCode="0.0">
                  <c:v>174250</c:v>
                </c:pt>
                <c:pt idx="189" formatCode="0.0">
                  <c:v>198020</c:v>
                </c:pt>
                <c:pt idx="190" formatCode="0.0">
                  <c:v>222920</c:v>
                </c:pt>
                <c:pt idx="191" formatCode="0.0">
                  <c:v>248900</c:v>
                </c:pt>
                <c:pt idx="192" formatCode="0">
                  <c:v>275910</c:v>
                </c:pt>
                <c:pt idx="193" formatCode="0">
                  <c:v>303910</c:v>
                </c:pt>
                <c:pt idx="194" formatCode="0">
                  <c:v>362680</c:v>
                </c:pt>
                <c:pt idx="195" formatCode="0">
                  <c:v>440990</c:v>
                </c:pt>
                <c:pt idx="196" formatCode="0">
                  <c:v>524210.00000000006</c:v>
                </c:pt>
                <c:pt idx="197" formatCode="0">
                  <c:v>611890</c:v>
                </c:pt>
                <c:pt idx="198" formatCode="0">
                  <c:v>703620</c:v>
                </c:pt>
                <c:pt idx="199" formatCode="0">
                  <c:v>799010</c:v>
                </c:pt>
                <c:pt idx="200" formatCode="0">
                  <c:v>897760</c:v>
                </c:pt>
                <c:pt idx="201" formatCode="0">
                  <c:v>999570</c:v>
                </c:pt>
                <c:pt idx="202" formatCode="0">
                  <c:v>1100000</c:v>
                </c:pt>
                <c:pt idx="203" formatCode="0">
                  <c:v>1320000</c:v>
                </c:pt>
                <c:pt idx="204" formatCode="0">
                  <c:v>1550000</c:v>
                </c:pt>
                <c:pt idx="205" formatCode="0">
                  <c:v>1780000</c:v>
                </c:pt>
                <c:pt idx="206" formatCode="0">
                  <c:v>2020000</c:v>
                </c:pt>
                <c:pt idx="207" formatCode="0">
                  <c:v>2260000</c:v>
                </c:pt>
                <c:pt idx="208" formatCode="0">
                  <c:v>2510000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70-4B59-B87D-A7E538A475B9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srim7Li_EJ212!$M$20:$M$228</c:f>
              <c:numCache>
                <c:formatCode>0.000</c:formatCode>
                <c:ptCount val="209"/>
                <c:pt idx="0">
                  <c:v>1E-3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1.2999999999999999E-3</c:v>
                </c:pt>
                <c:pt idx="5">
                  <c:v>1.4E-3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1.6000000000000001E-3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1.8E-3</c:v>
                </c:pt>
                <c:pt idx="12">
                  <c:v>1.9E-3</c:v>
                </c:pt>
                <c:pt idx="13">
                  <c:v>2.1000000000000003E-3</c:v>
                </c:pt>
                <c:pt idx="14">
                  <c:v>2.1999999999999997E-3</c:v>
                </c:pt>
                <c:pt idx="15">
                  <c:v>2.4000000000000002E-3</c:v>
                </c:pt>
                <c:pt idx="16">
                  <c:v>2.5000000000000001E-3</c:v>
                </c:pt>
                <c:pt idx="17">
                  <c:v>2.7000000000000001E-3</c:v>
                </c:pt>
                <c:pt idx="18">
                  <c:v>2.8E-3</c:v>
                </c:pt>
                <c:pt idx="19">
                  <c:v>3.0000000000000001E-3</c:v>
                </c:pt>
                <c:pt idx="20">
                  <c:v>3.0999999999999999E-3</c:v>
                </c:pt>
                <c:pt idx="21">
                  <c:v>3.4000000000000002E-3</c:v>
                </c:pt>
                <c:pt idx="22">
                  <c:v>3.5999999999999999E-3</c:v>
                </c:pt>
                <c:pt idx="23">
                  <c:v>3.8999999999999998E-3</c:v>
                </c:pt>
                <c:pt idx="24">
                  <c:v>4.1000000000000003E-3</c:v>
                </c:pt>
                <c:pt idx="25">
                  <c:v>4.3999999999999994E-3</c:v>
                </c:pt>
                <c:pt idx="26">
                  <c:v>4.5999999999999999E-3</c:v>
                </c:pt>
                <c:pt idx="27">
                  <c:v>5.0999999999999995E-3</c:v>
                </c:pt>
                <c:pt idx="28">
                  <c:v>5.5999999999999999E-3</c:v>
                </c:pt>
                <c:pt idx="29">
                  <c:v>6.0999999999999995E-3</c:v>
                </c:pt>
                <c:pt idx="30">
                  <c:v>6.6E-3</c:v>
                </c:pt>
                <c:pt idx="31">
                  <c:v>7.0999999999999995E-3</c:v>
                </c:pt>
                <c:pt idx="32">
                  <c:v>7.4999999999999997E-3</c:v>
                </c:pt>
                <c:pt idx="33">
                  <c:v>8.0000000000000002E-3</c:v>
                </c:pt>
                <c:pt idx="34">
                  <c:v>8.4000000000000012E-3</c:v>
                </c:pt>
                <c:pt idx="35">
                  <c:v>8.8999999999999999E-3</c:v>
                </c:pt>
                <c:pt idx="36">
                  <c:v>9.4000000000000004E-3</c:v>
                </c:pt>
                <c:pt idx="37">
                  <c:v>9.7999999999999997E-3</c:v>
                </c:pt>
                <c:pt idx="38">
                  <c:v>1.0699999999999999E-2</c:v>
                </c:pt>
                <c:pt idx="39">
                  <c:v>1.18E-2</c:v>
                </c:pt>
                <c:pt idx="40">
                  <c:v>1.29E-2</c:v>
                </c:pt>
                <c:pt idx="41">
                  <c:v>1.4000000000000002E-2</c:v>
                </c:pt>
                <c:pt idx="42">
                  <c:v>1.4999999999999999E-2</c:v>
                </c:pt>
                <c:pt idx="43">
                  <c:v>1.61E-2</c:v>
                </c:pt>
                <c:pt idx="44">
                  <c:v>1.7100000000000001E-2</c:v>
                </c:pt>
                <c:pt idx="45">
                  <c:v>1.8099999999999998E-2</c:v>
                </c:pt>
                <c:pt idx="46">
                  <c:v>1.9099999999999999E-2</c:v>
                </c:pt>
                <c:pt idx="47">
                  <c:v>2.0999999999999998E-2</c:v>
                </c:pt>
                <c:pt idx="48">
                  <c:v>2.3E-2</c:v>
                </c:pt>
                <c:pt idx="49">
                  <c:v>2.4799999999999999E-2</c:v>
                </c:pt>
                <c:pt idx="50">
                  <c:v>2.6600000000000002E-2</c:v>
                </c:pt>
                <c:pt idx="51">
                  <c:v>2.8399999999999998E-2</c:v>
                </c:pt>
                <c:pt idx="52">
                  <c:v>3.0099999999999998E-2</c:v>
                </c:pt>
                <c:pt idx="53">
                  <c:v>3.3399999999999999E-2</c:v>
                </c:pt>
                <c:pt idx="54">
                  <c:v>3.6499999999999998E-2</c:v>
                </c:pt>
                <c:pt idx="55">
                  <c:v>3.95E-2</c:v>
                </c:pt>
                <c:pt idx="56">
                  <c:v>4.2299999999999997E-2</c:v>
                </c:pt>
                <c:pt idx="57">
                  <c:v>4.4999999999999998E-2</c:v>
                </c:pt>
                <c:pt idx="58">
                  <c:v>4.7500000000000001E-2</c:v>
                </c:pt>
                <c:pt idx="59">
                  <c:v>0.05</c:v>
                </c:pt>
                <c:pt idx="60">
                  <c:v>5.2400000000000002E-2</c:v>
                </c:pt>
                <c:pt idx="61">
                  <c:v>5.4600000000000003E-2</c:v>
                </c:pt>
                <c:pt idx="62">
                  <c:v>5.6799999999999996E-2</c:v>
                </c:pt>
                <c:pt idx="63">
                  <c:v>5.8899999999999994E-2</c:v>
                </c:pt>
                <c:pt idx="64">
                  <c:v>6.2899999999999998E-2</c:v>
                </c:pt>
                <c:pt idx="65">
                  <c:v>6.7500000000000004E-2</c:v>
                </c:pt>
                <c:pt idx="66">
                  <c:v>7.17E-2</c:v>
                </c:pt>
                <c:pt idx="67">
                  <c:v>7.5600000000000001E-2</c:v>
                </c:pt>
                <c:pt idx="68">
                  <c:v>7.9200000000000007E-2</c:v>
                </c:pt>
                <c:pt idx="69">
                  <c:v>8.2599999999999993E-2</c:v>
                </c:pt>
                <c:pt idx="70">
                  <c:v>8.5699999999999998E-2</c:v>
                </c:pt>
                <c:pt idx="71">
                  <c:v>8.8599999999999998E-2</c:v>
                </c:pt>
                <c:pt idx="72">
                  <c:v>9.1300000000000006E-2</c:v>
                </c:pt>
                <c:pt idx="73">
                  <c:v>9.64E-2</c:v>
                </c:pt>
                <c:pt idx="74">
                  <c:v>0.10089999999999999</c:v>
                </c:pt>
                <c:pt idx="75">
                  <c:v>0.10489999999999999</c:v>
                </c:pt>
                <c:pt idx="76">
                  <c:v>0.1085</c:v>
                </c:pt>
                <c:pt idx="77">
                  <c:v>0.11180000000000001</c:v>
                </c:pt>
                <c:pt idx="78">
                  <c:v>0.11479999999999999</c:v>
                </c:pt>
                <c:pt idx="79">
                  <c:v>0.12039999999999999</c:v>
                </c:pt>
                <c:pt idx="80">
                  <c:v>0.12509999999999999</c:v>
                </c:pt>
                <c:pt idx="81">
                  <c:v>0.1293</c:v>
                </c:pt>
                <c:pt idx="82">
                  <c:v>0.13300000000000001</c:v>
                </c:pt>
                <c:pt idx="83">
                  <c:v>0.1363</c:v>
                </c:pt>
                <c:pt idx="84">
                  <c:v>0.13919999999999999</c:v>
                </c:pt>
                <c:pt idx="85">
                  <c:v>0.1419</c:v>
                </c:pt>
                <c:pt idx="86">
                  <c:v>0.1444</c:v>
                </c:pt>
                <c:pt idx="87">
                  <c:v>0.14660000000000001</c:v>
                </c:pt>
                <c:pt idx="88">
                  <c:v>0.1487</c:v>
                </c:pt>
                <c:pt idx="89">
                  <c:v>0.1507</c:v>
                </c:pt>
                <c:pt idx="90">
                  <c:v>0.1545</c:v>
                </c:pt>
                <c:pt idx="91">
                  <c:v>0.1588</c:v>
                </c:pt>
                <c:pt idx="92">
                  <c:v>0.16240000000000002</c:v>
                </c:pt>
                <c:pt idx="93">
                  <c:v>0.1656</c:v>
                </c:pt>
                <c:pt idx="94">
                  <c:v>0.16830000000000001</c:v>
                </c:pt>
                <c:pt idx="95">
                  <c:v>0.17080000000000001</c:v>
                </c:pt>
                <c:pt idx="96">
                  <c:v>0.1729</c:v>
                </c:pt>
                <c:pt idx="97">
                  <c:v>0.1749</c:v>
                </c:pt>
                <c:pt idx="98">
                  <c:v>0.17660000000000001</c:v>
                </c:pt>
                <c:pt idx="99">
                  <c:v>0.18049999999999999</c:v>
                </c:pt>
                <c:pt idx="100">
                  <c:v>0.18380000000000002</c:v>
                </c:pt>
                <c:pt idx="101">
                  <c:v>0.1867</c:v>
                </c:pt>
                <c:pt idx="102">
                  <c:v>0.1893</c:v>
                </c:pt>
                <c:pt idx="103">
                  <c:v>0.19159999999999999</c:v>
                </c:pt>
                <c:pt idx="104">
                  <c:v>0.19370000000000001</c:v>
                </c:pt>
                <c:pt idx="105">
                  <c:v>0.1993</c:v>
                </c:pt>
                <c:pt idx="106">
                  <c:v>0.20419999999999999</c:v>
                </c:pt>
                <c:pt idx="107">
                  <c:v>0.20870000000000002</c:v>
                </c:pt>
                <c:pt idx="108">
                  <c:v>0.21280000000000002</c:v>
                </c:pt>
                <c:pt idx="109">
                  <c:v>0.21669999999999998</c:v>
                </c:pt>
                <c:pt idx="110">
                  <c:v>0.22040000000000001</c:v>
                </c:pt>
                <c:pt idx="111">
                  <c:v>0.22400000000000003</c:v>
                </c:pt>
                <c:pt idx="112">
                  <c:v>0.22749999999999998</c:v>
                </c:pt>
                <c:pt idx="113">
                  <c:v>0.23090000000000002</c:v>
                </c:pt>
                <c:pt idx="114">
                  <c:v>0.23420000000000002</c:v>
                </c:pt>
                <c:pt idx="115">
                  <c:v>0.23749999999999999</c:v>
                </c:pt>
                <c:pt idx="116">
                  <c:v>0.24900000000000003</c:v>
                </c:pt>
                <c:pt idx="117">
                  <c:v>0.26600000000000001</c:v>
                </c:pt>
                <c:pt idx="118">
                  <c:v>0.28260000000000002</c:v>
                </c:pt>
                <c:pt idx="119">
                  <c:v>0.29910000000000003</c:v>
                </c:pt>
                <c:pt idx="120">
                  <c:v>0.3155</c:v>
                </c:pt>
                <c:pt idx="121">
                  <c:v>0.33189999999999997</c:v>
                </c:pt>
                <c:pt idx="122">
                  <c:v>0.3483</c:v>
                </c:pt>
                <c:pt idx="123">
                  <c:v>0.3649</c:v>
                </c:pt>
                <c:pt idx="124">
                  <c:v>0.38170000000000004</c:v>
                </c:pt>
                <c:pt idx="125">
                  <c:v>0.4446</c:v>
                </c:pt>
                <c:pt idx="126">
                  <c:v>0.50560000000000005</c:v>
                </c:pt>
                <c:pt idx="127">
                  <c:v>0.56559999999999999</c:v>
                </c:pt>
                <c:pt idx="128">
                  <c:v>0.62529999999999997</c:v>
                </c:pt>
                <c:pt idx="129">
                  <c:v>0.68499999999999994</c:v>
                </c:pt>
                <c:pt idx="130">
                  <c:v>0.74490000000000001</c:v>
                </c:pt>
                <c:pt idx="131">
                  <c:v>0.96789999999999998</c:v>
                </c:pt>
                <c:pt idx="132" formatCode="0.00">
                  <c:v>1.18</c:v>
                </c:pt>
                <c:pt idx="133" formatCode="0.00">
                  <c:v>1.38</c:v>
                </c:pt>
                <c:pt idx="134" formatCode="0.00">
                  <c:v>1.58</c:v>
                </c:pt>
                <c:pt idx="135" formatCode="0.00">
                  <c:v>1.78</c:v>
                </c:pt>
                <c:pt idx="136" formatCode="0.00">
                  <c:v>1.98</c:v>
                </c:pt>
                <c:pt idx="137" formatCode="0.00">
                  <c:v>2.1800000000000002</c:v>
                </c:pt>
                <c:pt idx="138" formatCode="0.00">
                  <c:v>2.38</c:v>
                </c:pt>
                <c:pt idx="139" formatCode="0.00">
                  <c:v>2.59</c:v>
                </c:pt>
                <c:pt idx="140" formatCode="0.00">
                  <c:v>2.79</c:v>
                </c:pt>
                <c:pt idx="141" formatCode="0.00">
                  <c:v>3</c:v>
                </c:pt>
                <c:pt idx="142" formatCode="0.00">
                  <c:v>3.8</c:v>
                </c:pt>
                <c:pt idx="143" formatCode="0.00">
                  <c:v>4.95</c:v>
                </c:pt>
                <c:pt idx="144" formatCode="0.00">
                  <c:v>6.05</c:v>
                </c:pt>
                <c:pt idx="145" formatCode="0.00">
                  <c:v>7.13</c:v>
                </c:pt>
                <c:pt idx="146" formatCode="0.00">
                  <c:v>8.1999999999999993</c:v>
                </c:pt>
                <c:pt idx="147" formatCode="0.00">
                  <c:v>9.27</c:v>
                </c:pt>
                <c:pt idx="148" formatCode="0.00">
                  <c:v>10.36</c:v>
                </c:pt>
                <c:pt idx="149" formatCode="0.00">
                  <c:v>11.45</c:v>
                </c:pt>
                <c:pt idx="150" formatCode="0.00">
                  <c:v>12.56</c:v>
                </c:pt>
                <c:pt idx="151" formatCode="0.00">
                  <c:v>16.739999999999998</c:v>
                </c:pt>
                <c:pt idx="152" formatCode="0.00">
                  <c:v>20.67</c:v>
                </c:pt>
                <c:pt idx="153" formatCode="0.00">
                  <c:v>24.5</c:v>
                </c:pt>
                <c:pt idx="154" formatCode="0.00">
                  <c:v>28.3</c:v>
                </c:pt>
                <c:pt idx="155" formatCode="0.00">
                  <c:v>32.11</c:v>
                </c:pt>
                <c:pt idx="156" formatCode="0.00">
                  <c:v>35.950000000000003</c:v>
                </c:pt>
                <c:pt idx="157" formatCode="0.00">
                  <c:v>50.25</c:v>
                </c:pt>
                <c:pt idx="158" formatCode="0.00">
                  <c:v>63.56</c:v>
                </c:pt>
                <c:pt idx="159" formatCode="0.00">
                  <c:v>76.55</c:v>
                </c:pt>
                <c:pt idx="160" formatCode="0.00">
                  <c:v>89.49</c:v>
                </c:pt>
                <c:pt idx="161" formatCode="0.00">
                  <c:v>102.5</c:v>
                </c:pt>
                <c:pt idx="162" formatCode="0.00">
                  <c:v>115.65</c:v>
                </c:pt>
                <c:pt idx="163" formatCode="0.00">
                  <c:v>128.97</c:v>
                </c:pt>
                <c:pt idx="164" formatCode="0.00">
                  <c:v>142.47999999999999</c:v>
                </c:pt>
                <c:pt idx="165" formatCode="0.00">
                  <c:v>156.19999999999999</c:v>
                </c:pt>
                <c:pt idx="166" formatCode="0.00">
                  <c:v>170.12</c:v>
                </c:pt>
                <c:pt idx="167" formatCode="0.00">
                  <c:v>184.25</c:v>
                </c:pt>
                <c:pt idx="168" formatCode="0.00">
                  <c:v>238.08</c:v>
                </c:pt>
                <c:pt idx="169" formatCode="0.00">
                  <c:v>315.08</c:v>
                </c:pt>
                <c:pt idx="170" formatCode="0.00">
                  <c:v>387.83</c:v>
                </c:pt>
                <c:pt idx="171" formatCode="0.00">
                  <c:v>458.96</c:v>
                </c:pt>
                <c:pt idx="172" formatCode="0.00">
                  <c:v>529.64</c:v>
                </c:pt>
                <c:pt idx="173" formatCode="0.00">
                  <c:v>600.42999999999995</c:v>
                </c:pt>
                <c:pt idx="174" formatCode="0.00">
                  <c:v>671.67</c:v>
                </c:pt>
                <c:pt idx="175" formatCode="0.00">
                  <c:v>743.52</c:v>
                </c:pt>
                <c:pt idx="176" formatCode="0.00">
                  <c:v>816.08</c:v>
                </c:pt>
                <c:pt idx="177" formatCode="0.00">
                  <c:v>1090</c:v>
                </c:pt>
                <c:pt idx="178" formatCode="0.00">
                  <c:v>1340</c:v>
                </c:pt>
                <c:pt idx="179" formatCode="0.00">
                  <c:v>1590</c:v>
                </c:pt>
                <c:pt idx="180" formatCode="0.00">
                  <c:v>1840</c:v>
                </c:pt>
                <c:pt idx="181" formatCode="0.00">
                  <c:v>2080</c:v>
                </c:pt>
                <c:pt idx="182" formatCode="0.00">
                  <c:v>2320</c:v>
                </c:pt>
                <c:pt idx="183" formatCode="0.00">
                  <c:v>3220</c:v>
                </c:pt>
                <c:pt idx="184" formatCode="0.00">
                  <c:v>4040</c:v>
                </c:pt>
                <c:pt idx="185" formatCode="0.00">
                  <c:v>4830</c:v>
                </c:pt>
                <c:pt idx="186" formatCode="0.00">
                  <c:v>5610</c:v>
                </c:pt>
                <c:pt idx="187" formatCode="0.00">
                  <c:v>6370</c:v>
                </c:pt>
                <c:pt idx="188" formatCode="0.00">
                  <c:v>7140</c:v>
                </c:pt>
                <c:pt idx="189" formatCode="0.0">
                  <c:v>7890</c:v>
                </c:pt>
                <c:pt idx="190" formatCode="0.0">
                  <c:v>8650</c:v>
                </c:pt>
                <c:pt idx="191" formatCode="0.0">
                  <c:v>9400</c:v>
                </c:pt>
                <c:pt idx="192" formatCode="0.0">
                  <c:v>10160</c:v>
                </c:pt>
                <c:pt idx="193" formatCode="0.0">
                  <c:v>10910</c:v>
                </c:pt>
                <c:pt idx="194" formatCode="0.0">
                  <c:v>13730</c:v>
                </c:pt>
                <c:pt idx="195" formatCode="0.0">
                  <c:v>17660</c:v>
                </c:pt>
                <c:pt idx="196" formatCode="0.0">
                  <c:v>21240</c:v>
                </c:pt>
                <c:pt idx="197" formatCode="0.0">
                  <c:v>24610</c:v>
                </c:pt>
                <c:pt idx="198" formatCode="0.0">
                  <c:v>27830</c:v>
                </c:pt>
                <c:pt idx="199" formatCode="0.0">
                  <c:v>30950</c:v>
                </c:pt>
                <c:pt idx="200" formatCode="0.0">
                  <c:v>33970</c:v>
                </c:pt>
                <c:pt idx="201" formatCode="0.0">
                  <c:v>36910</c:v>
                </c:pt>
                <c:pt idx="202" formatCode="0.0">
                  <c:v>39790</c:v>
                </c:pt>
                <c:pt idx="203" formatCode="0.0">
                  <c:v>50250</c:v>
                </c:pt>
                <c:pt idx="204" formatCode="0.0">
                  <c:v>59530</c:v>
                </c:pt>
                <c:pt idx="205" formatCode="0.0">
                  <c:v>68050</c:v>
                </c:pt>
                <c:pt idx="206" formatCode="0.0">
                  <c:v>76020</c:v>
                </c:pt>
                <c:pt idx="207" formatCode="0.0">
                  <c:v>83540</c:v>
                </c:pt>
                <c:pt idx="208" formatCode="0.0">
                  <c:v>90690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70-4B59-B87D-A7E538A475B9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srim7Li_EJ212!$D$20:$D$228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srim7Li_EJ212!$P$20:$P$228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8.0000000000000004E-4</c:v>
                </c:pt>
                <c:pt idx="2">
                  <c:v>8.9999999999999998E-4</c:v>
                </c:pt>
                <c:pt idx="3">
                  <c:v>8.9999999999999998E-4</c:v>
                </c:pt>
                <c:pt idx="4">
                  <c:v>1E-3</c:v>
                </c:pt>
                <c:pt idx="5">
                  <c:v>1E-3</c:v>
                </c:pt>
                <c:pt idx="6">
                  <c:v>1.0999999999999998E-3</c:v>
                </c:pt>
                <c:pt idx="7">
                  <c:v>1.0999999999999998E-3</c:v>
                </c:pt>
                <c:pt idx="8">
                  <c:v>1.2000000000000001E-3</c:v>
                </c:pt>
                <c:pt idx="9">
                  <c:v>1.2000000000000001E-3</c:v>
                </c:pt>
                <c:pt idx="10">
                  <c:v>1.2999999999999999E-3</c:v>
                </c:pt>
                <c:pt idx="11">
                  <c:v>1.2999999999999999E-3</c:v>
                </c:pt>
                <c:pt idx="12">
                  <c:v>1.4E-3</c:v>
                </c:pt>
                <c:pt idx="13">
                  <c:v>1.5E-3</c:v>
                </c:pt>
                <c:pt idx="14">
                  <c:v>1.6000000000000001E-3</c:v>
                </c:pt>
                <c:pt idx="15">
                  <c:v>1.7000000000000001E-3</c:v>
                </c:pt>
                <c:pt idx="16">
                  <c:v>1.9E-3</c:v>
                </c:pt>
                <c:pt idx="17">
                  <c:v>2E-3</c:v>
                </c:pt>
                <c:pt idx="18">
                  <c:v>2.1000000000000003E-3</c:v>
                </c:pt>
                <c:pt idx="19">
                  <c:v>2.1999999999999997E-3</c:v>
                </c:pt>
                <c:pt idx="20">
                  <c:v>2.3E-3</c:v>
                </c:pt>
                <c:pt idx="21">
                  <c:v>2.4000000000000002E-3</c:v>
                </c:pt>
                <c:pt idx="22">
                  <c:v>2.5999999999999999E-3</c:v>
                </c:pt>
                <c:pt idx="23">
                  <c:v>2.8E-3</c:v>
                </c:pt>
                <c:pt idx="24">
                  <c:v>3.0000000000000001E-3</c:v>
                </c:pt>
                <c:pt idx="25">
                  <c:v>3.2000000000000002E-3</c:v>
                </c:pt>
                <c:pt idx="26">
                  <c:v>3.4000000000000002E-3</c:v>
                </c:pt>
                <c:pt idx="27">
                  <c:v>3.6999999999999997E-3</c:v>
                </c:pt>
                <c:pt idx="28">
                  <c:v>4.1000000000000003E-3</c:v>
                </c:pt>
                <c:pt idx="29">
                  <c:v>4.3999999999999994E-3</c:v>
                </c:pt>
                <c:pt idx="30">
                  <c:v>4.7000000000000002E-3</c:v>
                </c:pt>
                <c:pt idx="31">
                  <c:v>5.0999999999999995E-3</c:v>
                </c:pt>
                <c:pt idx="32">
                  <c:v>5.4000000000000003E-3</c:v>
                </c:pt>
                <c:pt idx="33">
                  <c:v>5.7000000000000002E-3</c:v>
                </c:pt>
                <c:pt idx="34">
                  <c:v>6.0999999999999995E-3</c:v>
                </c:pt>
                <c:pt idx="35">
                  <c:v>6.4000000000000003E-3</c:v>
                </c:pt>
                <c:pt idx="36">
                  <c:v>6.7000000000000002E-3</c:v>
                </c:pt>
                <c:pt idx="37">
                  <c:v>7.000000000000001E-3</c:v>
                </c:pt>
                <c:pt idx="38">
                  <c:v>7.7000000000000002E-3</c:v>
                </c:pt>
                <c:pt idx="39">
                  <c:v>8.5000000000000006E-3</c:v>
                </c:pt>
                <c:pt idx="40">
                  <c:v>9.2999999999999992E-3</c:v>
                </c:pt>
                <c:pt idx="41">
                  <c:v>1.0100000000000001E-2</c:v>
                </c:pt>
                <c:pt idx="42">
                  <c:v>1.09E-2</c:v>
                </c:pt>
                <c:pt idx="43">
                  <c:v>1.17E-2</c:v>
                </c:pt>
                <c:pt idx="44">
                  <c:v>1.24E-2</c:v>
                </c:pt>
                <c:pt idx="45">
                  <c:v>1.32E-2</c:v>
                </c:pt>
                <c:pt idx="46">
                  <c:v>1.4000000000000002E-2</c:v>
                </c:pt>
                <c:pt idx="47">
                  <c:v>1.55E-2</c:v>
                </c:pt>
                <c:pt idx="48">
                  <c:v>1.7100000000000001E-2</c:v>
                </c:pt>
                <c:pt idx="49">
                  <c:v>1.8599999999999998E-2</c:v>
                </c:pt>
                <c:pt idx="50">
                  <c:v>2.01E-2</c:v>
                </c:pt>
                <c:pt idx="51">
                  <c:v>2.1600000000000001E-2</c:v>
                </c:pt>
                <c:pt idx="52">
                  <c:v>2.3100000000000002E-2</c:v>
                </c:pt>
                <c:pt idx="53">
                  <c:v>2.6100000000000002E-2</c:v>
                </c:pt>
                <c:pt idx="54">
                  <c:v>2.8899999999999999E-2</c:v>
                </c:pt>
                <c:pt idx="55">
                  <c:v>3.1699999999999999E-2</c:v>
                </c:pt>
                <c:pt idx="56">
                  <c:v>3.4499999999999996E-2</c:v>
                </c:pt>
                <c:pt idx="57">
                  <c:v>3.7100000000000001E-2</c:v>
                </c:pt>
                <c:pt idx="58">
                  <c:v>3.9699999999999999E-2</c:v>
                </c:pt>
                <c:pt idx="59">
                  <c:v>4.2299999999999997E-2</c:v>
                </c:pt>
                <c:pt idx="60">
                  <c:v>4.48E-2</c:v>
                </c:pt>
                <c:pt idx="61">
                  <c:v>4.7199999999999999E-2</c:v>
                </c:pt>
                <c:pt idx="62">
                  <c:v>4.9500000000000002E-2</c:v>
                </c:pt>
                <c:pt idx="63">
                  <c:v>5.1799999999999999E-2</c:v>
                </c:pt>
                <c:pt idx="64">
                  <c:v>5.6299999999999996E-2</c:v>
                </c:pt>
                <c:pt idx="65">
                  <c:v>6.1499999999999999E-2</c:v>
                </c:pt>
                <c:pt idx="66">
                  <c:v>6.6500000000000004E-2</c:v>
                </c:pt>
                <c:pt idx="67">
                  <c:v>7.1300000000000002E-2</c:v>
                </c:pt>
                <c:pt idx="68">
                  <c:v>7.5700000000000003E-2</c:v>
                </c:pt>
                <c:pt idx="69">
                  <c:v>0.08</c:v>
                </c:pt>
                <c:pt idx="70">
                  <c:v>8.3999999999999991E-2</c:v>
                </c:pt>
                <c:pt idx="71">
                  <c:v>8.7900000000000006E-2</c:v>
                </c:pt>
                <c:pt idx="72">
                  <c:v>9.1600000000000001E-2</c:v>
                </c:pt>
                <c:pt idx="73">
                  <c:v>9.8500000000000004E-2</c:v>
                </c:pt>
                <c:pt idx="74">
                  <c:v>0.1048</c:v>
                </c:pt>
                <c:pt idx="75">
                  <c:v>0.11069999999999999</c:v>
                </c:pt>
                <c:pt idx="76">
                  <c:v>0.11610000000000001</c:v>
                </c:pt>
                <c:pt idx="77">
                  <c:v>0.12110000000000001</c:v>
                </c:pt>
                <c:pt idx="78">
                  <c:v>0.1258</c:v>
                </c:pt>
                <c:pt idx="79">
                  <c:v>0.13440000000000002</c:v>
                </c:pt>
                <c:pt idx="80">
                  <c:v>0.14199999999999999</c:v>
                </c:pt>
                <c:pt idx="81">
                  <c:v>0.14879999999999999</c:v>
                </c:pt>
                <c:pt idx="82">
                  <c:v>0.155</c:v>
                </c:pt>
                <c:pt idx="83">
                  <c:v>0.16070000000000001</c:v>
                </c:pt>
                <c:pt idx="84">
                  <c:v>0.16589999999999999</c:v>
                </c:pt>
                <c:pt idx="85">
                  <c:v>0.17070000000000002</c:v>
                </c:pt>
                <c:pt idx="86">
                  <c:v>0.17519999999999999</c:v>
                </c:pt>
                <c:pt idx="87">
                  <c:v>0.1794</c:v>
                </c:pt>
                <c:pt idx="88">
                  <c:v>0.18329999999999999</c:v>
                </c:pt>
                <c:pt idx="89">
                  <c:v>0.187</c:v>
                </c:pt>
                <c:pt idx="90">
                  <c:v>0.19370000000000001</c:v>
                </c:pt>
                <c:pt idx="91">
                  <c:v>0.2011</c:v>
                </c:pt>
                <c:pt idx="92">
                  <c:v>0.20760000000000001</c:v>
                </c:pt>
                <c:pt idx="93">
                  <c:v>0.21329999999999999</c:v>
                </c:pt>
                <c:pt idx="94">
                  <c:v>0.2185</c:v>
                </c:pt>
                <c:pt idx="95">
                  <c:v>0.22309999999999999</c:v>
                </c:pt>
                <c:pt idx="96">
                  <c:v>0.22719999999999999</c:v>
                </c:pt>
                <c:pt idx="97">
                  <c:v>0.23100000000000001</c:v>
                </c:pt>
                <c:pt idx="98">
                  <c:v>0.23450000000000001</c:v>
                </c:pt>
                <c:pt idx="99">
                  <c:v>0.24060000000000001</c:v>
                </c:pt>
                <c:pt idx="100">
                  <c:v>0.24590000000000001</c:v>
                </c:pt>
                <c:pt idx="101">
                  <c:v>0.25059999999999999</c:v>
                </c:pt>
                <c:pt idx="102">
                  <c:v>0.25470000000000004</c:v>
                </c:pt>
                <c:pt idx="103">
                  <c:v>0.25850000000000001</c:v>
                </c:pt>
                <c:pt idx="104">
                  <c:v>0.26190000000000002</c:v>
                </c:pt>
                <c:pt idx="105">
                  <c:v>0.26789999999999997</c:v>
                </c:pt>
                <c:pt idx="106">
                  <c:v>0.27310000000000001</c:v>
                </c:pt>
                <c:pt idx="107">
                  <c:v>0.2777</c:v>
                </c:pt>
                <c:pt idx="108">
                  <c:v>0.28189999999999998</c:v>
                </c:pt>
                <c:pt idx="109">
                  <c:v>0.2858</c:v>
                </c:pt>
                <c:pt idx="110">
                  <c:v>0.28939999999999999</c:v>
                </c:pt>
                <c:pt idx="111">
                  <c:v>0.29270000000000002</c:v>
                </c:pt>
                <c:pt idx="112">
                  <c:v>0.29599999999999999</c:v>
                </c:pt>
                <c:pt idx="113">
                  <c:v>0.29900000000000004</c:v>
                </c:pt>
                <c:pt idx="114">
                  <c:v>0.30199999999999999</c:v>
                </c:pt>
                <c:pt idx="115">
                  <c:v>0.3049</c:v>
                </c:pt>
                <c:pt idx="116">
                  <c:v>0.31040000000000001</c:v>
                </c:pt>
                <c:pt idx="117">
                  <c:v>0.317</c:v>
                </c:pt>
                <c:pt idx="118">
                  <c:v>0.32350000000000001</c:v>
                </c:pt>
                <c:pt idx="119">
                  <c:v>0.32979999999999998</c:v>
                </c:pt>
                <c:pt idx="120">
                  <c:v>0.33599999999999997</c:v>
                </c:pt>
                <c:pt idx="121">
                  <c:v>0.34229999999999999</c:v>
                </c:pt>
                <c:pt idx="122">
                  <c:v>0.34860000000000002</c:v>
                </c:pt>
                <c:pt idx="123">
                  <c:v>0.35499999999999998</c:v>
                </c:pt>
                <c:pt idx="124">
                  <c:v>0.3614</c:v>
                </c:pt>
                <c:pt idx="125">
                  <c:v>0.37469999999999998</c:v>
                </c:pt>
                <c:pt idx="126">
                  <c:v>0.3886</c:v>
                </c:pt>
                <c:pt idx="127">
                  <c:v>0.40309999999999996</c:v>
                </c:pt>
                <c:pt idx="128">
                  <c:v>0.41830000000000001</c:v>
                </c:pt>
                <c:pt idx="129">
                  <c:v>0.43440000000000001</c:v>
                </c:pt>
                <c:pt idx="130">
                  <c:v>0.45129999999999998</c:v>
                </c:pt>
                <c:pt idx="131">
                  <c:v>0.48760000000000003</c:v>
                </c:pt>
                <c:pt idx="132">
                  <c:v>0.52750000000000008</c:v>
                </c:pt>
                <c:pt idx="133">
                  <c:v>0.57099999999999995</c:v>
                </c:pt>
                <c:pt idx="134">
                  <c:v>0.61809999999999998</c:v>
                </c:pt>
                <c:pt idx="135">
                  <c:v>0.66870000000000007</c:v>
                </c:pt>
                <c:pt idx="136">
                  <c:v>0.72270000000000001</c:v>
                </c:pt>
                <c:pt idx="137">
                  <c:v>0.78</c:v>
                </c:pt>
                <c:pt idx="138">
                  <c:v>0.84049999999999991</c:v>
                </c:pt>
                <c:pt idx="139">
                  <c:v>0.90389999999999993</c:v>
                </c:pt>
                <c:pt idx="140">
                  <c:v>0.97040000000000004</c:v>
                </c:pt>
                <c:pt idx="141">
                  <c:v>1.04</c:v>
                </c:pt>
                <c:pt idx="142">
                  <c:v>1.19</c:v>
                </c:pt>
                <c:pt idx="143">
                  <c:v>1.39</c:v>
                </c:pt>
                <c:pt idx="144">
                  <c:v>1.62</c:v>
                </c:pt>
                <c:pt idx="145">
                  <c:v>1.86</c:v>
                </c:pt>
                <c:pt idx="146">
                  <c:v>2.12</c:v>
                </c:pt>
                <c:pt idx="147">
                  <c:v>2.4</c:v>
                </c:pt>
                <c:pt idx="148">
                  <c:v>2.69</c:v>
                </c:pt>
                <c:pt idx="149">
                  <c:v>3</c:v>
                </c:pt>
                <c:pt idx="150">
                  <c:v>3.33</c:v>
                </c:pt>
                <c:pt idx="151">
                  <c:v>4.04</c:v>
                </c:pt>
                <c:pt idx="152">
                  <c:v>4.8099999999999996</c:v>
                </c:pt>
                <c:pt idx="153">
                  <c:v>5.65</c:v>
                </c:pt>
                <c:pt idx="154">
                  <c:v>6.54</c:v>
                </c:pt>
                <c:pt idx="155" formatCode="0.00">
                  <c:v>7.5</c:v>
                </c:pt>
                <c:pt idx="156" formatCode="0.00">
                  <c:v>8.52</c:v>
                </c:pt>
                <c:pt idx="157" formatCode="0.00">
                  <c:v>10.73</c:v>
                </c:pt>
                <c:pt idx="158" formatCode="0.00">
                  <c:v>13.17</c:v>
                </c:pt>
                <c:pt idx="159" formatCode="0.00">
                  <c:v>15.83</c:v>
                </c:pt>
                <c:pt idx="160" formatCode="0.00">
                  <c:v>18.7</c:v>
                </c:pt>
                <c:pt idx="161" formatCode="0.00">
                  <c:v>21.79</c:v>
                </c:pt>
                <c:pt idx="162" formatCode="0.00">
                  <c:v>25.09</c:v>
                </c:pt>
                <c:pt idx="163" formatCode="0.00">
                  <c:v>28.6</c:v>
                </c:pt>
                <c:pt idx="164" formatCode="0.00">
                  <c:v>32.31</c:v>
                </c:pt>
                <c:pt idx="165" formatCode="0.00">
                  <c:v>36.21</c:v>
                </c:pt>
                <c:pt idx="166" formatCode="0.00">
                  <c:v>40.32</c:v>
                </c:pt>
                <c:pt idx="167" formatCode="0.00">
                  <c:v>44.62</c:v>
                </c:pt>
                <c:pt idx="168" formatCode="0.00">
                  <c:v>53.78</c:v>
                </c:pt>
                <c:pt idx="169" formatCode="0.00">
                  <c:v>66.290000000000006</c:v>
                </c:pt>
                <c:pt idx="170" formatCode="0.00">
                  <c:v>79.92</c:v>
                </c:pt>
                <c:pt idx="171" formatCode="0.00">
                  <c:v>94.65</c:v>
                </c:pt>
                <c:pt idx="172" formatCode="0.00">
                  <c:v>110.44</c:v>
                </c:pt>
                <c:pt idx="173" formatCode="0.00">
                  <c:v>127.27</c:v>
                </c:pt>
                <c:pt idx="174" formatCode="0.00">
                  <c:v>145.11000000000001</c:v>
                </c:pt>
                <c:pt idx="175" formatCode="0.00">
                  <c:v>163.94</c:v>
                </c:pt>
                <c:pt idx="176" formatCode="0.00">
                  <c:v>183.74</c:v>
                </c:pt>
                <c:pt idx="177" formatCode="0.00">
                  <c:v>226.14</c:v>
                </c:pt>
                <c:pt idx="178" formatCode="0.00">
                  <c:v>272.16000000000003</c:v>
                </c:pt>
                <c:pt idx="179" formatCode="0.00">
                  <c:v>321.63</c:v>
                </c:pt>
                <c:pt idx="180" formatCode="0.00">
                  <c:v>374.42</c:v>
                </c:pt>
                <c:pt idx="181" formatCode="0.00">
                  <c:v>430.39</c:v>
                </c:pt>
                <c:pt idx="182" formatCode="0.00">
                  <c:v>489.42</c:v>
                </c:pt>
                <c:pt idx="183" formatCode="0.00">
                  <c:v>616.24</c:v>
                </c:pt>
                <c:pt idx="184" formatCode="0.00">
                  <c:v>753.99</c:v>
                </c:pt>
                <c:pt idx="185" formatCode="0.00">
                  <c:v>901.9</c:v>
                </c:pt>
                <c:pt idx="186" formatCode="0.0">
                  <c:v>1060</c:v>
                </c:pt>
                <c:pt idx="187" formatCode="0.0">
                  <c:v>1230</c:v>
                </c:pt>
                <c:pt idx="188" formatCode="0.0">
                  <c:v>1400</c:v>
                </c:pt>
                <c:pt idx="189" formatCode="0.0">
                  <c:v>1580</c:v>
                </c:pt>
                <c:pt idx="190" formatCode="0.0">
                  <c:v>1770</c:v>
                </c:pt>
                <c:pt idx="191" formatCode="0.0">
                  <c:v>1970</c:v>
                </c:pt>
                <c:pt idx="192" formatCode="0.0">
                  <c:v>2170</c:v>
                </c:pt>
                <c:pt idx="193" formatCode="0.0">
                  <c:v>2380</c:v>
                </c:pt>
                <c:pt idx="194" formatCode="0.0">
                  <c:v>2810</c:v>
                </c:pt>
                <c:pt idx="195" formatCode="0.0">
                  <c:v>3380</c:v>
                </c:pt>
                <c:pt idx="196" formatCode="0.0">
                  <c:v>3970</c:v>
                </c:pt>
                <c:pt idx="197" formatCode="0.0">
                  <c:v>4580</c:v>
                </c:pt>
                <c:pt idx="198" formatCode="0.0">
                  <c:v>5220</c:v>
                </c:pt>
                <c:pt idx="199" formatCode="0.0">
                  <c:v>5860</c:v>
                </c:pt>
                <c:pt idx="200" formatCode="0.0">
                  <c:v>6520</c:v>
                </c:pt>
                <c:pt idx="201" formatCode="0.0">
                  <c:v>7190</c:v>
                </c:pt>
                <c:pt idx="202" formatCode="0.0">
                  <c:v>7870</c:v>
                </c:pt>
                <c:pt idx="203" formatCode="0.0">
                  <c:v>9250</c:v>
                </c:pt>
                <c:pt idx="204" formatCode="0.0">
                  <c:v>10640</c:v>
                </c:pt>
                <c:pt idx="205" formatCode="0.0">
                  <c:v>12040</c:v>
                </c:pt>
                <c:pt idx="206" formatCode="0.0">
                  <c:v>13450</c:v>
                </c:pt>
                <c:pt idx="207" formatCode="0.0">
                  <c:v>14850</c:v>
                </c:pt>
                <c:pt idx="208" formatCode="0.0">
                  <c:v>16250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70-4B59-B87D-A7E538A4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29488"/>
        <c:axId val="477622824"/>
      </c:scatterChart>
      <c:valAx>
        <c:axId val="47762948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22824"/>
        <c:crosses val="autoZero"/>
        <c:crossBetween val="midCat"/>
        <c:majorUnit val="10"/>
      </c:valAx>
      <c:valAx>
        <c:axId val="47762282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2948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srim7Li_Havar!$P$5</c:f>
          <c:strCache>
            <c:ptCount val="1"/>
            <c:pt idx="0">
              <c:v>srim7Li_Havar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srim7Li_Havar!$D$20:$D$228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srim7Li_Havar!$E$20:$E$228</c:f>
              <c:numCache>
                <c:formatCode>0.000E+00</c:formatCode>
                <c:ptCount val="209"/>
                <c:pt idx="0">
                  <c:v>9.6530000000000001E-3</c:v>
                </c:pt>
                <c:pt idx="1">
                  <c:v>1.0319999999999999E-2</c:v>
                </c:pt>
                <c:pt idx="2">
                  <c:v>1.095E-2</c:v>
                </c:pt>
                <c:pt idx="3">
                  <c:v>1.154E-2</c:v>
                </c:pt>
                <c:pt idx="4">
                  <c:v>1.21E-2</c:v>
                </c:pt>
                <c:pt idx="5">
                  <c:v>1.264E-2</c:v>
                </c:pt>
                <c:pt idx="6">
                  <c:v>1.316E-2</c:v>
                </c:pt>
                <c:pt idx="7">
                  <c:v>1.3650000000000001E-2</c:v>
                </c:pt>
                <c:pt idx="8">
                  <c:v>1.413E-2</c:v>
                </c:pt>
                <c:pt idx="9">
                  <c:v>1.4590000000000001E-2</c:v>
                </c:pt>
                <c:pt idx="10">
                  <c:v>1.504E-2</c:v>
                </c:pt>
                <c:pt idx="11">
                  <c:v>1.5480000000000001E-2</c:v>
                </c:pt>
                <c:pt idx="12">
                  <c:v>1.6320000000000001E-2</c:v>
                </c:pt>
                <c:pt idx="13">
                  <c:v>1.7309999999999999E-2</c:v>
                </c:pt>
                <c:pt idx="14">
                  <c:v>1.8239999999999999E-2</c:v>
                </c:pt>
                <c:pt idx="15">
                  <c:v>1.9130000000000001E-2</c:v>
                </c:pt>
                <c:pt idx="16">
                  <c:v>1.9980000000000001E-2</c:v>
                </c:pt>
                <c:pt idx="17">
                  <c:v>2.0799999999999999E-2</c:v>
                </c:pt>
                <c:pt idx="18">
                  <c:v>2.1590000000000002E-2</c:v>
                </c:pt>
                <c:pt idx="19">
                  <c:v>2.2339999999999999E-2</c:v>
                </c:pt>
                <c:pt idx="20">
                  <c:v>2.308E-2</c:v>
                </c:pt>
                <c:pt idx="21">
                  <c:v>2.4479999999999998E-2</c:v>
                </c:pt>
                <c:pt idx="22">
                  <c:v>2.58E-2</c:v>
                </c:pt>
                <c:pt idx="23">
                  <c:v>2.7060000000000001E-2</c:v>
                </c:pt>
                <c:pt idx="24">
                  <c:v>2.826E-2</c:v>
                </c:pt>
                <c:pt idx="25">
                  <c:v>2.9420000000000002E-2</c:v>
                </c:pt>
                <c:pt idx="26">
                  <c:v>3.0530000000000002E-2</c:v>
                </c:pt>
                <c:pt idx="27">
                  <c:v>3.2629999999999999E-2</c:v>
                </c:pt>
                <c:pt idx="28">
                  <c:v>3.4610000000000002E-2</c:v>
                </c:pt>
                <c:pt idx="29">
                  <c:v>3.6490000000000002E-2</c:v>
                </c:pt>
                <c:pt idx="30">
                  <c:v>3.8269999999999998E-2</c:v>
                </c:pt>
                <c:pt idx="31">
                  <c:v>3.9969999999999999E-2</c:v>
                </c:pt>
                <c:pt idx="32">
                  <c:v>4.1599999999999998E-2</c:v>
                </c:pt>
                <c:pt idx="33">
                  <c:v>4.317E-2</c:v>
                </c:pt>
                <c:pt idx="34">
                  <c:v>4.4690000000000001E-2</c:v>
                </c:pt>
                <c:pt idx="35">
                  <c:v>4.6149999999999997E-2</c:v>
                </c:pt>
                <c:pt idx="36">
                  <c:v>4.7570000000000001E-2</c:v>
                </c:pt>
                <c:pt idx="37">
                  <c:v>4.895E-2</c:v>
                </c:pt>
                <c:pt idx="38">
                  <c:v>5.16E-2</c:v>
                </c:pt>
                <c:pt idx="39">
                  <c:v>5.4730000000000001E-2</c:v>
                </c:pt>
                <c:pt idx="40">
                  <c:v>5.7689999999999998E-2</c:v>
                </c:pt>
                <c:pt idx="41">
                  <c:v>6.0499999999999998E-2</c:v>
                </c:pt>
                <c:pt idx="42">
                  <c:v>6.3189999999999996E-2</c:v>
                </c:pt>
                <c:pt idx="43">
                  <c:v>6.5780000000000005E-2</c:v>
                </c:pt>
                <c:pt idx="44">
                  <c:v>6.8260000000000001E-2</c:v>
                </c:pt>
                <c:pt idx="45">
                  <c:v>7.0650000000000004E-2</c:v>
                </c:pt>
                <c:pt idx="46">
                  <c:v>7.2969999999999993E-2</c:v>
                </c:pt>
                <c:pt idx="47">
                  <c:v>7.7399999999999997E-2</c:v>
                </c:pt>
                <c:pt idx="48">
                  <c:v>8.158E-2</c:v>
                </c:pt>
                <c:pt idx="49">
                  <c:v>8.5569999999999993E-2</c:v>
                </c:pt>
                <c:pt idx="50">
                  <c:v>8.9370000000000005E-2</c:v>
                </c:pt>
                <c:pt idx="51">
                  <c:v>9.3020000000000005E-2</c:v>
                </c:pt>
                <c:pt idx="52">
                  <c:v>9.6530000000000005E-2</c:v>
                </c:pt>
                <c:pt idx="53">
                  <c:v>0.1032</c:v>
                </c:pt>
                <c:pt idx="54">
                  <c:v>0.1095</c:v>
                </c:pt>
                <c:pt idx="55">
                  <c:v>0.1154</c:v>
                </c:pt>
                <c:pt idx="56">
                  <c:v>0.121</c:v>
                </c:pt>
                <c:pt idx="57">
                  <c:v>0.12640000000000001</c:v>
                </c:pt>
                <c:pt idx="58">
                  <c:v>0.13159999999999999</c:v>
                </c:pt>
                <c:pt idx="59">
                  <c:v>0.13650000000000001</c:v>
                </c:pt>
                <c:pt idx="60">
                  <c:v>0.14180000000000001</c:v>
                </c:pt>
                <c:pt idx="61">
                  <c:v>0.14699999999999999</c:v>
                </c:pt>
                <c:pt idx="62">
                  <c:v>0.152</c:v>
                </c:pt>
                <c:pt idx="63">
                  <c:v>0.15690000000000001</c:v>
                </c:pt>
                <c:pt idx="64">
                  <c:v>0.16639999999999999</c:v>
                </c:pt>
                <c:pt idx="65">
                  <c:v>0.17760000000000001</c:v>
                </c:pt>
                <c:pt idx="66">
                  <c:v>0.18820000000000001</c:v>
                </c:pt>
                <c:pt idx="67">
                  <c:v>0.19819999999999999</c:v>
                </c:pt>
                <c:pt idx="68">
                  <c:v>0.2077</c:v>
                </c:pt>
                <c:pt idx="69">
                  <c:v>0.21679999999999999</c:v>
                </c:pt>
                <c:pt idx="70">
                  <c:v>0.22550000000000001</c:v>
                </c:pt>
                <c:pt idx="71">
                  <c:v>0.2341</c:v>
                </c:pt>
                <c:pt idx="72">
                  <c:v>0.24249999999999999</c:v>
                </c:pt>
                <c:pt idx="73">
                  <c:v>0.25919999999999999</c:v>
                </c:pt>
                <c:pt idx="74">
                  <c:v>0.2752</c:v>
                </c:pt>
                <c:pt idx="75">
                  <c:v>0.29060000000000002</c:v>
                </c:pt>
                <c:pt idx="76">
                  <c:v>0.30530000000000002</c:v>
                </c:pt>
                <c:pt idx="77">
                  <c:v>0.3196</c:v>
                </c:pt>
                <c:pt idx="78">
                  <c:v>0.33339999999999997</c:v>
                </c:pt>
                <c:pt idx="79">
                  <c:v>0.35980000000000001</c:v>
                </c:pt>
                <c:pt idx="80">
                  <c:v>0.38479999999999998</c:v>
                </c:pt>
                <c:pt idx="81">
                  <c:v>0.4088</c:v>
                </c:pt>
                <c:pt idx="82">
                  <c:v>0.43159999999999998</c:v>
                </c:pt>
                <c:pt idx="83">
                  <c:v>0.4536</c:v>
                </c:pt>
                <c:pt idx="84">
                  <c:v>0.4748</c:v>
                </c:pt>
                <c:pt idx="85">
                  <c:v>0.49530000000000002</c:v>
                </c:pt>
                <c:pt idx="86">
                  <c:v>0.5151</c:v>
                </c:pt>
                <c:pt idx="87">
                  <c:v>0.5343</c:v>
                </c:pt>
                <c:pt idx="88">
                  <c:v>0.55289999999999995</c:v>
                </c:pt>
                <c:pt idx="89">
                  <c:v>0.57110000000000005</c:v>
                </c:pt>
                <c:pt idx="90">
                  <c:v>0.60589999999999999</c:v>
                </c:pt>
                <c:pt idx="91">
                  <c:v>0.64710000000000001</c:v>
                </c:pt>
                <c:pt idx="92">
                  <c:v>0.68589999999999995</c:v>
                </c:pt>
                <c:pt idx="93">
                  <c:v>0.72260000000000002</c:v>
                </c:pt>
                <c:pt idx="94">
                  <c:v>0.75739999999999996</c:v>
                </c:pt>
                <c:pt idx="95">
                  <c:v>0.79049999999999998</c:v>
                </c:pt>
                <c:pt idx="96">
                  <c:v>0.82189999999999996</c:v>
                </c:pt>
                <c:pt idx="97">
                  <c:v>0.85199999999999998</c:v>
                </c:pt>
                <c:pt idx="98">
                  <c:v>0.88060000000000005</c:v>
                </c:pt>
                <c:pt idx="99">
                  <c:v>0.93420000000000003</c:v>
                </c:pt>
                <c:pt idx="100">
                  <c:v>0.98319999999999996</c:v>
                </c:pt>
                <c:pt idx="101">
                  <c:v>1.028</c:v>
                </c:pt>
                <c:pt idx="102">
                  <c:v>1.07</c:v>
                </c:pt>
                <c:pt idx="103">
                  <c:v>1.1080000000000001</c:v>
                </c:pt>
                <c:pt idx="104">
                  <c:v>1.143</c:v>
                </c:pt>
                <c:pt idx="105">
                  <c:v>1.2050000000000001</c:v>
                </c:pt>
                <c:pt idx="106">
                  <c:v>1.2589999999999999</c:v>
                </c:pt>
                <c:pt idx="107">
                  <c:v>1.304</c:v>
                </c:pt>
                <c:pt idx="108">
                  <c:v>1.3420000000000001</c:v>
                </c:pt>
                <c:pt idx="109">
                  <c:v>1.375</c:v>
                </c:pt>
                <c:pt idx="110">
                  <c:v>1.4019999999999999</c:v>
                </c:pt>
                <c:pt idx="111">
                  <c:v>1.4239999999999999</c:v>
                </c:pt>
                <c:pt idx="112">
                  <c:v>1.4430000000000001</c:v>
                </c:pt>
                <c:pt idx="113">
                  <c:v>1.458</c:v>
                </c:pt>
                <c:pt idx="114">
                  <c:v>1.47</c:v>
                </c:pt>
                <c:pt idx="115">
                  <c:v>1.4790000000000001</c:v>
                </c:pt>
                <c:pt idx="116">
                  <c:v>1.4910000000000001</c:v>
                </c:pt>
                <c:pt idx="117">
                  <c:v>1.4950000000000001</c:v>
                </c:pt>
                <c:pt idx="118">
                  <c:v>1.4910000000000001</c:v>
                </c:pt>
                <c:pt idx="119">
                  <c:v>1.4810000000000001</c:v>
                </c:pt>
                <c:pt idx="120">
                  <c:v>1.466</c:v>
                </c:pt>
                <c:pt idx="121">
                  <c:v>1.448</c:v>
                </c:pt>
                <c:pt idx="122">
                  <c:v>1.4279999999999999</c:v>
                </c:pt>
                <c:pt idx="123">
                  <c:v>1.407</c:v>
                </c:pt>
                <c:pt idx="124">
                  <c:v>1.3839999999999999</c:v>
                </c:pt>
                <c:pt idx="125">
                  <c:v>1.3380000000000001</c:v>
                </c:pt>
                <c:pt idx="126">
                  <c:v>1.2929999999999999</c:v>
                </c:pt>
                <c:pt idx="127">
                  <c:v>1.248</c:v>
                </c:pt>
                <c:pt idx="128">
                  <c:v>1.2050000000000001</c:v>
                </c:pt>
                <c:pt idx="129">
                  <c:v>1.1639999999999999</c:v>
                </c:pt>
                <c:pt idx="130">
                  <c:v>1.125</c:v>
                </c:pt>
                <c:pt idx="131">
                  <c:v>1.0549999999999999</c:v>
                </c:pt>
                <c:pt idx="132">
                  <c:v>0.9919</c:v>
                </c:pt>
                <c:pt idx="133">
                  <c:v>0.93630000000000002</c:v>
                </c:pt>
                <c:pt idx="134">
                  <c:v>0.88670000000000004</c:v>
                </c:pt>
                <c:pt idx="135">
                  <c:v>0.84250000000000003</c:v>
                </c:pt>
                <c:pt idx="136">
                  <c:v>0.80269999999999997</c:v>
                </c:pt>
                <c:pt idx="137">
                  <c:v>0.76680000000000004</c:v>
                </c:pt>
                <c:pt idx="138">
                  <c:v>0.73760000000000003</c:v>
                </c:pt>
                <c:pt idx="139">
                  <c:v>0.70850000000000002</c:v>
                </c:pt>
                <c:pt idx="140">
                  <c:v>0.68</c:v>
                </c:pt>
                <c:pt idx="141">
                  <c:v>0.65539999999999998</c:v>
                </c:pt>
                <c:pt idx="142">
                  <c:v>0.61199999999999999</c:v>
                </c:pt>
                <c:pt idx="143">
                  <c:v>0.56620000000000004</c:v>
                </c:pt>
                <c:pt idx="144">
                  <c:v>0.52759999999999996</c:v>
                </c:pt>
                <c:pt idx="145">
                  <c:v>0.4945</c:v>
                </c:pt>
                <c:pt idx="146">
                  <c:v>0.46589999999999998</c:v>
                </c:pt>
                <c:pt idx="147">
                  <c:v>0.44080000000000003</c:v>
                </c:pt>
                <c:pt idx="148">
                  <c:v>0.41860000000000003</c:v>
                </c:pt>
                <c:pt idx="149">
                  <c:v>0.39879999999999999</c:v>
                </c:pt>
                <c:pt idx="150">
                  <c:v>0.38100000000000001</c:v>
                </c:pt>
                <c:pt idx="151">
                  <c:v>0.3503</c:v>
                </c:pt>
                <c:pt idx="152">
                  <c:v>0.32469999999999999</c:v>
                </c:pt>
                <c:pt idx="153">
                  <c:v>0.30299999999999999</c:v>
                </c:pt>
                <c:pt idx="154">
                  <c:v>0.28439999999999999</c:v>
                </c:pt>
                <c:pt idx="155">
                  <c:v>0.2681</c:v>
                </c:pt>
                <c:pt idx="156">
                  <c:v>0.25380000000000003</c:v>
                </c:pt>
                <c:pt idx="157">
                  <c:v>0.2298</c:v>
                </c:pt>
                <c:pt idx="158">
                  <c:v>0.2104</c:v>
                </c:pt>
                <c:pt idx="159">
                  <c:v>0.19439999999999999</c:v>
                </c:pt>
                <c:pt idx="160">
                  <c:v>0.18079999999999999</c:v>
                </c:pt>
                <c:pt idx="161">
                  <c:v>0.16930000000000001</c:v>
                </c:pt>
                <c:pt idx="162">
                  <c:v>0.1593</c:v>
                </c:pt>
                <c:pt idx="163">
                  <c:v>0.15049999999999999</c:v>
                </c:pt>
                <c:pt idx="164">
                  <c:v>0.14280000000000001</c:v>
                </c:pt>
                <c:pt idx="165">
                  <c:v>0.13589999999999999</c:v>
                </c:pt>
                <c:pt idx="166">
                  <c:v>0.12970000000000001</c:v>
                </c:pt>
                <c:pt idx="167">
                  <c:v>0.1241</c:v>
                </c:pt>
                <c:pt idx="168">
                  <c:v>0.1145</c:v>
                </c:pt>
                <c:pt idx="169">
                  <c:v>0.1046</c:v>
                </c:pt>
                <c:pt idx="170">
                  <c:v>9.6460000000000004E-2</c:v>
                </c:pt>
                <c:pt idx="171">
                  <c:v>8.9660000000000004E-2</c:v>
                </c:pt>
                <c:pt idx="172">
                  <c:v>8.3879999999999996E-2</c:v>
                </c:pt>
                <c:pt idx="173">
                  <c:v>7.8899999999999998E-2</c:v>
                </c:pt>
                <c:pt idx="174">
                  <c:v>7.4569999999999997E-2</c:v>
                </c:pt>
                <c:pt idx="175">
                  <c:v>7.0760000000000003E-2</c:v>
                </c:pt>
                <c:pt idx="176">
                  <c:v>6.7379999999999995E-2</c:v>
                </c:pt>
                <c:pt idx="177">
                  <c:v>6.166E-2</c:v>
                </c:pt>
                <c:pt idx="178">
                  <c:v>5.6989999999999999E-2</c:v>
                </c:pt>
                <c:pt idx="179">
                  <c:v>5.3100000000000001E-2</c:v>
                </c:pt>
                <c:pt idx="180">
                  <c:v>4.9799999999999997E-2</c:v>
                </c:pt>
                <c:pt idx="181">
                  <c:v>4.6980000000000001E-2</c:v>
                </c:pt>
                <c:pt idx="182">
                  <c:v>4.453E-2</c:v>
                </c:pt>
                <c:pt idx="183">
                  <c:v>4.0480000000000002E-2</c:v>
                </c:pt>
                <c:pt idx="184">
                  <c:v>3.7280000000000001E-2</c:v>
                </c:pt>
                <c:pt idx="185">
                  <c:v>3.4680000000000002E-2</c:v>
                </c:pt>
                <c:pt idx="186">
                  <c:v>3.2530000000000003E-2</c:v>
                </c:pt>
                <c:pt idx="187">
                  <c:v>3.0720000000000001E-2</c:v>
                </c:pt>
                <c:pt idx="188">
                  <c:v>2.9170000000000001E-2</c:v>
                </c:pt>
                <c:pt idx="189">
                  <c:v>2.7830000000000001E-2</c:v>
                </c:pt>
                <c:pt idx="190">
                  <c:v>2.666E-2</c:v>
                </c:pt>
                <c:pt idx="191">
                  <c:v>2.564E-2</c:v>
                </c:pt>
                <c:pt idx="192">
                  <c:v>2.4729999999999999E-2</c:v>
                </c:pt>
                <c:pt idx="193">
                  <c:v>2.392E-2</c:v>
                </c:pt>
                <c:pt idx="194">
                  <c:v>2.2540000000000001E-2</c:v>
                </c:pt>
                <c:pt idx="195">
                  <c:v>2.1149999999999999E-2</c:v>
                </c:pt>
                <c:pt idx="196">
                  <c:v>2.0029999999999999E-2</c:v>
                </c:pt>
                <c:pt idx="197">
                  <c:v>1.9120000000000002E-2</c:v>
                </c:pt>
                <c:pt idx="198">
                  <c:v>1.8370000000000001E-2</c:v>
                </c:pt>
                <c:pt idx="199">
                  <c:v>1.7729999999999999E-2</c:v>
                </c:pt>
                <c:pt idx="200">
                  <c:v>1.719E-2</c:v>
                </c:pt>
                <c:pt idx="201">
                  <c:v>1.6729999999999998E-2</c:v>
                </c:pt>
                <c:pt idx="202">
                  <c:v>1.6320000000000001E-2</c:v>
                </c:pt>
                <c:pt idx="203">
                  <c:v>1.566E-2</c:v>
                </c:pt>
                <c:pt idx="204">
                  <c:v>1.515E-2</c:v>
                </c:pt>
                <c:pt idx="205">
                  <c:v>1.474E-2</c:v>
                </c:pt>
                <c:pt idx="206">
                  <c:v>1.4409999999999999E-2</c:v>
                </c:pt>
                <c:pt idx="207">
                  <c:v>1.414E-2</c:v>
                </c:pt>
                <c:pt idx="208">
                  <c:v>1.392E-2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B6-45F4-A91E-FABFC97C6394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srim7Li_Havar!$F$20:$F$228</c:f>
              <c:numCache>
                <c:formatCode>0.000E+00</c:formatCode>
                <c:ptCount val="209"/>
                <c:pt idx="0">
                  <c:v>3.2660000000000002E-2</c:v>
                </c:pt>
                <c:pt idx="1">
                  <c:v>3.4479999999999997E-2</c:v>
                </c:pt>
                <c:pt idx="2">
                  <c:v>3.6130000000000002E-2</c:v>
                </c:pt>
                <c:pt idx="3">
                  <c:v>3.764E-2</c:v>
                </c:pt>
                <c:pt idx="4">
                  <c:v>3.9030000000000002E-2</c:v>
                </c:pt>
                <c:pt idx="5">
                  <c:v>4.0320000000000002E-2</c:v>
                </c:pt>
                <c:pt idx="6">
                  <c:v>4.1509999999999998E-2</c:v>
                </c:pt>
                <c:pt idx="7">
                  <c:v>4.2630000000000001E-2</c:v>
                </c:pt>
                <c:pt idx="8">
                  <c:v>4.369E-2</c:v>
                </c:pt>
                <c:pt idx="9">
                  <c:v>4.4679999999999997E-2</c:v>
                </c:pt>
                <c:pt idx="10">
                  <c:v>4.5609999999999998E-2</c:v>
                </c:pt>
                <c:pt idx="11">
                  <c:v>4.65E-2</c:v>
                </c:pt>
                <c:pt idx="12">
                  <c:v>4.8140000000000002E-2</c:v>
                </c:pt>
                <c:pt idx="13">
                  <c:v>4.999E-2</c:v>
                </c:pt>
                <c:pt idx="14">
                  <c:v>5.1639999999999998E-2</c:v>
                </c:pt>
                <c:pt idx="15">
                  <c:v>5.314E-2</c:v>
                </c:pt>
                <c:pt idx="16">
                  <c:v>5.45E-2</c:v>
                </c:pt>
                <c:pt idx="17">
                  <c:v>5.5750000000000001E-2</c:v>
                </c:pt>
                <c:pt idx="18">
                  <c:v>5.6910000000000002E-2</c:v>
                </c:pt>
                <c:pt idx="19">
                  <c:v>5.7970000000000001E-2</c:v>
                </c:pt>
                <c:pt idx="20">
                  <c:v>5.8959999999999999E-2</c:v>
                </c:pt>
                <c:pt idx="21">
                  <c:v>6.0740000000000002E-2</c:v>
                </c:pt>
                <c:pt idx="22">
                  <c:v>6.2309999999999997E-2</c:v>
                </c:pt>
                <c:pt idx="23">
                  <c:v>6.3689999999999997E-2</c:v>
                </c:pt>
                <c:pt idx="24">
                  <c:v>6.4930000000000002E-2</c:v>
                </c:pt>
                <c:pt idx="25">
                  <c:v>6.6040000000000001E-2</c:v>
                </c:pt>
                <c:pt idx="26">
                  <c:v>6.7040000000000002E-2</c:v>
                </c:pt>
                <c:pt idx="27">
                  <c:v>6.8779999999999994E-2</c:v>
                </c:pt>
                <c:pt idx="28">
                  <c:v>7.0230000000000001E-2</c:v>
                </c:pt>
                <c:pt idx="29">
                  <c:v>7.145E-2</c:v>
                </c:pt>
                <c:pt idx="30">
                  <c:v>7.2489999999999999E-2</c:v>
                </c:pt>
                <c:pt idx="31">
                  <c:v>7.3380000000000001E-2</c:v>
                </c:pt>
                <c:pt idx="32">
                  <c:v>7.4149999999999994E-2</c:v>
                </c:pt>
                <c:pt idx="33">
                  <c:v>7.4810000000000001E-2</c:v>
                </c:pt>
                <c:pt idx="34">
                  <c:v>7.5380000000000003E-2</c:v>
                </c:pt>
                <c:pt idx="35">
                  <c:v>7.5870000000000007E-2</c:v>
                </c:pt>
                <c:pt idx="36">
                  <c:v>7.6300000000000007E-2</c:v>
                </c:pt>
                <c:pt idx="37">
                  <c:v>7.6660000000000006E-2</c:v>
                </c:pt>
                <c:pt idx="38">
                  <c:v>7.7249999999999999E-2</c:v>
                </c:pt>
                <c:pt idx="39">
                  <c:v>7.7759999999999996E-2</c:v>
                </c:pt>
                <c:pt idx="40">
                  <c:v>7.8079999999999997E-2</c:v>
                </c:pt>
                <c:pt idx="41">
                  <c:v>7.825E-2</c:v>
                </c:pt>
                <c:pt idx="42">
                  <c:v>7.8310000000000005E-2</c:v>
                </c:pt>
                <c:pt idx="43">
                  <c:v>7.8280000000000002E-2</c:v>
                </c:pt>
                <c:pt idx="44">
                  <c:v>7.8170000000000003E-2</c:v>
                </c:pt>
                <c:pt idx="45">
                  <c:v>7.8009999999999996E-2</c:v>
                </c:pt>
                <c:pt idx="46">
                  <c:v>7.7799999999999994E-2</c:v>
                </c:pt>
                <c:pt idx="47">
                  <c:v>7.7270000000000005E-2</c:v>
                </c:pt>
                <c:pt idx="48">
                  <c:v>7.6630000000000004E-2</c:v>
                </c:pt>
                <c:pt idx="49">
                  <c:v>7.5920000000000001E-2</c:v>
                </c:pt>
                <c:pt idx="50">
                  <c:v>7.5170000000000001E-2</c:v>
                </c:pt>
                <c:pt idx="51">
                  <c:v>7.4380000000000002E-2</c:v>
                </c:pt>
                <c:pt idx="52">
                  <c:v>7.3590000000000003E-2</c:v>
                </c:pt>
                <c:pt idx="53">
                  <c:v>7.1970000000000006E-2</c:v>
                </c:pt>
                <c:pt idx="54">
                  <c:v>7.0370000000000002E-2</c:v>
                </c:pt>
                <c:pt idx="55">
                  <c:v>6.8809999999999996E-2</c:v>
                </c:pt>
                <c:pt idx="56">
                  <c:v>6.7290000000000003E-2</c:v>
                </c:pt>
                <c:pt idx="57">
                  <c:v>6.583E-2</c:v>
                </c:pt>
                <c:pt idx="58">
                  <c:v>6.4430000000000001E-2</c:v>
                </c:pt>
                <c:pt idx="59">
                  <c:v>6.3089999999999993E-2</c:v>
                </c:pt>
                <c:pt idx="60">
                  <c:v>6.1800000000000001E-2</c:v>
                </c:pt>
                <c:pt idx="61">
                  <c:v>6.0569999999999999E-2</c:v>
                </c:pt>
                <c:pt idx="62">
                  <c:v>5.9400000000000001E-2</c:v>
                </c:pt>
                <c:pt idx="63">
                  <c:v>5.8270000000000002E-2</c:v>
                </c:pt>
                <c:pt idx="64">
                  <c:v>5.6149999999999999E-2</c:v>
                </c:pt>
                <c:pt idx="65">
                  <c:v>5.3740000000000003E-2</c:v>
                </c:pt>
                <c:pt idx="66">
                  <c:v>5.1560000000000002E-2</c:v>
                </c:pt>
                <c:pt idx="67">
                  <c:v>4.9579999999999999E-2</c:v>
                </c:pt>
                <c:pt idx="68">
                  <c:v>4.777E-2</c:v>
                </c:pt>
                <c:pt idx="69">
                  <c:v>4.6109999999999998E-2</c:v>
                </c:pt>
                <c:pt idx="70">
                  <c:v>4.4580000000000002E-2</c:v>
                </c:pt>
                <c:pt idx="71">
                  <c:v>4.3159999999999997E-2</c:v>
                </c:pt>
                <c:pt idx="72">
                  <c:v>4.1849999999999998E-2</c:v>
                </c:pt>
                <c:pt idx="73">
                  <c:v>3.9489999999999997E-2</c:v>
                </c:pt>
                <c:pt idx="74">
                  <c:v>3.7420000000000002E-2</c:v>
                </c:pt>
                <c:pt idx="75">
                  <c:v>3.5589999999999997E-2</c:v>
                </c:pt>
                <c:pt idx="76">
                  <c:v>3.3959999999999997E-2</c:v>
                </c:pt>
                <c:pt idx="77">
                  <c:v>3.2500000000000001E-2</c:v>
                </c:pt>
                <c:pt idx="78">
                  <c:v>3.1179999999999999E-2</c:v>
                </c:pt>
                <c:pt idx="79">
                  <c:v>2.887E-2</c:v>
                </c:pt>
                <c:pt idx="80">
                  <c:v>2.6929999999999999E-2</c:v>
                </c:pt>
                <c:pt idx="81">
                  <c:v>2.5270000000000001E-2</c:v>
                </c:pt>
                <c:pt idx="82">
                  <c:v>2.383E-2</c:v>
                </c:pt>
                <c:pt idx="83">
                  <c:v>2.257E-2</c:v>
                </c:pt>
                <c:pt idx="84">
                  <c:v>2.145E-2</c:v>
                </c:pt>
                <c:pt idx="85">
                  <c:v>2.0449999999999999E-2</c:v>
                </c:pt>
                <c:pt idx="86">
                  <c:v>1.9560000000000001E-2</c:v>
                </c:pt>
                <c:pt idx="87">
                  <c:v>1.8749999999999999E-2</c:v>
                </c:pt>
                <c:pt idx="88">
                  <c:v>1.8010000000000002E-2</c:v>
                </c:pt>
                <c:pt idx="89">
                  <c:v>1.7330000000000002E-2</c:v>
                </c:pt>
                <c:pt idx="90">
                  <c:v>1.6140000000000002E-2</c:v>
                </c:pt>
                <c:pt idx="91">
                  <c:v>1.489E-2</c:v>
                </c:pt>
                <c:pt idx="92">
                  <c:v>1.384E-2</c:v>
                </c:pt>
                <c:pt idx="93">
                  <c:v>1.294E-2</c:v>
                </c:pt>
                <c:pt idx="94">
                  <c:v>1.217E-2</c:v>
                </c:pt>
                <c:pt idx="95">
                  <c:v>1.149E-2</c:v>
                </c:pt>
                <c:pt idx="96">
                  <c:v>1.089E-2</c:v>
                </c:pt>
                <c:pt idx="97">
                  <c:v>1.0359999999999999E-2</c:v>
                </c:pt>
                <c:pt idx="98">
                  <c:v>9.8840000000000004E-3</c:v>
                </c:pt>
                <c:pt idx="99">
                  <c:v>9.0629999999999999E-3</c:v>
                </c:pt>
                <c:pt idx="100">
                  <c:v>8.3800000000000003E-3</c:v>
                </c:pt>
                <c:pt idx="101">
                  <c:v>7.8019999999999999E-3</c:v>
                </c:pt>
                <c:pt idx="102">
                  <c:v>7.306E-3</c:v>
                </c:pt>
                <c:pt idx="103">
                  <c:v>6.875E-3</c:v>
                </c:pt>
                <c:pt idx="104">
                  <c:v>6.4970000000000002E-3</c:v>
                </c:pt>
                <c:pt idx="105">
                  <c:v>5.8630000000000002E-3</c:v>
                </c:pt>
                <c:pt idx="106">
                  <c:v>5.3509999999999999E-3</c:v>
                </c:pt>
                <c:pt idx="107">
                  <c:v>4.9280000000000001E-3</c:v>
                </c:pt>
                <c:pt idx="108">
                  <c:v>4.5729999999999998E-3</c:v>
                </c:pt>
                <c:pt idx="109">
                  <c:v>4.2690000000000002E-3</c:v>
                </c:pt>
                <c:pt idx="110">
                  <c:v>4.0070000000000001E-3</c:v>
                </c:pt>
                <c:pt idx="111">
                  <c:v>3.777E-3</c:v>
                </c:pt>
                <c:pt idx="112">
                  <c:v>3.5739999999999999E-3</c:v>
                </c:pt>
                <c:pt idx="113">
                  <c:v>3.3939999999999999E-3</c:v>
                </c:pt>
                <c:pt idx="114">
                  <c:v>3.2330000000000002E-3</c:v>
                </c:pt>
                <c:pt idx="115">
                  <c:v>3.0869999999999999E-3</c:v>
                </c:pt>
                <c:pt idx="116">
                  <c:v>2.8349999999999998E-3</c:v>
                </c:pt>
                <c:pt idx="117">
                  <c:v>2.5760000000000002E-3</c:v>
                </c:pt>
                <c:pt idx="118">
                  <c:v>2.3630000000000001E-3</c:v>
                </c:pt>
                <c:pt idx="119">
                  <c:v>2.1849999999999999E-3</c:v>
                </c:pt>
                <c:pt idx="120">
                  <c:v>2.0339999999999998E-3</c:v>
                </c:pt>
                <c:pt idx="121">
                  <c:v>1.9040000000000001E-3</c:v>
                </c:pt>
                <c:pt idx="122">
                  <c:v>1.7910000000000001E-3</c:v>
                </c:pt>
                <c:pt idx="123">
                  <c:v>1.691E-3</c:v>
                </c:pt>
                <c:pt idx="124">
                  <c:v>1.603E-3</c:v>
                </c:pt>
                <c:pt idx="125">
                  <c:v>1.4519999999999999E-3</c:v>
                </c:pt>
                <c:pt idx="126">
                  <c:v>1.33E-3</c:v>
                </c:pt>
                <c:pt idx="127">
                  <c:v>1.227E-3</c:v>
                </c:pt>
                <c:pt idx="128">
                  <c:v>1.1410000000000001E-3</c:v>
                </c:pt>
                <c:pt idx="129">
                  <c:v>1.0660000000000001E-3</c:v>
                </c:pt>
                <c:pt idx="130">
                  <c:v>1.0009999999999999E-3</c:v>
                </c:pt>
                <c:pt idx="131">
                  <c:v>8.9369999999999998E-4</c:v>
                </c:pt>
                <c:pt idx="132">
                  <c:v>8.0840000000000003E-4</c:v>
                </c:pt>
                <c:pt idx="133">
                  <c:v>7.3879999999999996E-4</c:v>
                </c:pt>
                <c:pt idx="134">
                  <c:v>6.8079999999999996E-4</c:v>
                </c:pt>
                <c:pt idx="135">
                  <c:v>6.3179999999999996E-4</c:v>
                </c:pt>
                <c:pt idx="136">
                  <c:v>5.8980000000000002E-4</c:v>
                </c:pt>
                <c:pt idx="137">
                  <c:v>5.5329999999999995E-4</c:v>
                </c:pt>
                <c:pt idx="138">
                  <c:v>5.2130000000000004E-4</c:v>
                </c:pt>
                <c:pt idx="139">
                  <c:v>4.9299999999999995E-4</c:v>
                </c:pt>
                <c:pt idx="140">
                  <c:v>4.6779999999999999E-4</c:v>
                </c:pt>
                <c:pt idx="141">
                  <c:v>4.4519999999999998E-4</c:v>
                </c:pt>
                <c:pt idx="142">
                  <c:v>4.0620000000000001E-4</c:v>
                </c:pt>
                <c:pt idx="143">
                  <c:v>3.6670000000000002E-4</c:v>
                </c:pt>
                <c:pt idx="144">
                  <c:v>3.345E-4</c:v>
                </c:pt>
                <c:pt idx="145">
                  <c:v>3.077E-4</c:v>
                </c:pt>
                <c:pt idx="146">
                  <c:v>2.8519999999999999E-4</c:v>
                </c:pt>
                <c:pt idx="147">
                  <c:v>2.6580000000000001E-4</c:v>
                </c:pt>
                <c:pt idx="148">
                  <c:v>2.4909999999999998E-4</c:v>
                </c:pt>
                <c:pt idx="149">
                  <c:v>2.3440000000000001E-4</c:v>
                </c:pt>
                <c:pt idx="150">
                  <c:v>2.2149999999999999E-4</c:v>
                </c:pt>
                <c:pt idx="151">
                  <c:v>1.997E-4</c:v>
                </c:pt>
                <c:pt idx="152">
                  <c:v>1.819E-4</c:v>
                </c:pt>
                <c:pt idx="153">
                  <c:v>1.672E-4</c:v>
                </c:pt>
                <c:pt idx="154">
                  <c:v>1.548E-4</c:v>
                </c:pt>
                <c:pt idx="155">
                  <c:v>1.4420000000000001E-4</c:v>
                </c:pt>
                <c:pt idx="156">
                  <c:v>1.35E-4</c:v>
                </c:pt>
                <c:pt idx="157">
                  <c:v>1.199E-4</c:v>
                </c:pt>
                <c:pt idx="158">
                  <c:v>1.08E-4</c:v>
                </c:pt>
                <c:pt idx="159">
                  <c:v>9.8300000000000004E-5</c:v>
                </c:pt>
                <c:pt idx="160">
                  <c:v>9.0279999999999996E-5</c:v>
                </c:pt>
                <c:pt idx="161">
                  <c:v>8.352E-5</c:v>
                </c:pt>
                <c:pt idx="162">
                  <c:v>7.7739999999999998E-5</c:v>
                </c:pt>
                <c:pt idx="163">
                  <c:v>7.2750000000000007E-5</c:v>
                </c:pt>
                <c:pt idx="164">
                  <c:v>6.8390000000000001E-5</c:v>
                </c:pt>
                <c:pt idx="165">
                  <c:v>6.4540000000000002E-5</c:v>
                </c:pt>
                <c:pt idx="166">
                  <c:v>6.1119999999999998E-5</c:v>
                </c:pt>
                <c:pt idx="167">
                  <c:v>5.8060000000000003E-5</c:v>
                </c:pt>
                <c:pt idx="168">
                  <c:v>5.2809999999999998E-5</c:v>
                </c:pt>
                <c:pt idx="169">
                  <c:v>4.7490000000000001E-5</c:v>
                </c:pt>
                <c:pt idx="170">
                  <c:v>4.3189999999999998E-5</c:v>
                </c:pt>
                <c:pt idx="171">
                  <c:v>3.9629999999999998E-5</c:v>
                </c:pt>
                <c:pt idx="172">
                  <c:v>3.663E-5</c:v>
                </c:pt>
                <c:pt idx="173">
                  <c:v>3.4069999999999997E-5</c:v>
                </c:pt>
                <c:pt idx="174">
                  <c:v>3.1860000000000003E-5</c:v>
                </c:pt>
                <c:pt idx="175">
                  <c:v>2.993E-5</c:v>
                </c:pt>
                <c:pt idx="176">
                  <c:v>2.8229999999999999E-5</c:v>
                </c:pt>
                <c:pt idx="177">
                  <c:v>2.5369999999999999E-5</c:v>
                </c:pt>
                <c:pt idx="178">
                  <c:v>2.3059999999999999E-5</c:v>
                </c:pt>
                <c:pt idx="179">
                  <c:v>2.1140000000000001E-5</c:v>
                </c:pt>
                <c:pt idx="180">
                  <c:v>1.9530000000000001E-5</c:v>
                </c:pt>
                <c:pt idx="181">
                  <c:v>1.8159999999999999E-5</c:v>
                </c:pt>
                <c:pt idx="182">
                  <c:v>1.6969999999999998E-5</c:v>
                </c:pt>
                <c:pt idx="183">
                  <c:v>1.503E-5</c:v>
                </c:pt>
                <c:pt idx="184">
                  <c:v>1.3499999999999999E-5</c:v>
                </c:pt>
                <c:pt idx="185">
                  <c:v>1.226E-5</c:v>
                </c:pt>
                <c:pt idx="186">
                  <c:v>1.1229999999999999E-5</c:v>
                </c:pt>
                <c:pt idx="187">
                  <c:v>1.0370000000000001E-5</c:v>
                </c:pt>
                <c:pt idx="188">
                  <c:v>9.6409999999999997E-6</c:v>
                </c:pt>
                <c:pt idx="189">
                  <c:v>9.0080000000000008E-6</c:v>
                </c:pt>
                <c:pt idx="190">
                  <c:v>8.456E-6</c:v>
                </c:pt>
                <c:pt idx="191">
                  <c:v>7.9699999999999999E-6</c:v>
                </c:pt>
                <c:pt idx="192">
                  <c:v>7.5390000000000002E-6</c:v>
                </c:pt>
                <c:pt idx="193">
                  <c:v>7.153E-6</c:v>
                </c:pt>
                <c:pt idx="194">
                  <c:v>6.4930000000000003E-6</c:v>
                </c:pt>
                <c:pt idx="195">
                  <c:v>5.8270000000000003E-6</c:v>
                </c:pt>
                <c:pt idx="196">
                  <c:v>5.2889999999999997E-6</c:v>
                </c:pt>
                <c:pt idx="197">
                  <c:v>4.8439999999999997E-6</c:v>
                </c:pt>
                <c:pt idx="198">
                  <c:v>4.4710000000000001E-6</c:v>
                </c:pt>
                <c:pt idx="199">
                  <c:v>4.1529999999999999E-6</c:v>
                </c:pt>
                <c:pt idx="200">
                  <c:v>3.8789999999999996E-6</c:v>
                </c:pt>
                <c:pt idx="201">
                  <c:v>3.6389999999999998E-6</c:v>
                </c:pt>
                <c:pt idx="202">
                  <c:v>3.4290000000000001E-6</c:v>
                </c:pt>
                <c:pt idx="203">
                  <c:v>3.0750000000000002E-6</c:v>
                </c:pt>
                <c:pt idx="204">
                  <c:v>2.79E-6</c:v>
                </c:pt>
                <c:pt idx="205">
                  <c:v>2.5550000000000001E-6</c:v>
                </c:pt>
                <c:pt idx="206">
                  <c:v>2.357E-6</c:v>
                </c:pt>
                <c:pt idx="207">
                  <c:v>2.1890000000000001E-6</c:v>
                </c:pt>
                <c:pt idx="208">
                  <c:v>2.0430000000000002E-6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B6-45F4-A91E-FABFC97C6394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srim7Li_Havar!$G$20:$G$228</c:f>
              <c:numCache>
                <c:formatCode>0.000E+00</c:formatCode>
                <c:ptCount val="209"/>
                <c:pt idx="0">
                  <c:v>4.2313000000000003E-2</c:v>
                </c:pt>
                <c:pt idx="1">
                  <c:v>4.4799999999999993E-2</c:v>
                </c:pt>
                <c:pt idx="2">
                  <c:v>4.7080000000000004E-2</c:v>
                </c:pt>
                <c:pt idx="3">
                  <c:v>4.9180000000000001E-2</c:v>
                </c:pt>
                <c:pt idx="4">
                  <c:v>5.1130000000000002E-2</c:v>
                </c:pt>
                <c:pt idx="5">
                  <c:v>5.296E-2</c:v>
                </c:pt>
                <c:pt idx="6">
                  <c:v>5.4669999999999996E-2</c:v>
                </c:pt>
                <c:pt idx="7">
                  <c:v>5.6280000000000004E-2</c:v>
                </c:pt>
                <c:pt idx="8">
                  <c:v>5.7819999999999996E-2</c:v>
                </c:pt>
                <c:pt idx="9">
                  <c:v>5.9269999999999996E-2</c:v>
                </c:pt>
                <c:pt idx="10">
                  <c:v>6.0649999999999996E-2</c:v>
                </c:pt>
                <c:pt idx="11">
                  <c:v>6.198E-2</c:v>
                </c:pt>
                <c:pt idx="12">
                  <c:v>6.4460000000000003E-2</c:v>
                </c:pt>
                <c:pt idx="13">
                  <c:v>6.7299999999999999E-2</c:v>
                </c:pt>
                <c:pt idx="14">
                  <c:v>6.9879999999999998E-2</c:v>
                </c:pt>
                <c:pt idx="15">
                  <c:v>7.2270000000000001E-2</c:v>
                </c:pt>
                <c:pt idx="16">
                  <c:v>7.4480000000000005E-2</c:v>
                </c:pt>
                <c:pt idx="17">
                  <c:v>7.6550000000000007E-2</c:v>
                </c:pt>
                <c:pt idx="18">
                  <c:v>7.85E-2</c:v>
                </c:pt>
                <c:pt idx="19">
                  <c:v>8.0309999999999993E-2</c:v>
                </c:pt>
                <c:pt idx="20">
                  <c:v>8.2040000000000002E-2</c:v>
                </c:pt>
                <c:pt idx="21">
                  <c:v>8.5220000000000004E-2</c:v>
                </c:pt>
                <c:pt idx="22">
                  <c:v>8.8109999999999994E-2</c:v>
                </c:pt>
                <c:pt idx="23">
                  <c:v>9.0749999999999997E-2</c:v>
                </c:pt>
                <c:pt idx="24">
                  <c:v>9.3189999999999995E-2</c:v>
                </c:pt>
                <c:pt idx="25">
                  <c:v>9.5460000000000003E-2</c:v>
                </c:pt>
                <c:pt idx="26">
                  <c:v>9.7570000000000004E-2</c:v>
                </c:pt>
                <c:pt idx="27">
                  <c:v>0.10141</c:v>
                </c:pt>
                <c:pt idx="28">
                  <c:v>0.10484</c:v>
                </c:pt>
                <c:pt idx="29">
                  <c:v>0.10794000000000001</c:v>
                </c:pt>
                <c:pt idx="30">
                  <c:v>0.11076</c:v>
                </c:pt>
                <c:pt idx="31">
                  <c:v>0.11335000000000001</c:v>
                </c:pt>
                <c:pt idx="32">
                  <c:v>0.11574999999999999</c:v>
                </c:pt>
                <c:pt idx="33">
                  <c:v>0.11798</c:v>
                </c:pt>
                <c:pt idx="34">
                  <c:v>0.12007000000000001</c:v>
                </c:pt>
                <c:pt idx="35">
                  <c:v>0.12202</c:v>
                </c:pt>
                <c:pt idx="36">
                  <c:v>0.12387000000000001</c:v>
                </c:pt>
                <c:pt idx="37">
                  <c:v>0.12561</c:v>
                </c:pt>
                <c:pt idx="38">
                  <c:v>0.12884999999999999</c:v>
                </c:pt>
                <c:pt idx="39">
                  <c:v>0.13249</c:v>
                </c:pt>
                <c:pt idx="40">
                  <c:v>0.13577</c:v>
                </c:pt>
                <c:pt idx="41">
                  <c:v>0.13874999999999998</c:v>
                </c:pt>
                <c:pt idx="42">
                  <c:v>0.14150000000000001</c:v>
                </c:pt>
                <c:pt idx="43">
                  <c:v>0.14406000000000002</c:v>
                </c:pt>
                <c:pt idx="44">
                  <c:v>0.14643</c:v>
                </c:pt>
                <c:pt idx="45">
                  <c:v>0.14866000000000001</c:v>
                </c:pt>
                <c:pt idx="46">
                  <c:v>0.15076999999999999</c:v>
                </c:pt>
                <c:pt idx="47">
                  <c:v>0.15467</c:v>
                </c:pt>
                <c:pt idx="48">
                  <c:v>0.15821000000000002</c:v>
                </c:pt>
                <c:pt idx="49">
                  <c:v>0.16148999999999999</c:v>
                </c:pt>
                <c:pt idx="50">
                  <c:v>0.16454000000000002</c:v>
                </c:pt>
                <c:pt idx="51">
                  <c:v>0.16739999999999999</c:v>
                </c:pt>
                <c:pt idx="52">
                  <c:v>0.17011999999999999</c:v>
                </c:pt>
                <c:pt idx="53">
                  <c:v>0.17516999999999999</c:v>
                </c:pt>
                <c:pt idx="54">
                  <c:v>0.17987</c:v>
                </c:pt>
                <c:pt idx="55">
                  <c:v>0.18420999999999998</c:v>
                </c:pt>
                <c:pt idx="56">
                  <c:v>0.18829000000000001</c:v>
                </c:pt>
                <c:pt idx="57">
                  <c:v>0.19223000000000001</c:v>
                </c:pt>
                <c:pt idx="58">
                  <c:v>0.19602999999999998</c:v>
                </c:pt>
                <c:pt idx="59">
                  <c:v>0.19958999999999999</c:v>
                </c:pt>
                <c:pt idx="60">
                  <c:v>0.2036</c:v>
                </c:pt>
                <c:pt idx="61">
                  <c:v>0.20756999999999998</c:v>
                </c:pt>
                <c:pt idx="62">
                  <c:v>0.2114</c:v>
                </c:pt>
                <c:pt idx="63">
                  <c:v>0.21517000000000003</c:v>
                </c:pt>
                <c:pt idx="64">
                  <c:v>0.22255</c:v>
                </c:pt>
                <c:pt idx="65">
                  <c:v>0.23134000000000002</c:v>
                </c:pt>
                <c:pt idx="66">
                  <c:v>0.23976</c:v>
                </c:pt>
                <c:pt idx="67">
                  <c:v>0.24778</c:v>
                </c:pt>
                <c:pt idx="68">
                  <c:v>0.25546999999999997</c:v>
                </c:pt>
                <c:pt idx="69">
                  <c:v>0.26290999999999998</c:v>
                </c:pt>
                <c:pt idx="70">
                  <c:v>0.27007999999999999</c:v>
                </c:pt>
                <c:pt idx="71">
                  <c:v>0.27726000000000001</c:v>
                </c:pt>
                <c:pt idx="72">
                  <c:v>0.28434999999999999</c:v>
                </c:pt>
                <c:pt idx="73">
                  <c:v>0.29869000000000001</c:v>
                </c:pt>
                <c:pt idx="74">
                  <c:v>0.31262000000000001</c:v>
                </c:pt>
                <c:pt idx="75">
                  <c:v>0.32619000000000004</c:v>
                </c:pt>
                <c:pt idx="76">
                  <c:v>0.33926000000000001</c:v>
                </c:pt>
                <c:pt idx="77">
                  <c:v>0.35209999999999997</c:v>
                </c:pt>
                <c:pt idx="78">
                  <c:v>0.36457999999999996</c:v>
                </c:pt>
                <c:pt idx="79">
                  <c:v>0.38867000000000002</c:v>
                </c:pt>
                <c:pt idx="80">
                  <c:v>0.41172999999999998</c:v>
                </c:pt>
                <c:pt idx="81">
                  <c:v>0.43407000000000001</c:v>
                </c:pt>
                <c:pt idx="82">
                  <c:v>0.45543</c:v>
                </c:pt>
                <c:pt idx="83">
                  <c:v>0.47616999999999998</c:v>
                </c:pt>
                <c:pt idx="84">
                  <c:v>0.49625000000000002</c:v>
                </c:pt>
                <c:pt idx="85">
                  <c:v>0.51575000000000004</c:v>
                </c:pt>
                <c:pt idx="86">
                  <c:v>0.53466000000000002</c:v>
                </c:pt>
                <c:pt idx="87">
                  <c:v>0.55305000000000004</c:v>
                </c:pt>
                <c:pt idx="88">
                  <c:v>0.57090999999999992</c:v>
                </c:pt>
                <c:pt idx="89">
                  <c:v>0.58843000000000001</c:v>
                </c:pt>
                <c:pt idx="90">
                  <c:v>0.62204000000000004</c:v>
                </c:pt>
                <c:pt idx="91">
                  <c:v>0.66198999999999997</c:v>
                </c:pt>
                <c:pt idx="92">
                  <c:v>0.69973999999999992</c:v>
                </c:pt>
                <c:pt idx="93">
                  <c:v>0.73553999999999997</c:v>
                </c:pt>
                <c:pt idx="94">
                  <c:v>0.76956999999999998</c:v>
                </c:pt>
                <c:pt idx="95">
                  <c:v>0.80198999999999998</c:v>
                </c:pt>
                <c:pt idx="96">
                  <c:v>0.83278999999999992</c:v>
                </c:pt>
                <c:pt idx="97">
                  <c:v>0.86236000000000002</c:v>
                </c:pt>
                <c:pt idx="98">
                  <c:v>0.89048400000000005</c:v>
                </c:pt>
                <c:pt idx="99">
                  <c:v>0.94326300000000007</c:v>
                </c:pt>
                <c:pt idx="100">
                  <c:v>0.99158000000000002</c:v>
                </c:pt>
                <c:pt idx="101">
                  <c:v>1.0358020000000001</c:v>
                </c:pt>
                <c:pt idx="102">
                  <c:v>1.0773060000000001</c:v>
                </c:pt>
                <c:pt idx="103">
                  <c:v>1.1148750000000001</c:v>
                </c:pt>
                <c:pt idx="104">
                  <c:v>1.149497</c:v>
                </c:pt>
                <c:pt idx="105">
                  <c:v>1.210863</c:v>
                </c:pt>
                <c:pt idx="106">
                  <c:v>1.264351</c:v>
                </c:pt>
                <c:pt idx="107">
                  <c:v>1.3089280000000001</c:v>
                </c:pt>
                <c:pt idx="108">
                  <c:v>1.346573</c:v>
                </c:pt>
                <c:pt idx="109">
                  <c:v>1.3792690000000001</c:v>
                </c:pt>
                <c:pt idx="110">
                  <c:v>1.406007</c:v>
                </c:pt>
                <c:pt idx="111">
                  <c:v>1.4277769999999999</c:v>
                </c:pt>
                <c:pt idx="112">
                  <c:v>1.446574</c:v>
                </c:pt>
                <c:pt idx="113">
                  <c:v>1.4613939999999999</c:v>
                </c:pt>
                <c:pt idx="114">
                  <c:v>1.473233</c:v>
                </c:pt>
                <c:pt idx="115">
                  <c:v>1.4820870000000002</c:v>
                </c:pt>
                <c:pt idx="116">
                  <c:v>1.493835</c:v>
                </c:pt>
                <c:pt idx="117">
                  <c:v>1.497576</c:v>
                </c:pt>
                <c:pt idx="118">
                  <c:v>1.493363</c:v>
                </c:pt>
                <c:pt idx="119">
                  <c:v>1.4831850000000002</c:v>
                </c:pt>
                <c:pt idx="120">
                  <c:v>1.4680340000000001</c:v>
                </c:pt>
                <c:pt idx="121">
                  <c:v>1.4499039999999999</c:v>
                </c:pt>
                <c:pt idx="122">
                  <c:v>1.429791</c:v>
                </c:pt>
                <c:pt idx="123">
                  <c:v>1.4086910000000001</c:v>
                </c:pt>
                <c:pt idx="124">
                  <c:v>1.3856029999999999</c:v>
                </c:pt>
                <c:pt idx="125">
                  <c:v>1.3394520000000001</c:v>
                </c:pt>
                <c:pt idx="126">
                  <c:v>1.29433</c:v>
                </c:pt>
                <c:pt idx="127">
                  <c:v>1.2492270000000001</c:v>
                </c:pt>
                <c:pt idx="128">
                  <c:v>1.2061410000000001</c:v>
                </c:pt>
                <c:pt idx="129">
                  <c:v>1.1650659999999999</c:v>
                </c:pt>
                <c:pt idx="130">
                  <c:v>1.126001</c:v>
                </c:pt>
                <c:pt idx="131">
                  <c:v>1.0558936999999999</c:v>
                </c:pt>
                <c:pt idx="132">
                  <c:v>0.99270840000000005</c:v>
                </c:pt>
                <c:pt idx="133">
                  <c:v>0.93703880000000006</c:v>
                </c:pt>
                <c:pt idx="134">
                  <c:v>0.88738080000000008</c:v>
                </c:pt>
                <c:pt idx="135">
                  <c:v>0.84313179999999999</c:v>
                </c:pt>
                <c:pt idx="136">
                  <c:v>0.80328979999999994</c:v>
                </c:pt>
                <c:pt idx="137">
                  <c:v>0.76735330000000002</c:v>
                </c:pt>
                <c:pt idx="138">
                  <c:v>0.73812129999999998</c:v>
                </c:pt>
                <c:pt idx="139">
                  <c:v>0.70899299999999998</c:v>
                </c:pt>
                <c:pt idx="140">
                  <c:v>0.68046780000000007</c:v>
                </c:pt>
                <c:pt idx="141">
                  <c:v>0.65584520000000002</c:v>
                </c:pt>
                <c:pt idx="142">
                  <c:v>0.61240620000000001</c:v>
                </c:pt>
                <c:pt idx="143">
                  <c:v>0.56656670000000009</c:v>
                </c:pt>
                <c:pt idx="144">
                  <c:v>0.52793449999999997</c:v>
                </c:pt>
                <c:pt idx="145">
                  <c:v>0.49480770000000002</c:v>
                </c:pt>
                <c:pt idx="146">
                  <c:v>0.46618519999999997</c:v>
                </c:pt>
                <c:pt idx="147">
                  <c:v>0.44106580000000001</c:v>
                </c:pt>
                <c:pt idx="148">
                  <c:v>0.41884910000000003</c:v>
                </c:pt>
                <c:pt idx="149">
                  <c:v>0.39903440000000001</c:v>
                </c:pt>
                <c:pt idx="150">
                  <c:v>0.38122149999999999</c:v>
                </c:pt>
                <c:pt idx="151">
                  <c:v>0.35049970000000003</c:v>
                </c:pt>
                <c:pt idx="152">
                  <c:v>0.3248819</c:v>
                </c:pt>
                <c:pt idx="153">
                  <c:v>0.30316719999999997</c:v>
                </c:pt>
                <c:pt idx="154">
                  <c:v>0.2845548</c:v>
                </c:pt>
                <c:pt idx="155">
                  <c:v>0.26824419999999999</c:v>
                </c:pt>
                <c:pt idx="156">
                  <c:v>0.25393500000000002</c:v>
                </c:pt>
                <c:pt idx="157">
                  <c:v>0.22991990000000001</c:v>
                </c:pt>
                <c:pt idx="158">
                  <c:v>0.210508</c:v>
                </c:pt>
                <c:pt idx="159">
                  <c:v>0.19449829999999999</c:v>
                </c:pt>
                <c:pt idx="160">
                  <c:v>0.18089027999999999</c:v>
                </c:pt>
                <c:pt idx="161">
                  <c:v>0.16938352000000001</c:v>
                </c:pt>
                <c:pt idx="162">
                  <c:v>0.15937773999999999</c:v>
                </c:pt>
                <c:pt idx="163">
                  <c:v>0.15057275000000001</c:v>
                </c:pt>
                <c:pt idx="164">
                  <c:v>0.14286839000000001</c:v>
                </c:pt>
                <c:pt idx="165">
                  <c:v>0.13596453999999999</c:v>
                </c:pt>
                <c:pt idx="166">
                  <c:v>0.12976112000000001</c:v>
                </c:pt>
                <c:pt idx="167">
                  <c:v>0.12415806</c:v>
                </c:pt>
                <c:pt idx="168">
                  <c:v>0.11455281</c:v>
                </c:pt>
                <c:pt idx="169">
                  <c:v>0.10464749</c:v>
                </c:pt>
                <c:pt idx="170">
                  <c:v>9.6503190000000003E-2</c:v>
                </c:pt>
                <c:pt idx="171">
                  <c:v>8.9699630000000002E-2</c:v>
                </c:pt>
                <c:pt idx="172">
                  <c:v>8.3916629999999992E-2</c:v>
                </c:pt>
                <c:pt idx="173">
                  <c:v>7.8934069999999995E-2</c:v>
                </c:pt>
                <c:pt idx="174">
                  <c:v>7.4601859999999992E-2</c:v>
                </c:pt>
                <c:pt idx="175">
                  <c:v>7.0789930000000001E-2</c:v>
                </c:pt>
                <c:pt idx="176">
                  <c:v>6.740823E-2</c:v>
                </c:pt>
                <c:pt idx="177">
                  <c:v>6.1685369999999996E-2</c:v>
                </c:pt>
                <c:pt idx="178">
                  <c:v>5.7013059999999997E-2</c:v>
                </c:pt>
                <c:pt idx="179">
                  <c:v>5.3121140000000004E-2</c:v>
                </c:pt>
                <c:pt idx="180">
                  <c:v>4.9819529999999994E-2</c:v>
                </c:pt>
                <c:pt idx="181">
                  <c:v>4.6998160000000004E-2</c:v>
                </c:pt>
                <c:pt idx="182">
                  <c:v>4.4546969999999998E-2</c:v>
                </c:pt>
                <c:pt idx="183">
                  <c:v>4.0495030000000001E-2</c:v>
                </c:pt>
                <c:pt idx="184">
                  <c:v>3.72935E-2</c:v>
                </c:pt>
                <c:pt idx="185">
                  <c:v>3.4692260000000003E-2</c:v>
                </c:pt>
                <c:pt idx="186">
                  <c:v>3.2541230000000004E-2</c:v>
                </c:pt>
                <c:pt idx="187">
                  <c:v>3.073037E-2</c:v>
                </c:pt>
                <c:pt idx="188">
                  <c:v>2.9179641000000003E-2</c:v>
                </c:pt>
                <c:pt idx="189">
                  <c:v>2.7839008000000002E-2</c:v>
                </c:pt>
                <c:pt idx="190">
                  <c:v>2.6668456E-2</c:v>
                </c:pt>
                <c:pt idx="191">
                  <c:v>2.5647969999999999E-2</c:v>
                </c:pt>
                <c:pt idx="192">
                  <c:v>2.4737538999999999E-2</c:v>
                </c:pt>
                <c:pt idx="193">
                  <c:v>2.3927153E-2</c:v>
                </c:pt>
                <c:pt idx="194">
                  <c:v>2.2546493000000001E-2</c:v>
                </c:pt>
                <c:pt idx="195">
                  <c:v>2.1155826999999999E-2</c:v>
                </c:pt>
                <c:pt idx="196">
                  <c:v>2.0035288999999998E-2</c:v>
                </c:pt>
                <c:pt idx="197">
                  <c:v>1.9124844000000002E-2</c:v>
                </c:pt>
                <c:pt idx="198">
                  <c:v>1.8374471E-2</c:v>
                </c:pt>
                <c:pt idx="199">
                  <c:v>1.7734152999999999E-2</c:v>
                </c:pt>
                <c:pt idx="200">
                  <c:v>1.7193878999999999E-2</c:v>
                </c:pt>
                <c:pt idx="201">
                  <c:v>1.6733638999999998E-2</c:v>
                </c:pt>
                <c:pt idx="202">
                  <c:v>1.6323429E-2</c:v>
                </c:pt>
                <c:pt idx="203">
                  <c:v>1.5663075000000002E-2</c:v>
                </c:pt>
                <c:pt idx="204">
                  <c:v>1.5152790000000001E-2</c:v>
                </c:pt>
                <c:pt idx="205">
                  <c:v>1.4742554999999999E-2</c:v>
                </c:pt>
                <c:pt idx="206">
                  <c:v>1.4412356999999999E-2</c:v>
                </c:pt>
                <c:pt idx="207">
                  <c:v>1.4142188999999999E-2</c:v>
                </c:pt>
                <c:pt idx="208">
                  <c:v>1.3922043E-2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B6-45F4-A91E-FABFC97C6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6552"/>
        <c:axId val="477617728"/>
      </c:scatterChart>
      <c:valAx>
        <c:axId val="4776165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7728"/>
        <c:crosses val="autoZero"/>
        <c:crossBetween val="midCat"/>
        <c:majorUnit val="10"/>
      </c:valAx>
      <c:valAx>
        <c:axId val="47761772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65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91956694929835"/>
          <c:y val="6.1832476295941609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srim7Li_Si!$P$5</c:f>
          <c:strCache>
            <c:ptCount val="1"/>
            <c:pt idx="0">
              <c:v>srim7Li_Si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srim7Li_Si!$D$20:$D$228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srim7Li_Si!$J$20:$J$228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1.5E-3</c:v>
                </c:pt>
                <c:pt idx="4">
                  <c:v>1.6000000000000001E-3</c:v>
                </c:pt>
                <c:pt idx="5">
                  <c:v>1.7000000000000001E-3</c:v>
                </c:pt>
                <c:pt idx="6">
                  <c:v>1.8E-3</c:v>
                </c:pt>
                <c:pt idx="7">
                  <c:v>1.9E-3</c:v>
                </c:pt>
                <c:pt idx="8">
                  <c:v>2E-3</c:v>
                </c:pt>
                <c:pt idx="9">
                  <c:v>2.1000000000000003E-3</c:v>
                </c:pt>
                <c:pt idx="10">
                  <c:v>2.1999999999999997E-3</c:v>
                </c:pt>
                <c:pt idx="11">
                  <c:v>2.3E-3</c:v>
                </c:pt>
                <c:pt idx="12">
                  <c:v>2.4000000000000002E-3</c:v>
                </c:pt>
                <c:pt idx="13">
                  <c:v>2.5999999999999999E-3</c:v>
                </c:pt>
                <c:pt idx="14">
                  <c:v>2.8E-3</c:v>
                </c:pt>
                <c:pt idx="15">
                  <c:v>3.0000000000000001E-3</c:v>
                </c:pt>
                <c:pt idx="16">
                  <c:v>3.2000000000000002E-3</c:v>
                </c:pt>
                <c:pt idx="17">
                  <c:v>3.4000000000000002E-3</c:v>
                </c:pt>
                <c:pt idx="18">
                  <c:v>3.5999999999999999E-3</c:v>
                </c:pt>
                <c:pt idx="19">
                  <c:v>3.8E-3</c:v>
                </c:pt>
                <c:pt idx="20">
                  <c:v>4.0000000000000001E-3</c:v>
                </c:pt>
                <c:pt idx="21">
                  <c:v>4.3999999999999994E-3</c:v>
                </c:pt>
                <c:pt idx="22">
                  <c:v>4.7000000000000002E-3</c:v>
                </c:pt>
                <c:pt idx="23">
                  <c:v>5.0999999999999995E-3</c:v>
                </c:pt>
                <c:pt idx="24">
                  <c:v>5.4000000000000003E-3</c:v>
                </c:pt>
                <c:pt idx="25">
                  <c:v>5.8000000000000005E-3</c:v>
                </c:pt>
                <c:pt idx="26">
                  <c:v>6.1999999999999998E-3</c:v>
                </c:pt>
                <c:pt idx="27">
                  <c:v>6.8000000000000005E-3</c:v>
                </c:pt>
                <c:pt idx="28">
                  <c:v>7.4999999999999997E-3</c:v>
                </c:pt>
                <c:pt idx="29">
                  <c:v>8.2000000000000007E-3</c:v>
                </c:pt>
                <c:pt idx="30">
                  <c:v>8.8999999999999999E-3</c:v>
                </c:pt>
                <c:pt idx="31">
                  <c:v>9.6000000000000009E-3</c:v>
                </c:pt>
                <c:pt idx="32">
                  <c:v>1.0199999999999999E-2</c:v>
                </c:pt>
                <c:pt idx="33">
                  <c:v>1.09E-2</c:v>
                </c:pt>
                <c:pt idx="34">
                  <c:v>1.1600000000000001E-2</c:v>
                </c:pt>
                <c:pt idx="35">
                  <c:v>1.23E-2</c:v>
                </c:pt>
                <c:pt idx="36">
                  <c:v>1.29E-2</c:v>
                </c:pt>
                <c:pt idx="37">
                  <c:v>1.3600000000000001E-2</c:v>
                </c:pt>
                <c:pt idx="38">
                  <c:v>1.49E-2</c:v>
                </c:pt>
                <c:pt idx="39">
                  <c:v>1.66E-2</c:v>
                </c:pt>
                <c:pt idx="40">
                  <c:v>1.83E-2</c:v>
                </c:pt>
                <c:pt idx="41">
                  <c:v>1.9900000000000001E-2</c:v>
                </c:pt>
                <c:pt idx="42">
                  <c:v>2.1600000000000001E-2</c:v>
                </c:pt>
                <c:pt idx="43">
                  <c:v>2.3300000000000001E-2</c:v>
                </c:pt>
                <c:pt idx="44">
                  <c:v>2.5000000000000001E-2</c:v>
                </c:pt>
                <c:pt idx="45">
                  <c:v>2.6600000000000002E-2</c:v>
                </c:pt>
                <c:pt idx="46">
                  <c:v>2.8299999999999999E-2</c:v>
                </c:pt>
                <c:pt idx="47">
                  <c:v>3.1699999999999999E-2</c:v>
                </c:pt>
                <c:pt idx="48">
                  <c:v>3.5099999999999999E-2</c:v>
                </c:pt>
                <c:pt idx="49">
                  <c:v>3.85E-2</c:v>
                </c:pt>
                <c:pt idx="50">
                  <c:v>4.19E-2</c:v>
                </c:pt>
                <c:pt idx="51">
                  <c:v>4.53E-2</c:v>
                </c:pt>
                <c:pt idx="52">
                  <c:v>4.87E-2</c:v>
                </c:pt>
                <c:pt idx="53">
                  <c:v>5.5500000000000008E-2</c:v>
                </c:pt>
                <c:pt idx="54">
                  <c:v>6.2300000000000001E-2</c:v>
                </c:pt>
                <c:pt idx="55">
                  <c:v>6.9099999999999995E-2</c:v>
                </c:pt>
                <c:pt idx="56">
                  <c:v>7.5800000000000006E-2</c:v>
                </c:pt>
                <c:pt idx="57">
                  <c:v>8.2599999999999993E-2</c:v>
                </c:pt>
                <c:pt idx="58">
                  <c:v>8.9300000000000004E-2</c:v>
                </c:pt>
                <c:pt idx="59">
                  <c:v>9.6000000000000002E-2</c:v>
                </c:pt>
                <c:pt idx="60">
                  <c:v>0.10269999999999999</c:v>
                </c:pt>
                <c:pt idx="61">
                  <c:v>0.10929999999999999</c:v>
                </c:pt>
                <c:pt idx="62">
                  <c:v>0.1159</c:v>
                </c:pt>
                <c:pt idx="63">
                  <c:v>0.12239999999999999</c:v>
                </c:pt>
                <c:pt idx="64">
                  <c:v>0.13540000000000002</c:v>
                </c:pt>
                <c:pt idx="65">
                  <c:v>0.15140000000000001</c:v>
                </c:pt>
                <c:pt idx="66">
                  <c:v>0.1673</c:v>
                </c:pt>
                <c:pt idx="67">
                  <c:v>0.18290000000000001</c:v>
                </c:pt>
                <c:pt idx="68">
                  <c:v>0.19850000000000001</c:v>
                </c:pt>
                <c:pt idx="69">
                  <c:v>0.21389999999999998</c:v>
                </c:pt>
                <c:pt idx="70">
                  <c:v>0.2291</c:v>
                </c:pt>
                <c:pt idx="71">
                  <c:v>0.24420000000000003</c:v>
                </c:pt>
                <c:pt idx="72">
                  <c:v>0.2591</c:v>
                </c:pt>
                <c:pt idx="73">
                  <c:v>0.28809999999999997</c:v>
                </c:pt>
                <c:pt idx="74">
                  <c:v>0.31619999999999998</c:v>
                </c:pt>
                <c:pt idx="75">
                  <c:v>0.34340000000000004</c:v>
                </c:pt>
                <c:pt idx="76">
                  <c:v>0.36970000000000003</c:v>
                </c:pt>
                <c:pt idx="77">
                  <c:v>0.39529999999999998</c:v>
                </c:pt>
                <c:pt idx="78">
                  <c:v>0.42009999999999997</c:v>
                </c:pt>
                <c:pt idx="79">
                  <c:v>0.46799999999999997</c:v>
                </c:pt>
                <c:pt idx="80">
                  <c:v>0.51360000000000006</c:v>
                </c:pt>
                <c:pt idx="81">
                  <c:v>0.55730000000000002</c:v>
                </c:pt>
                <c:pt idx="82">
                  <c:v>0.59939999999999993</c:v>
                </c:pt>
                <c:pt idx="83">
                  <c:v>0.64</c:v>
                </c:pt>
                <c:pt idx="84">
                  <c:v>0.67930000000000001</c:v>
                </c:pt>
                <c:pt idx="85">
                  <c:v>0.71740000000000004</c:v>
                </c:pt>
                <c:pt idx="86">
                  <c:v>0.75449999999999995</c:v>
                </c:pt>
                <c:pt idx="87">
                  <c:v>0.79049999999999998</c:v>
                </c:pt>
                <c:pt idx="88" formatCode="0.00">
                  <c:v>0.82569999999999999</c:v>
                </c:pt>
                <c:pt idx="89" formatCode="0.00">
                  <c:v>0.86</c:v>
                </c:pt>
                <c:pt idx="90" formatCode="0.00">
                  <c:v>0.9265000000000001</c:v>
                </c:pt>
                <c:pt idx="91" formatCode="0.00">
                  <c:v>1.01</c:v>
                </c:pt>
                <c:pt idx="92" formatCode="0.00">
                  <c:v>1.08</c:v>
                </c:pt>
                <c:pt idx="93" formatCode="0.00">
                  <c:v>1.1599999999999999</c:v>
                </c:pt>
                <c:pt idx="94" formatCode="0.00">
                  <c:v>1.23</c:v>
                </c:pt>
                <c:pt idx="95" formatCode="0.00">
                  <c:v>1.29</c:v>
                </c:pt>
                <c:pt idx="96" formatCode="0.00">
                  <c:v>1.36</c:v>
                </c:pt>
                <c:pt idx="97" formatCode="0.00">
                  <c:v>1.43</c:v>
                </c:pt>
                <c:pt idx="98" formatCode="0.00">
                  <c:v>1.49</c:v>
                </c:pt>
                <c:pt idx="99" formatCode="0.00">
                  <c:v>1.61</c:v>
                </c:pt>
                <c:pt idx="100" formatCode="0.00">
                  <c:v>1.73</c:v>
                </c:pt>
                <c:pt idx="101" formatCode="0.00">
                  <c:v>1.84</c:v>
                </c:pt>
                <c:pt idx="102" formatCode="0.00">
                  <c:v>1.95</c:v>
                </c:pt>
                <c:pt idx="103" formatCode="0.00">
                  <c:v>2.06</c:v>
                </c:pt>
                <c:pt idx="104" formatCode="0.00">
                  <c:v>2.17</c:v>
                </c:pt>
                <c:pt idx="105" formatCode="0.00">
                  <c:v>2.38</c:v>
                </c:pt>
                <c:pt idx="106" formatCode="0.00">
                  <c:v>2.58</c:v>
                </c:pt>
                <c:pt idx="107" formatCode="0.00">
                  <c:v>2.78</c:v>
                </c:pt>
                <c:pt idx="108" formatCode="0.00">
                  <c:v>2.97</c:v>
                </c:pt>
                <c:pt idx="109" formatCode="0.00">
                  <c:v>3.16</c:v>
                </c:pt>
                <c:pt idx="110" formatCode="0.00">
                  <c:v>3.36</c:v>
                </c:pt>
                <c:pt idx="111" formatCode="0.00">
                  <c:v>3.55</c:v>
                </c:pt>
                <c:pt idx="112" formatCode="0.00">
                  <c:v>3.73</c:v>
                </c:pt>
                <c:pt idx="113" formatCode="0.00">
                  <c:v>3.92</c:v>
                </c:pt>
                <c:pt idx="114" formatCode="0.00">
                  <c:v>4.1100000000000003</c:v>
                </c:pt>
                <c:pt idx="115" formatCode="0.00">
                  <c:v>4.3</c:v>
                </c:pt>
                <c:pt idx="116" formatCode="0.00">
                  <c:v>4.68</c:v>
                </c:pt>
                <c:pt idx="117" formatCode="0.00">
                  <c:v>5.16</c:v>
                </c:pt>
                <c:pt idx="118" formatCode="0.00">
                  <c:v>5.65</c:v>
                </c:pt>
                <c:pt idx="119" formatCode="0.00">
                  <c:v>6.15</c:v>
                </c:pt>
                <c:pt idx="120" formatCode="0.00">
                  <c:v>6.65</c:v>
                </c:pt>
                <c:pt idx="121" formatCode="0.00">
                  <c:v>7.17</c:v>
                </c:pt>
                <c:pt idx="122" formatCode="0.00">
                  <c:v>7.69</c:v>
                </c:pt>
                <c:pt idx="123" formatCode="0.00">
                  <c:v>8.23</c:v>
                </c:pt>
                <c:pt idx="124" formatCode="0.00">
                  <c:v>8.7799999999999994</c:v>
                </c:pt>
                <c:pt idx="125" formatCode="0.00">
                  <c:v>9.91</c:v>
                </c:pt>
                <c:pt idx="126" formatCode="0.00">
                  <c:v>11.09</c:v>
                </c:pt>
                <c:pt idx="127" formatCode="0.00">
                  <c:v>12.32</c:v>
                </c:pt>
                <c:pt idx="128" formatCode="0.00">
                  <c:v>13.61</c:v>
                </c:pt>
                <c:pt idx="129" formatCode="0.00">
                  <c:v>14.94</c:v>
                </c:pt>
                <c:pt idx="130" formatCode="0.00">
                  <c:v>16.32</c:v>
                </c:pt>
                <c:pt idx="131" formatCode="0.00">
                  <c:v>19.23</c:v>
                </c:pt>
                <c:pt idx="132" formatCode="0.00">
                  <c:v>22.34</c:v>
                </c:pt>
                <c:pt idx="133" formatCode="0.00">
                  <c:v>25.64</c:v>
                </c:pt>
                <c:pt idx="134" formatCode="0.00">
                  <c:v>29.15</c:v>
                </c:pt>
                <c:pt idx="135" formatCode="0.00">
                  <c:v>32.85</c:v>
                </c:pt>
                <c:pt idx="136" formatCode="0.00">
                  <c:v>36.74</c:v>
                </c:pt>
                <c:pt idx="137" formatCode="0.00">
                  <c:v>40.82</c:v>
                </c:pt>
                <c:pt idx="138" formatCode="0.00">
                  <c:v>45.09</c:v>
                </c:pt>
                <c:pt idx="139" formatCode="0.00">
                  <c:v>49.57</c:v>
                </c:pt>
                <c:pt idx="140" formatCode="0.00">
                  <c:v>54.25</c:v>
                </c:pt>
                <c:pt idx="141" formatCode="0.00">
                  <c:v>59.14</c:v>
                </c:pt>
                <c:pt idx="142" formatCode="0.00">
                  <c:v>69.510000000000005</c:v>
                </c:pt>
                <c:pt idx="143" formatCode="0.00">
                  <c:v>83.54</c:v>
                </c:pt>
                <c:pt idx="144" formatCode="0.00">
                  <c:v>98.73</c:v>
                </c:pt>
                <c:pt idx="145" formatCode="0.00">
                  <c:v>115.07</c:v>
                </c:pt>
                <c:pt idx="146" formatCode="0.00">
                  <c:v>132.54</c:v>
                </c:pt>
                <c:pt idx="147" formatCode="0.00">
                  <c:v>151.11000000000001</c:v>
                </c:pt>
                <c:pt idx="148" formatCode="0.00">
                  <c:v>170.76</c:v>
                </c:pt>
                <c:pt idx="149" formatCode="0.00">
                  <c:v>191.49</c:v>
                </c:pt>
                <c:pt idx="150" formatCode="0.00">
                  <c:v>213.28</c:v>
                </c:pt>
                <c:pt idx="151" formatCode="0.00">
                  <c:v>259.95999999999998</c:v>
                </c:pt>
                <c:pt idx="152" formatCode="0.00">
                  <c:v>310.74</c:v>
                </c:pt>
                <c:pt idx="153" formatCode="0.00">
                  <c:v>365.54</c:v>
                </c:pt>
                <c:pt idx="154" formatCode="0.00">
                  <c:v>424.29</c:v>
                </c:pt>
                <c:pt idx="155" formatCode="0.00">
                  <c:v>486.93</c:v>
                </c:pt>
                <c:pt idx="156" formatCode="0.00">
                  <c:v>553.39</c:v>
                </c:pt>
                <c:pt idx="157" formatCode="0.00">
                  <c:v>697.47</c:v>
                </c:pt>
                <c:pt idx="158" formatCode="0.00">
                  <c:v>856.32</c:v>
                </c:pt>
                <c:pt idx="159" formatCode="0.00">
                  <c:v>1030</c:v>
                </c:pt>
                <c:pt idx="160" formatCode="0.00">
                  <c:v>1220</c:v>
                </c:pt>
                <c:pt idx="161" formatCode="0.00">
                  <c:v>1420</c:v>
                </c:pt>
                <c:pt idx="162" formatCode="0.00">
                  <c:v>1630</c:v>
                </c:pt>
                <c:pt idx="163" formatCode="0.00">
                  <c:v>1860</c:v>
                </c:pt>
                <c:pt idx="164" formatCode="0.00">
                  <c:v>2100</c:v>
                </c:pt>
                <c:pt idx="165" formatCode="0.00">
                  <c:v>2360</c:v>
                </c:pt>
                <c:pt idx="166" formatCode="0.00">
                  <c:v>2630</c:v>
                </c:pt>
                <c:pt idx="167" formatCode="0.00">
                  <c:v>2910</c:v>
                </c:pt>
                <c:pt idx="168" formatCode="0.00">
                  <c:v>3500</c:v>
                </c:pt>
                <c:pt idx="169" formatCode="0.00">
                  <c:v>4320</c:v>
                </c:pt>
                <c:pt idx="170" formatCode="0.00">
                  <c:v>5210</c:v>
                </c:pt>
                <c:pt idx="171" formatCode="0.0">
                  <c:v>6180</c:v>
                </c:pt>
                <c:pt idx="172" formatCode="0.0">
                  <c:v>7210</c:v>
                </c:pt>
                <c:pt idx="173" formatCode="0.0">
                  <c:v>8320</c:v>
                </c:pt>
                <c:pt idx="174" formatCode="0.0">
                  <c:v>9500</c:v>
                </c:pt>
                <c:pt idx="175" formatCode="0.0">
                  <c:v>10740</c:v>
                </c:pt>
                <c:pt idx="176" formatCode="0.0">
                  <c:v>12050</c:v>
                </c:pt>
                <c:pt idx="177" formatCode="0.0">
                  <c:v>14860</c:v>
                </c:pt>
                <c:pt idx="178" formatCode="0.0">
                  <c:v>17910</c:v>
                </c:pt>
                <c:pt idx="179" formatCode="0.0">
                  <c:v>21220</c:v>
                </c:pt>
                <c:pt idx="180" formatCode="0.0">
                  <c:v>24750</c:v>
                </c:pt>
                <c:pt idx="181" formatCode="0.0">
                  <c:v>28510</c:v>
                </c:pt>
                <c:pt idx="182" formatCode="0.0">
                  <c:v>32500</c:v>
                </c:pt>
                <c:pt idx="183" formatCode="0.0">
                  <c:v>41090</c:v>
                </c:pt>
                <c:pt idx="184" formatCode="0.0">
                  <c:v>50490</c:v>
                </c:pt>
                <c:pt idx="185" formatCode="0.0">
                  <c:v>60660</c:v>
                </c:pt>
                <c:pt idx="186" formatCode="0.0">
                  <c:v>71560</c:v>
                </c:pt>
                <c:pt idx="187" formatCode="0.0">
                  <c:v>83150</c:v>
                </c:pt>
                <c:pt idx="188" formatCode="0.0">
                  <c:v>95400</c:v>
                </c:pt>
                <c:pt idx="189" formatCode="0.0">
                  <c:v>108280</c:v>
                </c:pt>
                <c:pt idx="190" formatCode="0.0">
                  <c:v>121750</c:v>
                </c:pt>
                <c:pt idx="191" formatCode="0.0">
                  <c:v>135800</c:v>
                </c:pt>
                <c:pt idx="192" formatCode="0.0">
                  <c:v>150380</c:v>
                </c:pt>
                <c:pt idx="193" formatCode="0.0">
                  <c:v>165490</c:v>
                </c:pt>
                <c:pt idx="194" formatCode="0.0">
                  <c:v>197170</c:v>
                </c:pt>
                <c:pt idx="195" formatCode="0.0">
                  <c:v>239310</c:v>
                </c:pt>
                <c:pt idx="196" formatCode="0.0">
                  <c:v>284020</c:v>
                </c:pt>
                <c:pt idx="197" formatCode="0.0">
                  <c:v>331060</c:v>
                </c:pt>
                <c:pt idx="198" formatCode="0.0">
                  <c:v>380200</c:v>
                </c:pt>
                <c:pt idx="199" formatCode="0.0">
                  <c:v>431240</c:v>
                </c:pt>
                <c:pt idx="200" formatCode="0.0">
                  <c:v>484010</c:v>
                </c:pt>
                <c:pt idx="201" formatCode="0.0">
                  <c:v>538360</c:v>
                </c:pt>
                <c:pt idx="202" formatCode="0.0">
                  <c:v>594150</c:v>
                </c:pt>
                <c:pt idx="203" formatCode="0.0">
                  <c:v>709480</c:v>
                </c:pt>
                <c:pt idx="204" formatCode="0.0">
                  <c:v>829240</c:v>
                </c:pt>
                <c:pt idx="205" formatCode="0.0">
                  <c:v>952710</c:v>
                </c:pt>
                <c:pt idx="206" formatCode="0">
                  <c:v>1080000</c:v>
                </c:pt>
                <c:pt idx="207" formatCode="0">
                  <c:v>1210000</c:v>
                </c:pt>
                <c:pt idx="208" formatCode="0">
                  <c:v>1340000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5A-4167-B158-622AB184A19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srim7Li_Si!$M$20:$M$228</c:f>
              <c:numCache>
                <c:formatCode>0.000</c:formatCode>
                <c:ptCount val="209"/>
                <c:pt idx="0">
                  <c:v>1.4E-3</c:v>
                </c:pt>
                <c:pt idx="1">
                  <c:v>1.5E-3</c:v>
                </c:pt>
                <c:pt idx="2">
                  <c:v>1.6000000000000001E-3</c:v>
                </c:pt>
                <c:pt idx="3">
                  <c:v>1.7000000000000001E-3</c:v>
                </c:pt>
                <c:pt idx="4">
                  <c:v>1.8E-3</c:v>
                </c:pt>
                <c:pt idx="5">
                  <c:v>1.9E-3</c:v>
                </c:pt>
                <c:pt idx="6">
                  <c:v>2E-3</c:v>
                </c:pt>
                <c:pt idx="7">
                  <c:v>2.1000000000000003E-3</c:v>
                </c:pt>
                <c:pt idx="8">
                  <c:v>2.1999999999999997E-3</c:v>
                </c:pt>
                <c:pt idx="9">
                  <c:v>2.3E-3</c:v>
                </c:pt>
                <c:pt idx="10">
                  <c:v>2.4000000000000002E-3</c:v>
                </c:pt>
                <c:pt idx="11">
                  <c:v>2.4000000000000002E-3</c:v>
                </c:pt>
                <c:pt idx="12">
                  <c:v>2.5999999999999999E-3</c:v>
                </c:pt>
                <c:pt idx="13">
                  <c:v>2.8E-3</c:v>
                </c:pt>
                <c:pt idx="14">
                  <c:v>3.0000000000000001E-3</c:v>
                </c:pt>
                <c:pt idx="15">
                  <c:v>3.0999999999999999E-3</c:v>
                </c:pt>
                <c:pt idx="16">
                  <c:v>3.3E-3</c:v>
                </c:pt>
                <c:pt idx="17">
                  <c:v>3.5000000000000005E-3</c:v>
                </c:pt>
                <c:pt idx="18">
                  <c:v>3.5999999999999999E-3</c:v>
                </c:pt>
                <c:pt idx="19">
                  <c:v>3.8E-3</c:v>
                </c:pt>
                <c:pt idx="20">
                  <c:v>4.0000000000000001E-3</c:v>
                </c:pt>
                <c:pt idx="21">
                  <c:v>4.3E-3</c:v>
                </c:pt>
                <c:pt idx="22">
                  <c:v>4.5999999999999999E-3</c:v>
                </c:pt>
                <c:pt idx="23">
                  <c:v>4.8999999999999998E-3</c:v>
                </c:pt>
                <c:pt idx="24">
                  <c:v>5.1999999999999998E-3</c:v>
                </c:pt>
                <c:pt idx="25">
                  <c:v>5.4999999999999997E-3</c:v>
                </c:pt>
                <c:pt idx="26">
                  <c:v>5.8000000000000005E-3</c:v>
                </c:pt>
                <c:pt idx="27">
                  <c:v>6.3E-3</c:v>
                </c:pt>
                <c:pt idx="28">
                  <c:v>6.9000000000000008E-3</c:v>
                </c:pt>
                <c:pt idx="29">
                  <c:v>7.3999999999999995E-3</c:v>
                </c:pt>
                <c:pt idx="30">
                  <c:v>8.0000000000000002E-3</c:v>
                </c:pt>
                <c:pt idx="31">
                  <c:v>8.5000000000000006E-3</c:v>
                </c:pt>
                <c:pt idx="32">
                  <c:v>8.9999999999999993E-3</c:v>
                </c:pt>
                <c:pt idx="33">
                  <c:v>9.4999999999999998E-3</c:v>
                </c:pt>
                <c:pt idx="34">
                  <c:v>0.01</c:v>
                </c:pt>
                <c:pt idx="35">
                  <c:v>1.0499999999999999E-2</c:v>
                </c:pt>
                <c:pt idx="36">
                  <c:v>1.0999999999999999E-2</c:v>
                </c:pt>
                <c:pt idx="37">
                  <c:v>1.15E-2</c:v>
                </c:pt>
                <c:pt idx="38">
                  <c:v>1.24E-2</c:v>
                </c:pt>
                <c:pt idx="39">
                  <c:v>1.3500000000000002E-2</c:v>
                </c:pt>
                <c:pt idx="40">
                  <c:v>1.4599999999999998E-2</c:v>
                </c:pt>
                <c:pt idx="41">
                  <c:v>1.5699999999999999E-2</c:v>
                </c:pt>
                <c:pt idx="42">
                  <c:v>1.6800000000000002E-2</c:v>
                </c:pt>
                <c:pt idx="43">
                  <c:v>1.78E-2</c:v>
                </c:pt>
                <c:pt idx="44">
                  <c:v>1.8800000000000001E-2</c:v>
                </c:pt>
                <c:pt idx="45">
                  <c:v>1.9800000000000002E-2</c:v>
                </c:pt>
                <c:pt idx="46">
                  <c:v>2.0799999999999999E-2</c:v>
                </c:pt>
                <c:pt idx="47">
                  <c:v>2.2700000000000001E-2</c:v>
                </c:pt>
                <c:pt idx="48">
                  <c:v>2.46E-2</c:v>
                </c:pt>
                <c:pt idx="49">
                  <c:v>2.64E-2</c:v>
                </c:pt>
                <c:pt idx="50">
                  <c:v>2.8199999999999996E-2</c:v>
                </c:pt>
                <c:pt idx="51">
                  <c:v>2.9899999999999999E-2</c:v>
                </c:pt>
                <c:pt idx="52">
                  <c:v>3.1600000000000003E-2</c:v>
                </c:pt>
                <c:pt idx="53">
                  <c:v>3.4799999999999998E-2</c:v>
                </c:pt>
                <c:pt idx="54">
                  <c:v>3.7900000000000003E-2</c:v>
                </c:pt>
                <c:pt idx="55">
                  <c:v>4.0899999999999999E-2</c:v>
                </c:pt>
                <c:pt idx="56">
                  <c:v>4.3700000000000003E-2</c:v>
                </c:pt>
                <c:pt idx="57">
                  <c:v>4.6400000000000004E-2</c:v>
                </c:pt>
                <c:pt idx="58">
                  <c:v>4.9099999999999998E-2</c:v>
                </c:pt>
                <c:pt idx="59">
                  <c:v>5.16E-2</c:v>
                </c:pt>
                <c:pt idx="60">
                  <c:v>5.4000000000000006E-2</c:v>
                </c:pt>
                <c:pt idx="61">
                  <c:v>5.6299999999999996E-2</c:v>
                </c:pt>
                <c:pt idx="62">
                  <c:v>5.8599999999999999E-2</c:v>
                </c:pt>
                <c:pt idx="63">
                  <c:v>6.0699999999999997E-2</c:v>
                </c:pt>
                <c:pt idx="64">
                  <c:v>6.4799999999999996E-2</c:v>
                </c:pt>
                <c:pt idx="65">
                  <c:v>6.9599999999999995E-2</c:v>
                </c:pt>
                <c:pt idx="66">
                  <c:v>7.3999999999999996E-2</c:v>
                </c:pt>
                <c:pt idx="67">
                  <c:v>7.8200000000000006E-2</c:v>
                </c:pt>
                <c:pt idx="68">
                  <c:v>8.2099999999999992E-2</c:v>
                </c:pt>
                <c:pt idx="69">
                  <c:v>8.5800000000000001E-2</c:v>
                </c:pt>
                <c:pt idx="70">
                  <c:v>8.9300000000000004E-2</c:v>
                </c:pt>
                <c:pt idx="71">
                  <c:v>9.2600000000000002E-2</c:v>
                </c:pt>
                <c:pt idx="72">
                  <c:v>9.5699999999999993E-2</c:v>
                </c:pt>
                <c:pt idx="73">
                  <c:v>0.10149999999999999</c:v>
                </c:pt>
                <c:pt idx="74">
                  <c:v>0.1066</c:v>
                </c:pt>
                <c:pt idx="75">
                  <c:v>0.1113</c:v>
                </c:pt>
                <c:pt idx="76">
                  <c:v>0.11550000000000001</c:v>
                </c:pt>
                <c:pt idx="77">
                  <c:v>0.1193</c:v>
                </c:pt>
                <c:pt idx="78">
                  <c:v>0.12290000000000001</c:v>
                </c:pt>
                <c:pt idx="79">
                  <c:v>0.12909999999999999</c:v>
                </c:pt>
                <c:pt idx="80">
                  <c:v>0.1346</c:v>
                </c:pt>
                <c:pt idx="81">
                  <c:v>0.13930000000000001</c:v>
                </c:pt>
                <c:pt idx="82">
                  <c:v>0.14350000000000002</c:v>
                </c:pt>
                <c:pt idx="83">
                  <c:v>0.1472</c:v>
                </c:pt>
                <c:pt idx="84">
                  <c:v>0.15060000000000001</c:v>
                </c:pt>
                <c:pt idx="85">
                  <c:v>0.15360000000000001</c:v>
                </c:pt>
                <c:pt idx="86">
                  <c:v>0.15640000000000001</c:v>
                </c:pt>
                <c:pt idx="87">
                  <c:v>0.159</c:v>
                </c:pt>
                <c:pt idx="88">
                  <c:v>0.1613</c:v>
                </c:pt>
                <c:pt idx="89">
                  <c:v>0.16350000000000001</c:v>
                </c:pt>
                <c:pt idx="90">
                  <c:v>0.1676</c:v>
                </c:pt>
                <c:pt idx="91">
                  <c:v>0.17199999999999999</c:v>
                </c:pt>
                <c:pt idx="92">
                  <c:v>0.1759</c:v>
                </c:pt>
                <c:pt idx="93">
                  <c:v>0.1792</c:v>
                </c:pt>
                <c:pt idx="94">
                  <c:v>0.1822</c:v>
                </c:pt>
                <c:pt idx="95">
                  <c:v>0.18490000000000001</c:v>
                </c:pt>
                <c:pt idx="96">
                  <c:v>0.18740000000000001</c:v>
                </c:pt>
                <c:pt idx="97">
                  <c:v>0.18959999999999999</c:v>
                </c:pt>
                <c:pt idx="98">
                  <c:v>0.19170000000000001</c:v>
                </c:pt>
                <c:pt idx="99">
                  <c:v>0.19570000000000001</c:v>
                </c:pt>
                <c:pt idx="100">
                  <c:v>0.1993</c:v>
                </c:pt>
                <c:pt idx="101">
                  <c:v>0.20249999999999999</c:v>
                </c:pt>
                <c:pt idx="102">
                  <c:v>0.20529999999999998</c:v>
                </c:pt>
                <c:pt idx="103">
                  <c:v>0.20800000000000002</c:v>
                </c:pt>
                <c:pt idx="104">
                  <c:v>0.2104</c:v>
                </c:pt>
                <c:pt idx="105">
                  <c:v>0.2157</c:v>
                </c:pt>
                <c:pt idx="106">
                  <c:v>0.2205</c:v>
                </c:pt>
                <c:pt idx="107">
                  <c:v>0.22480000000000003</c:v>
                </c:pt>
                <c:pt idx="108">
                  <c:v>0.22879999999999998</c:v>
                </c:pt>
                <c:pt idx="109">
                  <c:v>0.2326</c:v>
                </c:pt>
                <c:pt idx="110">
                  <c:v>0.23620000000000002</c:v>
                </c:pt>
                <c:pt idx="111">
                  <c:v>0.23959999999999998</c:v>
                </c:pt>
                <c:pt idx="112">
                  <c:v>0.24289999999999998</c:v>
                </c:pt>
                <c:pt idx="113">
                  <c:v>0.24609999999999999</c:v>
                </c:pt>
                <c:pt idx="114">
                  <c:v>0.2492</c:v>
                </c:pt>
                <c:pt idx="115">
                  <c:v>0.25219999999999998</c:v>
                </c:pt>
                <c:pt idx="116">
                  <c:v>0.26090000000000002</c:v>
                </c:pt>
                <c:pt idx="117">
                  <c:v>0.27300000000000002</c:v>
                </c:pt>
                <c:pt idx="118">
                  <c:v>0.28490000000000004</c:v>
                </c:pt>
                <c:pt idx="119">
                  <c:v>0.29649999999999999</c:v>
                </c:pt>
                <c:pt idx="120">
                  <c:v>0.308</c:v>
                </c:pt>
                <c:pt idx="121">
                  <c:v>0.31950000000000001</c:v>
                </c:pt>
                <c:pt idx="122">
                  <c:v>0.33100000000000002</c:v>
                </c:pt>
                <c:pt idx="123">
                  <c:v>0.34249999999999997</c:v>
                </c:pt>
                <c:pt idx="124">
                  <c:v>0.35409999999999997</c:v>
                </c:pt>
                <c:pt idx="125">
                  <c:v>0.39400000000000002</c:v>
                </c:pt>
                <c:pt idx="126">
                  <c:v>0.43319999999999997</c:v>
                </c:pt>
                <c:pt idx="127">
                  <c:v>0.47199999999999998</c:v>
                </c:pt>
                <c:pt idx="128">
                  <c:v>0.51059999999999994</c:v>
                </c:pt>
                <c:pt idx="129">
                  <c:v>0.54930000000000001</c:v>
                </c:pt>
                <c:pt idx="130">
                  <c:v>0.58810000000000007</c:v>
                </c:pt>
                <c:pt idx="131">
                  <c:v>0.72709999999999997</c:v>
                </c:pt>
                <c:pt idx="132">
                  <c:v>0.8589</c:v>
                </c:pt>
                <c:pt idx="133">
                  <c:v>0.98719999999999997</c:v>
                </c:pt>
                <c:pt idx="134">
                  <c:v>1.1100000000000001</c:v>
                </c:pt>
                <c:pt idx="135">
                  <c:v>1.24</c:v>
                </c:pt>
                <c:pt idx="136">
                  <c:v>1.37</c:v>
                </c:pt>
                <c:pt idx="137">
                  <c:v>1.49</c:v>
                </c:pt>
                <c:pt idx="138">
                  <c:v>1.62</c:v>
                </c:pt>
                <c:pt idx="139">
                  <c:v>1.75</c:v>
                </c:pt>
                <c:pt idx="140">
                  <c:v>1.88</c:v>
                </c:pt>
                <c:pt idx="141" formatCode="0.00">
                  <c:v>2.02</c:v>
                </c:pt>
                <c:pt idx="142" formatCode="0.00">
                  <c:v>2.52</c:v>
                </c:pt>
                <c:pt idx="143" formatCode="0.00">
                  <c:v>3.23</c:v>
                </c:pt>
                <c:pt idx="144" formatCode="0.00">
                  <c:v>3.91</c:v>
                </c:pt>
                <c:pt idx="145" formatCode="0.00">
                  <c:v>4.57</c:v>
                </c:pt>
                <c:pt idx="146" formatCode="0.00">
                  <c:v>5.22</c:v>
                </c:pt>
                <c:pt idx="147" formatCode="0.00">
                  <c:v>5.88</c:v>
                </c:pt>
                <c:pt idx="148" formatCode="0.00">
                  <c:v>6.53</c:v>
                </c:pt>
                <c:pt idx="149" formatCode="0.00">
                  <c:v>7.2</c:v>
                </c:pt>
                <c:pt idx="150" formatCode="0.00">
                  <c:v>7.87</c:v>
                </c:pt>
                <c:pt idx="151" formatCode="0.00">
                  <c:v>10.34</c:v>
                </c:pt>
                <c:pt idx="152" formatCode="0.00">
                  <c:v>12.66</c:v>
                </c:pt>
                <c:pt idx="153" formatCode="0.00">
                  <c:v>14.92</c:v>
                </c:pt>
                <c:pt idx="154" formatCode="0.00">
                  <c:v>17.149999999999999</c:v>
                </c:pt>
                <c:pt idx="155" formatCode="0.00">
                  <c:v>19.39</c:v>
                </c:pt>
                <c:pt idx="156" formatCode="0.00">
                  <c:v>21.64</c:v>
                </c:pt>
                <c:pt idx="157" formatCode="0.00">
                  <c:v>29.89</c:v>
                </c:pt>
                <c:pt idx="158" formatCode="0.00">
                  <c:v>37.56</c:v>
                </c:pt>
                <c:pt idx="159" formatCode="0.00">
                  <c:v>45.04</c:v>
                </c:pt>
                <c:pt idx="160" formatCode="0.00">
                  <c:v>52.46</c:v>
                </c:pt>
                <c:pt idx="161" formatCode="0.00">
                  <c:v>59.91</c:v>
                </c:pt>
                <c:pt idx="162" formatCode="0.00">
                  <c:v>67.430000000000007</c:v>
                </c:pt>
                <c:pt idx="163" formatCode="0.00">
                  <c:v>75.02</c:v>
                </c:pt>
                <c:pt idx="164" formatCode="0.00">
                  <c:v>82.72</c:v>
                </c:pt>
                <c:pt idx="165" formatCode="0.00">
                  <c:v>90.52</c:v>
                </c:pt>
                <c:pt idx="166" formatCode="0.00">
                  <c:v>98.43</c:v>
                </c:pt>
                <c:pt idx="167" formatCode="0.00">
                  <c:v>106.45</c:v>
                </c:pt>
                <c:pt idx="168" formatCode="0.00">
                  <c:v>136.6</c:v>
                </c:pt>
                <c:pt idx="169" formatCode="0.00">
                  <c:v>179.66</c:v>
                </c:pt>
                <c:pt idx="170" formatCode="0.00">
                  <c:v>220.32</c:v>
                </c:pt>
                <c:pt idx="171" formatCode="0.00">
                  <c:v>260.04000000000002</c:v>
                </c:pt>
                <c:pt idx="172" formatCode="0.00">
                  <c:v>299.45999999999998</c:v>
                </c:pt>
                <c:pt idx="173" formatCode="0.00">
                  <c:v>338.9</c:v>
                </c:pt>
                <c:pt idx="174" formatCode="0.00">
                  <c:v>378.55</c:v>
                </c:pt>
                <c:pt idx="175" formatCode="0.00">
                  <c:v>418.51</c:v>
                </c:pt>
                <c:pt idx="176" formatCode="0.00">
                  <c:v>458.84</c:v>
                </c:pt>
                <c:pt idx="177" formatCode="0.00">
                  <c:v>609.16</c:v>
                </c:pt>
                <c:pt idx="178" formatCode="0.00">
                  <c:v>749.54</c:v>
                </c:pt>
                <c:pt idx="179" formatCode="0.00">
                  <c:v>885.59</c:v>
                </c:pt>
                <c:pt idx="180" formatCode="0.00">
                  <c:v>1020</c:v>
                </c:pt>
                <c:pt idx="181" formatCode="0.00">
                  <c:v>1150</c:v>
                </c:pt>
                <c:pt idx="182" formatCode="0.00">
                  <c:v>1290</c:v>
                </c:pt>
                <c:pt idx="183" formatCode="0.00">
                  <c:v>1780</c:v>
                </c:pt>
                <c:pt idx="184" formatCode="0.00">
                  <c:v>2220</c:v>
                </c:pt>
                <c:pt idx="185" formatCode="0.00">
                  <c:v>2660</c:v>
                </c:pt>
                <c:pt idx="186" formatCode="0.00">
                  <c:v>3080</c:v>
                </c:pt>
                <c:pt idx="187" formatCode="0.00">
                  <c:v>3490</c:v>
                </c:pt>
                <c:pt idx="188" formatCode="0.00">
                  <c:v>3910</c:v>
                </c:pt>
                <c:pt idx="189" formatCode="0.00">
                  <c:v>4320</c:v>
                </c:pt>
                <c:pt idx="190" formatCode="0.00">
                  <c:v>4730</c:v>
                </c:pt>
                <c:pt idx="191" formatCode="0.0">
                  <c:v>5140</c:v>
                </c:pt>
                <c:pt idx="192" formatCode="0.0">
                  <c:v>5550</c:v>
                </c:pt>
                <c:pt idx="193" formatCode="0.0">
                  <c:v>5950</c:v>
                </c:pt>
                <c:pt idx="194" formatCode="0.0">
                  <c:v>7470</c:v>
                </c:pt>
                <c:pt idx="195" formatCode="0.0">
                  <c:v>9580</c:v>
                </c:pt>
                <c:pt idx="196" formatCode="0.0">
                  <c:v>11500</c:v>
                </c:pt>
                <c:pt idx="197" formatCode="0.0">
                  <c:v>13310</c:v>
                </c:pt>
                <c:pt idx="198" formatCode="0.0">
                  <c:v>15030</c:v>
                </c:pt>
                <c:pt idx="199" formatCode="0.0">
                  <c:v>16700</c:v>
                </c:pt>
                <c:pt idx="200" formatCode="0.0">
                  <c:v>18320</c:v>
                </c:pt>
                <c:pt idx="201" formatCode="0.0">
                  <c:v>19890</c:v>
                </c:pt>
                <c:pt idx="202" formatCode="0.0">
                  <c:v>21420</c:v>
                </c:pt>
                <c:pt idx="203" formatCode="0.0">
                  <c:v>26970</c:v>
                </c:pt>
                <c:pt idx="204" formatCode="0.0">
                  <c:v>31890</c:v>
                </c:pt>
                <c:pt idx="205" formatCode="0.0">
                  <c:v>36400</c:v>
                </c:pt>
                <c:pt idx="206" formatCode="0.0">
                  <c:v>40610</c:v>
                </c:pt>
                <c:pt idx="207" formatCode="0.0">
                  <c:v>44570</c:v>
                </c:pt>
                <c:pt idx="208" formatCode="0.0">
                  <c:v>48340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5A-4167-B158-622AB184A19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srim7Li_Si!$D$20:$D$228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srim7Li_Si!$P$20:$P$228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1.5E-3</c:v>
                </c:pt>
                <c:pt idx="6">
                  <c:v>1.5E-3</c:v>
                </c:pt>
                <c:pt idx="7">
                  <c:v>1.6000000000000001E-3</c:v>
                </c:pt>
                <c:pt idx="8">
                  <c:v>1.7000000000000001E-3</c:v>
                </c:pt>
                <c:pt idx="9">
                  <c:v>1.7000000000000001E-3</c:v>
                </c:pt>
                <c:pt idx="10">
                  <c:v>1.8E-3</c:v>
                </c:pt>
                <c:pt idx="11">
                  <c:v>1.9E-3</c:v>
                </c:pt>
                <c:pt idx="12">
                  <c:v>2E-3</c:v>
                </c:pt>
                <c:pt idx="13">
                  <c:v>2.1000000000000003E-3</c:v>
                </c:pt>
                <c:pt idx="14">
                  <c:v>2.3E-3</c:v>
                </c:pt>
                <c:pt idx="15">
                  <c:v>2.4000000000000002E-3</c:v>
                </c:pt>
                <c:pt idx="16">
                  <c:v>2.5000000000000001E-3</c:v>
                </c:pt>
                <c:pt idx="17">
                  <c:v>2.7000000000000001E-3</c:v>
                </c:pt>
                <c:pt idx="18">
                  <c:v>2.8E-3</c:v>
                </c:pt>
                <c:pt idx="19">
                  <c:v>2.9000000000000002E-3</c:v>
                </c:pt>
                <c:pt idx="20">
                  <c:v>3.0000000000000001E-3</c:v>
                </c:pt>
                <c:pt idx="21">
                  <c:v>3.3E-3</c:v>
                </c:pt>
                <c:pt idx="22">
                  <c:v>3.5000000000000005E-3</c:v>
                </c:pt>
                <c:pt idx="23">
                  <c:v>3.6999999999999997E-3</c:v>
                </c:pt>
                <c:pt idx="24">
                  <c:v>4.0000000000000001E-3</c:v>
                </c:pt>
                <c:pt idx="25">
                  <c:v>4.2000000000000006E-3</c:v>
                </c:pt>
                <c:pt idx="26">
                  <c:v>4.3999999999999994E-3</c:v>
                </c:pt>
                <c:pt idx="27">
                  <c:v>4.8000000000000004E-3</c:v>
                </c:pt>
                <c:pt idx="28">
                  <c:v>5.1999999999999998E-3</c:v>
                </c:pt>
                <c:pt idx="29">
                  <c:v>5.5999999999999999E-3</c:v>
                </c:pt>
                <c:pt idx="30">
                  <c:v>6.0000000000000001E-3</c:v>
                </c:pt>
                <c:pt idx="31">
                  <c:v>6.4000000000000003E-3</c:v>
                </c:pt>
                <c:pt idx="32">
                  <c:v>6.7000000000000002E-3</c:v>
                </c:pt>
                <c:pt idx="33">
                  <c:v>7.0999999999999995E-3</c:v>
                </c:pt>
                <c:pt idx="34">
                  <c:v>7.4999999999999997E-3</c:v>
                </c:pt>
                <c:pt idx="35">
                  <c:v>7.7999999999999996E-3</c:v>
                </c:pt>
                <c:pt idx="36">
                  <c:v>8.2000000000000007E-3</c:v>
                </c:pt>
                <c:pt idx="37">
                  <c:v>8.5000000000000006E-3</c:v>
                </c:pt>
                <c:pt idx="38">
                  <c:v>9.1999999999999998E-3</c:v>
                </c:pt>
                <c:pt idx="39">
                  <c:v>1.0100000000000001E-2</c:v>
                </c:pt>
                <c:pt idx="40">
                  <c:v>1.09E-2</c:v>
                </c:pt>
                <c:pt idx="41">
                  <c:v>1.17E-2</c:v>
                </c:pt>
                <c:pt idx="42">
                  <c:v>1.2500000000000001E-2</c:v>
                </c:pt>
                <c:pt idx="43">
                  <c:v>1.3300000000000001E-2</c:v>
                </c:pt>
                <c:pt idx="44">
                  <c:v>1.4099999999999998E-2</c:v>
                </c:pt>
                <c:pt idx="45">
                  <c:v>1.49E-2</c:v>
                </c:pt>
                <c:pt idx="46">
                  <c:v>1.5699999999999999E-2</c:v>
                </c:pt>
                <c:pt idx="47">
                  <c:v>1.72E-2</c:v>
                </c:pt>
                <c:pt idx="48">
                  <c:v>1.8700000000000001E-2</c:v>
                </c:pt>
                <c:pt idx="49">
                  <c:v>2.01E-2</c:v>
                </c:pt>
                <c:pt idx="50">
                  <c:v>2.1499999999999998E-2</c:v>
                </c:pt>
                <c:pt idx="51">
                  <c:v>2.29E-2</c:v>
                </c:pt>
                <c:pt idx="52">
                  <c:v>2.4299999999999999E-2</c:v>
                </c:pt>
                <c:pt idx="53">
                  <c:v>2.7000000000000003E-2</c:v>
                </c:pt>
                <c:pt idx="54">
                  <c:v>2.9599999999999998E-2</c:v>
                </c:pt>
                <c:pt idx="55">
                  <c:v>3.2199999999999999E-2</c:v>
                </c:pt>
                <c:pt idx="56">
                  <c:v>3.4599999999999999E-2</c:v>
                </c:pt>
                <c:pt idx="57">
                  <c:v>3.6999999999999998E-2</c:v>
                </c:pt>
                <c:pt idx="58">
                  <c:v>3.9400000000000004E-2</c:v>
                </c:pt>
                <c:pt idx="59">
                  <c:v>4.1700000000000001E-2</c:v>
                </c:pt>
                <c:pt idx="60">
                  <c:v>4.3900000000000002E-2</c:v>
                </c:pt>
                <c:pt idx="61">
                  <c:v>4.5999999999999999E-2</c:v>
                </c:pt>
                <c:pt idx="62">
                  <c:v>4.82E-2</c:v>
                </c:pt>
                <c:pt idx="63">
                  <c:v>5.0200000000000002E-2</c:v>
                </c:pt>
                <c:pt idx="64">
                  <c:v>5.4200000000000005E-2</c:v>
                </c:pt>
                <c:pt idx="65">
                  <c:v>5.8899999999999994E-2</c:v>
                </c:pt>
                <c:pt idx="66">
                  <c:v>6.3399999999999998E-2</c:v>
                </c:pt>
                <c:pt idx="67">
                  <c:v>6.770000000000001E-2</c:v>
                </c:pt>
                <c:pt idx="68">
                  <c:v>7.1899999999999992E-2</c:v>
                </c:pt>
                <c:pt idx="69">
                  <c:v>7.5800000000000006E-2</c:v>
                </c:pt>
                <c:pt idx="70">
                  <c:v>7.9600000000000004E-2</c:v>
                </c:pt>
                <c:pt idx="71">
                  <c:v>8.3299999999999999E-2</c:v>
                </c:pt>
                <c:pt idx="72">
                  <c:v>8.6800000000000002E-2</c:v>
                </c:pt>
                <c:pt idx="73">
                  <c:v>9.35E-2</c:v>
                </c:pt>
                <c:pt idx="74">
                  <c:v>9.9699999999999997E-2</c:v>
                </c:pt>
                <c:pt idx="75">
                  <c:v>0.10540000000000001</c:v>
                </c:pt>
                <c:pt idx="76">
                  <c:v>0.11069999999999999</c:v>
                </c:pt>
                <c:pt idx="77">
                  <c:v>0.1157</c:v>
                </c:pt>
                <c:pt idx="78">
                  <c:v>0.1203</c:v>
                </c:pt>
                <c:pt idx="79">
                  <c:v>0.1288</c:v>
                </c:pt>
                <c:pt idx="80">
                  <c:v>0.13640000000000002</c:v>
                </c:pt>
                <c:pt idx="81">
                  <c:v>0.14330000000000001</c:v>
                </c:pt>
                <c:pt idx="82">
                  <c:v>0.14950000000000002</c:v>
                </c:pt>
                <c:pt idx="83">
                  <c:v>0.1552</c:v>
                </c:pt>
                <c:pt idx="84">
                  <c:v>0.1605</c:v>
                </c:pt>
                <c:pt idx="85">
                  <c:v>0.16539999999999999</c:v>
                </c:pt>
                <c:pt idx="86">
                  <c:v>0.1699</c:v>
                </c:pt>
                <c:pt idx="87">
                  <c:v>0.17419999999999999</c:v>
                </c:pt>
                <c:pt idx="88">
                  <c:v>0.17809999999999998</c:v>
                </c:pt>
                <c:pt idx="89">
                  <c:v>0.18190000000000001</c:v>
                </c:pt>
                <c:pt idx="90">
                  <c:v>0.1888</c:v>
                </c:pt>
                <c:pt idx="91">
                  <c:v>0.19650000000000001</c:v>
                </c:pt>
                <c:pt idx="92">
                  <c:v>0.20339999999999997</c:v>
                </c:pt>
                <c:pt idx="93">
                  <c:v>0.20950000000000002</c:v>
                </c:pt>
                <c:pt idx="94">
                  <c:v>0.21509999999999999</c:v>
                </c:pt>
                <c:pt idx="95">
                  <c:v>0.2203</c:v>
                </c:pt>
                <c:pt idx="96">
                  <c:v>0.22509999999999999</c:v>
                </c:pt>
                <c:pt idx="97">
                  <c:v>0.22949999999999998</c:v>
                </c:pt>
                <c:pt idx="98">
                  <c:v>0.23359999999999997</c:v>
                </c:pt>
                <c:pt idx="99">
                  <c:v>0.24110000000000001</c:v>
                </c:pt>
                <c:pt idx="100">
                  <c:v>0.24790000000000001</c:v>
                </c:pt>
                <c:pt idx="101">
                  <c:v>0.254</c:v>
                </c:pt>
                <c:pt idx="102">
                  <c:v>0.2596</c:v>
                </c:pt>
                <c:pt idx="103">
                  <c:v>0.26469999999999999</c:v>
                </c:pt>
                <c:pt idx="104">
                  <c:v>0.26949999999999996</c:v>
                </c:pt>
                <c:pt idx="105">
                  <c:v>0.27829999999999999</c:v>
                </c:pt>
                <c:pt idx="106">
                  <c:v>0.28620000000000001</c:v>
                </c:pt>
                <c:pt idx="107">
                  <c:v>0.29339999999999999</c:v>
                </c:pt>
                <c:pt idx="108">
                  <c:v>0.3</c:v>
                </c:pt>
                <c:pt idx="109">
                  <c:v>0.30630000000000002</c:v>
                </c:pt>
                <c:pt idx="110">
                  <c:v>0.31209999999999999</c:v>
                </c:pt>
                <c:pt idx="111">
                  <c:v>0.31769999999999998</c:v>
                </c:pt>
                <c:pt idx="112">
                  <c:v>0.3231</c:v>
                </c:pt>
                <c:pt idx="113">
                  <c:v>0.32829999999999998</c:v>
                </c:pt>
                <c:pt idx="114">
                  <c:v>0.33330000000000004</c:v>
                </c:pt>
                <c:pt idx="115">
                  <c:v>0.33809999999999996</c:v>
                </c:pt>
                <c:pt idx="116">
                  <c:v>0.34750000000000003</c:v>
                </c:pt>
                <c:pt idx="117">
                  <c:v>0.35880000000000001</c:v>
                </c:pt>
                <c:pt idx="118">
                  <c:v>0.36970000000000003</c:v>
                </c:pt>
                <c:pt idx="119">
                  <c:v>0.38029999999999997</c:v>
                </c:pt>
                <c:pt idx="120">
                  <c:v>0.39079999999999998</c:v>
                </c:pt>
                <c:pt idx="121">
                  <c:v>0.40119999999999995</c:v>
                </c:pt>
                <c:pt idx="122">
                  <c:v>0.41159999999999997</c:v>
                </c:pt>
                <c:pt idx="123">
                  <c:v>0.42199999999999999</c:v>
                </c:pt>
                <c:pt idx="124">
                  <c:v>0.4325</c:v>
                </c:pt>
                <c:pt idx="125">
                  <c:v>0.45359999999999995</c:v>
                </c:pt>
                <c:pt idx="126">
                  <c:v>0.47519999999999996</c:v>
                </c:pt>
                <c:pt idx="127">
                  <c:v>0.49729999999999996</c:v>
                </c:pt>
                <c:pt idx="128">
                  <c:v>0.52010000000000001</c:v>
                </c:pt>
                <c:pt idx="129">
                  <c:v>0.54349999999999998</c:v>
                </c:pt>
                <c:pt idx="130">
                  <c:v>0.56769999999999998</c:v>
                </c:pt>
                <c:pt idx="131">
                  <c:v>0.61840000000000006</c:v>
                </c:pt>
                <c:pt idx="132">
                  <c:v>0.67220000000000002</c:v>
                </c:pt>
                <c:pt idx="133">
                  <c:v>0.72919999999999996</c:v>
                </c:pt>
                <c:pt idx="134">
                  <c:v>0.78949999999999998</c:v>
                </c:pt>
                <c:pt idx="135">
                  <c:v>0.85299999999999998</c:v>
                </c:pt>
                <c:pt idx="136">
                  <c:v>0.91959999999999997</c:v>
                </c:pt>
                <c:pt idx="137">
                  <c:v>0.98940000000000006</c:v>
                </c:pt>
                <c:pt idx="138">
                  <c:v>1.06</c:v>
                </c:pt>
                <c:pt idx="139">
                  <c:v>1.1399999999999999</c:v>
                </c:pt>
                <c:pt idx="140">
                  <c:v>1.22</c:v>
                </c:pt>
                <c:pt idx="141">
                  <c:v>1.3</c:v>
                </c:pt>
                <c:pt idx="142">
                  <c:v>1.48</c:v>
                </c:pt>
                <c:pt idx="143">
                  <c:v>1.71</c:v>
                </c:pt>
                <c:pt idx="144">
                  <c:v>1.97</c:v>
                </c:pt>
                <c:pt idx="145">
                  <c:v>2.25</c:v>
                </c:pt>
                <c:pt idx="146">
                  <c:v>2.54</c:v>
                </c:pt>
                <c:pt idx="147">
                  <c:v>2.85</c:v>
                </c:pt>
                <c:pt idx="148">
                  <c:v>3.17</c:v>
                </c:pt>
                <c:pt idx="149">
                  <c:v>3.52</c:v>
                </c:pt>
                <c:pt idx="150">
                  <c:v>3.88</c:v>
                </c:pt>
                <c:pt idx="151">
                  <c:v>4.6500000000000004</c:v>
                </c:pt>
                <c:pt idx="152" formatCode="0.00">
                  <c:v>5.48</c:v>
                </c:pt>
                <c:pt idx="153" formatCode="0.00">
                  <c:v>6.37</c:v>
                </c:pt>
                <c:pt idx="154" formatCode="0.00">
                  <c:v>7.32</c:v>
                </c:pt>
                <c:pt idx="155" formatCode="0.00">
                  <c:v>8.32</c:v>
                </c:pt>
                <c:pt idx="156" formatCode="0.00">
                  <c:v>9.39</c:v>
                </c:pt>
                <c:pt idx="157" formatCode="0.00">
                  <c:v>11.68</c:v>
                </c:pt>
                <c:pt idx="158" formatCode="0.00">
                  <c:v>14.2</c:v>
                </c:pt>
                <c:pt idx="159" formatCode="0.00">
                  <c:v>16.920000000000002</c:v>
                </c:pt>
                <c:pt idx="160" formatCode="0.00">
                  <c:v>19.850000000000001</c:v>
                </c:pt>
                <c:pt idx="161" formatCode="0.00">
                  <c:v>22.98</c:v>
                </c:pt>
                <c:pt idx="162" formatCode="0.00">
                  <c:v>26.31</c:v>
                </c:pt>
                <c:pt idx="163" formatCode="0.00">
                  <c:v>29.83</c:v>
                </c:pt>
                <c:pt idx="164" formatCode="0.00">
                  <c:v>33.54</c:v>
                </c:pt>
                <c:pt idx="165" formatCode="0.00">
                  <c:v>37.44</c:v>
                </c:pt>
                <c:pt idx="166" formatCode="0.00">
                  <c:v>41.52</c:v>
                </c:pt>
                <c:pt idx="167" formatCode="0.00">
                  <c:v>45.78</c:v>
                </c:pt>
                <c:pt idx="168" formatCode="0.00">
                  <c:v>54.83</c:v>
                </c:pt>
                <c:pt idx="169" formatCode="0.00">
                  <c:v>67.13</c:v>
                </c:pt>
                <c:pt idx="170" formatCode="0.00">
                  <c:v>80.47</c:v>
                </c:pt>
                <c:pt idx="171" formatCode="0.00">
                  <c:v>94.82</c:v>
                </c:pt>
                <c:pt idx="172" formatCode="0.00">
                  <c:v>110.16</c:v>
                </c:pt>
                <c:pt idx="173" formatCode="0.00">
                  <c:v>126.46</c:v>
                </c:pt>
                <c:pt idx="174" formatCode="0.00">
                  <c:v>143.68</c:v>
                </c:pt>
                <c:pt idx="175" formatCode="0.00">
                  <c:v>161.82</c:v>
                </c:pt>
                <c:pt idx="176" formatCode="0.00">
                  <c:v>180.85</c:v>
                </c:pt>
                <c:pt idx="177" formatCode="0.00">
                  <c:v>221.49</c:v>
                </c:pt>
                <c:pt idx="178" formatCode="0.00">
                  <c:v>265.43</c:v>
                </c:pt>
                <c:pt idx="179" formatCode="0.00">
                  <c:v>312.54000000000002</c:v>
                </c:pt>
                <c:pt idx="180" formatCode="0.00">
                  <c:v>362.67</c:v>
                </c:pt>
                <c:pt idx="181" formatCode="0.00">
                  <c:v>415.7</c:v>
                </c:pt>
                <c:pt idx="182" formatCode="0.00">
                  <c:v>471.52</c:v>
                </c:pt>
                <c:pt idx="183" formatCode="0.00">
                  <c:v>591.09</c:v>
                </c:pt>
                <c:pt idx="184" formatCode="0.00">
                  <c:v>720.56</c:v>
                </c:pt>
                <c:pt idx="185" formatCode="0.00">
                  <c:v>859.21</c:v>
                </c:pt>
                <c:pt idx="186" formatCode="0.00">
                  <c:v>1010</c:v>
                </c:pt>
                <c:pt idx="187" formatCode="0.0">
                  <c:v>1160</c:v>
                </c:pt>
                <c:pt idx="188" formatCode="0.0">
                  <c:v>1320</c:v>
                </c:pt>
                <c:pt idx="189" formatCode="0.0">
                  <c:v>1490</c:v>
                </c:pt>
                <c:pt idx="190" formatCode="0.0">
                  <c:v>1670</c:v>
                </c:pt>
                <c:pt idx="191" formatCode="0.0">
                  <c:v>1850</c:v>
                </c:pt>
                <c:pt idx="192" formatCode="0.0">
                  <c:v>2040</c:v>
                </c:pt>
                <c:pt idx="193" formatCode="0.0">
                  <c:v>2230</c:v>
                </c:pt>
                <c:pt idx="194" formatCode="0.0">
                  <c:v>2630</c:v>
                </c:pt>
                <c:pt idx="195" formatCode="0.0">
                  <c:v>3150</c:v>
                </c:pt>
                <c:pt idx="196" formatCode="0.0">
                  <c:v>3690</c:v>
                </c:pt>
                <c:pt idx="197" formatCode="0.0">
                  <c:v>4260</c:v>
                </c:pt>
                <c:pt idx="198" formatCode="0.0">
                  <c:v>4830</c:v>
                </c:pt>
                <c:pt idx="199" formatCode="0.0">
                  <c:v>5420</c:v>
                </c:pt>
                <c:pt idx="200" formatCode="0.0">
                  <c:v>6020</c:v>
                </c:pt>
                <c:pt idx="201" formatCode="0.0">
                  <c:v>6630</c:v>
                </c:pt>
                <c:pt idx="202" formatCode="0.0">
                  <c:v>7250</c:v>
                </c:pt>
                <c:pt idx="203" formatCode="0.0">
                  <c:v>8500</c:v>
                </c:pt>
                <c:pt idx="204" formatCode="0.0">
                  <c:v>9750</c:v>
                </c:pt>
                <c:pt idx="205" formatCode="0.0">
                  <c:v>11020</c:v>
                </c:pt>
                <c:pt idx="206" formatCode="0.0">
                  <c:v>12280</c:v>
                </c:pt>
                <c:pt idx="207" formatCode="0.0">
                  <c:v>13540</c:v>
                </c:pt>
                <c:pt idx="208" formatCode="0.0">
                  <c:v>14780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5A-4167-B158-622AB184A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5768"/>
        <c:axId val="477617336"/>
      </c:scatterChart>
      <c:valAx>
        <c:axId val="47761576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7336"/>
        <c:crosses val="autoZero"/>
        <c:crossBetween val="midCat"/>
        <c:majorUnit val="10"/>
      </c:valAx>
      <c:valAx>
        <c:axId val="477617336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576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8259983206013866"/>
          <c:y val="0.16658687142977227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srim7Li_Havar!$P$5</c:f>
          <c:strCache>
            <c:ptCount val="1"/>
            <c:pt idx="0">
              <c:v>srim7Li_Havar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srim7Li_Havar!$D$20:$D$228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srim7Li_Havar!$J$20:$J$228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6.9999999999999999E-4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8.0000000000000004E-4</c:v>
                </c:pt>
                <c:pt idx="7">
                  <c:v>8.0000000000000004E-4</c:v>
                </c:pt>
                <c:pt idx="8">
                  <c:v>8.9999999999999998E-4</c:v>
                </c:pt>
                <c:pt idx="9">
                  <c:v>8.9999999999999998E-4</c:v>
                </c:pt>
                <c:pt idx="10">
                  <c:v>8.9999999999999998E-4</c:v>
                </c:pt>
                <c:pt idx="11">
                  <c:v>1E-3</c:v>
                </c:pt>
                <c:pt idx="12">
                  <c:v>1E-3</c:v>
                </c:pt>
                <c:pt idx="13">
                  <c:v>1.0999999999999998E-3</c:v>
                </c:pt>
                <c:pt idx="14">
                  <c:v>1.2000000000000001E-3</c:v>
                </c:pt>
                <c:pt idx="15">
                  <c:v>1.2999999999999999E-3</c:v>
                </c:pt>
                <c:pt idx="16">
                  <c:v>1.4E-3</c:v>
                </c:pt>
                <c:pt idx="17">
                  <c:v>1.4E-3</c:v>
                </c:pt>
                <c:pt idx="18">
                  <c:v>1.5E-3</c:v>
                </c:pt>
                <c:pt idx="19">
                  <c:v>1.6000000000000001E-3</c:v>
                </c:pt>
                <c:pt idx="20">
                  <c:v>1.7000000000000001E-3</c:v>
                </c:pt>
                <c:pt idx="21">
                  <c:v>1.8E-3</c:v>
                </c:pt>
                <c:pt idx="22">
                  <c:v>1.9E-3</c:v>
                </c:pt>
                <c:pt idx="23">
                  <c:v>2.1000000000000003E-3</c:v>
                </c:pt>
                <c:pt idx="24">
                  <c:v>2.1999999999999997E-3</c:v>
                </c:pt>
                <c:pt idx="25">
                  <c:v>2.4000000000000002E-3</c:v>
                </c:pt>
                <c:pt idx="26">
                  <c:v>2.5000000000000001E-3</c:v>
                </c:pt>
                <c:pt idx="27">
                  <c:v>2.8E-3</c:v>
                </c:pt>
                <c:pt idx="28">
                  <c:v>3.0000000000000001E-3</c:v>
                </c:pt>
                <c:pt idx="29">
                  <c:v>3.3E-3</c:v>
                </c:pt>
                <c:pt idx="30">
                  <c:v>3.5000000000000005E-3</c:v>
                </c:pt>
                <c:pt idx="31">
                  <c:v>3.8E-3</c:v>
                </c:pt>
                <c:pt idx="32">
                  <c:v>4.1000000000000003E-3</c:v>
                </c:pt>
                <c:pt idx="33">
                  <c:v>4.3E-3</c:v>
                </c:pt>
                <c:pt idx="34">
                  <c:v>4.5999999999999999E-3</c:v>
                </c:pt>
                <c:pt idx="35">
                  <c:v>4.8000000000000004E-3</c:v>
                </c:pt>
                <c:pt idx="36">
                  <c:v>5.0999999999999995E-3</c:v>
                </c:pt>
                <c:pt idx="37">
                  <c:v>5.3E-3</c:v>
                </c:pt>
                <c:pt idx="38">
                  <c:v>5.8000000000000005E-3</c:v>
                </c:pt>
                <c:pt idx="39">
                  <c:v>6.5000000000000006E-3</c:v>
                </c:pt>
                <c:pt idx="40">
                  <c:v>7.0999999999999995E-3</c:v>
                </c:pt>
                <c:pt idx="41">
                  <c:v>7.7000000000000002E-3</c:v>
                </c:pt>
                <c:pt idx="42">
                  <c:v>8.3000000000000001E-3</c:v>
                </c:pt>
                <c:pt idx="43">
                  <c:v>8.9999999999999993E-3</c:v>
                </c:pt>
                <c:pt idx="44">
                  <c:v>9.6000000000000009E-3</c:v>
                </c:pt>
                <c:pt idx="45">
                  <c:v>1.0199999999999999E-2</c:v>
                </c:pt>
                <c:pt idx="46">
                  <c:v>1.09E-2</c:v>
                </c:pt>
                <c:pt idx="47">
                  <c:v>1.21E-2</c:v>
                </c:pt>
                <c:pt idx="48">
                  <c:v>1.34E-2</c:v>
                </c:pt>
                <c:pt idx="49">
                  <c:v>1.47E-2</c:v>
                </c:pt>
                <c:pt idx="50">
                  <c:v>1.6E-2</c:v>
                </c:pt>
                <c:pt idx="51">
                  <c:v>1.7299999999999999E-2</c:v>
                </c:pt>
                <c:pt idx="52">
                  <c:v>1.8599999999999998E-2</c:v>
                </c:pt>
                <c:pt idx="53">
                  <c:v>2.12E-2</c:v>
                </c:pt>
                <c:pt idx="54">
                  <c:v>2.3799999999999998E-2</c:v>
                </c:pt>
                <c:pt idx="55">
                  <c:v>2.6500000000000003E-2</c:v>
                </c:pt>
                <c:pt idx="56">
                  <c:v>2.9199999999999997E-2</c:v>
                </c:pt>
                <c:pt idx="57">
                  <c:v>3.1899999999999998E-2</c:v>
                </c:pt>
                <c:pt idx="58">
                  <c:v>3.4599999999999999E-2</c:v>
                </c:pt>
                <c:pt idx="59">
                  <c:v>3.73E-2</c:v>
                </c:pt>
                <c:pt idx="60">
                  <c:v>4.0100000000000004E-2</c:v>
                </c:pt>
                <c:pt idx="61">
                  <c:v>4.2799999999999998E-2</c:v>
                </c:pt>
                <c:pt idx="62">
                  <c:v>4.5499999999999999E-2</c:v>
                </c:pt>
                <c:pt idx="63">
                  <c:v>4.8299999999999996E-2</c:v>
                </c:pt>
                <c:pt idx="64">
                  <c:v>5.3800000000000001E-2</c:v>
                </c:pt>
                <c:pt idx="65">
                  <c:v>6.0600000000000001E-2</c:v>
                </c:pt>
                <c:pt idx="66">
                  <c:v>6.7500000000000004E-2</c:v>
                </c:pt>
                <c:pt idx="67">
                  <c:v>7.4300000000000005E-2</c:v>
                </c:pt>
                <c:pt idx="68">
                  <c:v>8.1000000000000003E-2</c:v>
                </c:pt>
                <c:pt idx="69">
                  <c:v>8.7800000000000003E-2</c:v>
                </c:pt>
                <c:pt idx="70">
                  <c:v>9.4500000000000001E-2</c:v>
                </c:pt>
                <c:pt idx="71">
                  <c:v>0.1012</c:v>
                </c:pt>
                <c:pt idx="72">
                  <c:v>0.10780000000000001</c:v>
                </c:pt>
                <c:pt idx="73">
                  <c:v>0.121</c:v>
                </c:pt>
                <c:pt idx="74">
                  <c:v>0.13389999999999999</c:v>
                </c:pt>
                <c:pt idx="75">
                  <c:v>0.14660000000000001</c:v>
                </c:pt>
                <c:pt idx="76">
                  <c:v>0.15909999999999999</c:v>
                </c:pt>
                <c:pt idx="77">
                  <c:v>0.1714</c:v>
                </c:pt>
                <c:pt idx="78">
                  <c:v>0.1835</c:v>
                </c:pt>
                <c:pt idx="79">
                  <c:v>0.20699999999999999</c:v>
                </c:pt>
                <c:pt idx="80">
                  <c:v>0.2298</c:v>
                </c:pt>
                <c:pt idx="81">
                  <c:v>0.25190000000000001</c:v>
                </c:pt>
                <c:pt idx="82">
                  <c:v>0.27329999999999999</c:v>
                </c:pt>
                <c:pt idx="83">
                  <c:v>0.29409999999999997</c:v>
                </c:pt>
                <c:pt idx="84">
                  <c:v>0.31440000000000001</c:v>
                </c:pt>
                <c:pt idx="85">
                  <c:v>0.33410000000000001</c:v>
                </c:pt>
                <c:pt idx="86">
                  <c:v>0.3533</c:v>
                </c:pt>
                <c:pt idx="87">
                  <c:v>0.372</c:v>
                </c:pt>
                <c:pt idx="88">
                  <c:v>0.39029999999999998</c:v>
                </c:pt>
                <c:pt idx="89">
                  <c:v>0.40820000000000001</c:v>
                </c:pt>
                <c:pt idx="90" formatCode="0.00">
                  <c:v>0.44290000000000002</c:v>
                </c:pt>
                <c:pt idx="91" formatCode="0.00">
                  <c:v>0.48430000000000001</c:v>
                </c:pt>
                <c:pt idx="92" formatCode="0.00">
                  <c:v>0.52390000000000003</c:v>
                </c:pt>
                <c:pt idx="93" formatCode="0.00">
                  <c:v>0.56180000000000008</c:v>
                </c:pt>
                <c:pt idx="94" formatCode="0.00">
                  <c:v>0.59840000000000004</c:v>
                </c:pt>
                <c:pt idx="95" formatCode="0.00">
                  <c:v>0.63360000000000005</c:v>
                </c:pt>
                <c:pt idx="96" formatCode="0.00">
                  <c:v>0.66769999999999996</c:v>
                </c:pt>
                <c:pt idx="97" formatCode="0.00">
                  <c:v>0.70069999999999999</c:v>
                </c:pt>
                <c:pt idx="98" formatCode="0.00">
                  <c:v>0.73280000000000001</c:v>
                </c:pt>
                <c:pt idx="99" formatCode="0.00">
                  <c:v>0.79459999999999997</c:v>
                </c:pt>
                <c:pt idx="100" formatCode="0.00">
                  <c:v>0.85359999999999991</c:v>
                </c:pt>
                <c:pt idx="101" formatCode="0.00">
                  <c:v>0.91020000000000001</c:v>
                </c:pt>
                <c:pt idx="102" formatCode="0.00">
                  <c:v>0.9647</c:v>
                </c:pt>
                <c:pt idx="103" formatCode="0.00">
                  <c:v>1.02</c:v>
                </c:pt>
                <c:pt idx="104" formatCode="0.00">
                  <c:v>1.07</c:v>
                </c:pt>
                <c:pt idx="105" formatCode="0.00">
                  <c:v>1.17</c:v>
                </c:pt>
                <c:pt idx="106" formatCode="0.00">
                  <c:v>1.26</c:v>
                </c:pt>
                <c:pt idx="107" formatCode="0.00">
                  <c:v>1.35</c:v>
                </c:pt>
                <c:pt idx="108" formatCode="0.00">
                  <c:v>1.44</c:v>
                </c:pt>
                <c:pt idx="109" formatCode="0.00">
                  <c:v>1.53</c:v>
                </c:pt>
                <c:pt idx="110" formatCode="0.00">
                  <c:v>1.61</c:v>
                </c:pt>
                <c:pt idx="111" formatCode="0.00">
                  <c:v>1.7</c:v>
                </c:pt>
                <c:pt idx="112" formatCode="0.00">
                  <c:v>1.78</c:v>
                </c:pt>
                <c:pt idx="113" formatCode="0.00">
                  <c:v>1.86</c:v>
                </c:pt>
                <c:pt idx="114" formatCode="0.00">
                  <c:v>1.94</c:v>
                </c:pt>
                <c:pt idx="115" formatCode="0.00">
                  <c:v>2.02</c:v>
                </c:pt>
                <c:pt idx="116" formatCode="0.00">
                  <c:v>2.1800000000000002</c:v>
                </c:pt>
                <c:pt idx="117" formatCode="0.00">
                  <c:v>2.38</c:v>
                </c:pt>
                <c:pt idx="118" formatCode="0.00">
                  <c:v>2.58</c:v>
                </c:pt>
                <c:pt idx="119" formatCode="0.00">
                  <c:v>2.78</c:v>
                </c:pt>
                <c:pt idx="120" formatCode="0.00">
                  <c:v>2.99</c:v>
                </c:pt>
                <c:pt idx="121" formatCode="0.00">
                  <c:v>3.19</c:v>
                </c:pt>
                <c:pt idx="122" formatCode="0.00">
                  <c:v>3.4</c:v>
                </c:pt>
                <c:pt idx="123" formatCode="0.00">
                  <c:v>3.61</c:v>
                </c:pt>
                <c:pt idx="124" formatCode="0.00">
                  <c:v>3.82</c:v>
                </c:pt>
                <c:pt idx="125" formatCode="0.00">
                  <c:v>4.26</c:v>
                </c:pt>
                <c:pt idx="126" formatCode="0.00">
                  <c:v>4.72</c:v>
                </c:pt>
                <c:pt idx="127" formatCode="0.00">
                  <c:v>5.19</c:v>
                </c:pt>
                <c:pt idx="128" formatCode="0.00">
                  <c:v>5.68</c:v>
                </c:pt>
                <c:pt idx="129" formatCode="0.00">
                  <c:v>6.19</c:v>
                </c:pt>
                <c:pt idx="130" formatCode="0.00">
                  <c:v>6.71</c:v>
                </c:pt>
                <c:pt idx="131" formatCode="0.00">
                  <c:v>7.81</c:v>
                </c:pt>
                <c:pt idx="132" formatCode="0.00">
                  <c:v>8.99</c:v>
                </c:pt>
                <c:pt idx="133" formatCode="0.00">
                  <c:v>10.23</c:v>
                </c:pt>
                <c:pt idx="134" formatCode="0.00">
                  <c:v>11.55</c:v>
                </c:pt>
                <c:pt idx="135" formatCode="0.00">
                  <c:v>12.94</c:v>
                </c:pt>
                <c:pt idx="136" formatCode="0.00">
                  <c:v>14.4</c:v>
                </c:pt>
                <c:pt idx="137" formatCode="0.00">
                  <c:v>15.93</c:v>
                </c:pt>
                <c:pt idx="138" formatCode="0.00">
                  <c:v>17.53</c:v>
                </c:pt>
                <c:pt idx="139" formatCode="0.00">
                  <c:v>19.2</c:v>
                </c:pt>
                <c:pt idx="140" formatCode="0.00">
                  <c:v>20.93</c:v>
                </c:pt>
                <c:pt idx="141" formatCode="0.00">
                  <c:v>22.73</c:v>
                </c:pt>
                <c:pt idx="142" formatCode="0.00">
                  <c:v>26.52</c:v>
                </c:pt>
                <c:pt idx="143" formatCode="0.00">
                  <c:v>31.63</c:v>
                </c:pt>
                <c:pt idx="144" formatCode="0.00">
                  <c:v>37.130000000000003</c:v>
                </c:pt>
                <c:pt idx="145" formatCode="0.00">
                  <c:v>43.02</c:v>
                </c:pt>
                <c:pt idx="146" formatCode="0.00">
                  <c:v>49.28</c:v>
                </c:pt>
                <c:pt idx="147" formatCode="0.00">
                  <c:v>55.92</c:v>
                </c:pt>
                <c:pt idx="148" formatCode="0.00">
                  <c:v>62.92</c:v>
                </c:pt>
                <c:pt idx="149" formatCode="0.00">
                  <c:v>70.28</c:v>
                </c:pt>
                <c:pt idx="150" formatCode="0.00">
                  <c:v>77.989999999999995</c:v>
                </c:pt>
                <c:pt idx="151" formatCode="0.00">
                  <c:v>94.45</c:v>
                </c:pt>
                <c:pt idx="152" formatCode="0.00">
                  <c:v>112.29</c:v>
                </c:pt>
                <c:pt idx="153" formatCode="0.00">
                  <c:v>131.46</c:v>
                </c:pt>
                <c:pt idx="154" formatCode="0.00">
                  <c:v>151.94999999999999</c:v>
                </c:pt>
                <c:pt idx="155" formatCode="0.00">
                  <c:v>173.74</c:v>
                </c:pt>
                <c:pt idx="156" formatCode="0.00">
                  <c:v>196.8</c:v>
                </c:pt>
                <c:pt idx="157" formatCode="0.00">
                  <c:v>246.62</c:v>
                </c:pt>
                <c:pt idx="158" formatCode="0.00">
                  <c:v>301.33999999999997</c:v>
                </c:pt>
                <c:pt idx="159" formatCode="0.00">
                  <c:v>360.84</c:v>
                </c:pt>
                <c:pt idx="160" formatCode="0.00">
                  <c:v>425.02</c:v>
                </c:pt>
                <c:pt idx="161" formatCode="0.00">
                  <c:v>493.79</c:v>
                </c:pt>
                <c:pt idx="162" formatCode="0.00">
                  <c:v>567.08000000000004</c:v>
                </c:pt>
                <c:pt idx="163" formatCode="0.00">
                  <c:v>644.79999999999995</c:v>
                </c:pt>
                <c:pt idx="164" formatCode="0.00">
                  <c:v>726.88</c:v>
                </c:pt>
                <c:pt idx="165" formatCode="0.00">
                  <c:v>813.27</c:v>
                </c:pt>
                <c:pt idx="166" formatCode="0.00">
                  <c:v>903.91</c:v>
                </c:pt>
                <c:pt idx="167" formatCode="0.00">
                  <c:v>998.73</c:v>
                </c:pt>
                <c:pt idx="168" formatCode="0.00">
                  <c:v>1200</c:v>
                </c:pt>
                <c:pt idx="169" formatCode="0.00">
                  <c:v>1480</c:v>
                </c:pt>
                <c:pt idx="170" formatCode="0.00">
                  <c:v>1780</c:v>
                </c:pt>
                <c:pt idx="171" formatCode="0.00">
                  <c:v>2100</c:v>
                </c:pt>
                <c:pt idx="172" formatCode="0.0">
                  <c:v>2450</c:v>
                </c:pt>
                <c:pt idx="173" formatCode="0.0">
                  <c:v>2820</c:v>
                </c:pt>
                <c:pt idx="174" formatCode="0.0">
                  <c:v>3210</c:v>
                </c:pt>
                <c:pt idx="175" formatCode="0.0">
                  <c:v>3620</c:v>
                </c:pt>
                <c:pt idx="176" formatCode="0.0">
                  <c:v>4059.9999999999995</c:v>
                </c:pt>
                <c:pt idx="177" formatCode="0.0">
                  <c:v>4990</c:v>
                </c:pt>
                <c:pt idx="178" formatCode="0.0">
                  <c:v>6010</c:v>
                </c:pt>
                <c:pt idx="179" formatCode="0.0">
                  <c:v>7100</c:v>
                </c:pt>
                <c:pt idx="180" formatCode="0.0">
                  <c:v>8270</c:v>
                </c:pt>
                <c:pt idx="181" formatCode="0.0">
                  <c:v>9520</c:v>
                </c:pt>
                <c:pt idx="182" formatCode="0.0">
                  <c:v>10830</c:v>
                </c:pt>
                <c:pt idx="183" formatCode="0.0">
                  <c:v>13670</c:v>
                </c:pt>
                <c:pt idx="184" formatCode="0.0">
                  <c:v>16770</c:v>
                </c:pt>
                <c:pt idx="185" formatCode="0.0">
                  <c:v>20110</c:v>
                </c:pt>
                <c:pt idx="186" formatCode="0.0">
                  <c:v>23700</c:v>
                </c:pt>
                <c:pt idx="187" formatCode="0.0">
                  <c:v>27510</c:v>
                </c:pt>
                <c:pt idx="188" formatCode="0.0">
                  <c:v>31530</c:v>
                </c:pt>
                <c:pt idx="189" formatCode="0.0">
                  <c:v>35760</c:v>
                </c:pt>
                <c:pt idx="190" formatCode="0.0">
                  <c:v>40170</c:v>
                </c:pt>
                <c:pt idx="191" formatCode="0.0">
                  <c:v>44780</c:v>
                </c:pt>
                <c:pt idx="192" formatCode="0.0">
                  <c:v>49560</c:v>
                </c:pt>
                <c:pt idx="193" formatCode="0.0">
                  <c:v>54510</c:v>
                </c:pt>
                <c:pt idx="194" formatCode="0.0">
                  <c:v>64879.999999999993</c:v>
                </c:pt>
                <c:pt idx="195" formatCode="0.0">
                  <c:v>78670</c:v>
                </c:pt>
                <c:pt idx="196" formatCode="0.0">
                  <c:v>93300</c:v>
                </c:pt>
                <c:pt idx="197" formatCode="0.0">
                  <c:v>108680</c:v>
                </c:pt>
                <c:pt idx="198" formatCode="0.0">
                  <c:v>124740</c:v>
                </c:pt>
                <c:pt idx="199" formatCode="0.0">
                  <c:v>141420</c:v>
                </c:pt>
                <c:pt idx="200" formatCode="0.0">
                  <c:v>158660</c:v>
                </c:pt>
                <c:pt idx="201" formatCode="0.0">
                  <c:v>176410</c:v>
                </c:pt>
                <c:pt idx="202" formatCode="0.0">
                  <c:v>194630</c:v>
                </c:pt>
                <c:pt idx="203" formatCode="0.0">
                  <c:v>232280</c:v>
                </c:pt>
                <c:pt idx="204" formatCode="0.0">
                  <c:v>271380</c:v>
                </c:pt>
                <c:pt idx="205" formatCode="0.0">
                  <c:v>311670</c:v>
                </c:pt>
                <c:pt idx="206" formatCode="0.0">
                  <c:v>352990</c:v>
                </c:pt>
                <c:pt idx="207" formatCode="0.0">
                  <c:v>395170</c:v>
                </c:pt>
                <c:pt idx="208" formatCode="0.0">
                  <c:v>438090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0F-4716-A85A-50613C925086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srim7Li_Havar!$M$20:$M$228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1.0999999999999998E-3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1.4E-3</c:v>
                </c:pt>
                <c:pt idx="10">
                  <c:v>1.5E-3</c:v>
                </c:pt>
                <c:pt idx="11">
                  <c:v>1.5E-3</c:v>
                </c:pt>
                <c:pt idx="12">
                  <c:v>1.6000000000000001E-3</c:v>
                </c:pt>
                <c:pt idx="13">
                  <c:v>1.7000000000000001E-3</c:v>
                </c:pt>
                <c:pt idx="14">
                  <c:v>1.9E-3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2.3E-3</c:v>
                </c:pt>
                <c:pt idx="19">
                  <c:v>2.4000000000000002E-3</c:v>
                </c:pt>
                <c:pt idx="20">
                  <c:v>2.5000000000000001E-3</c:v>
                </c:pt>
                <c:pt idx="21">
                  <c:v>2.5999999999999999E-3</c:v>
                </c:pt>
                <c:pt idx="22">
                  <c:v>2.8E-3</c:v>
                </c:pt>
                <c:pt idx="23">
                  <c:v>3.0000000000000001E-3</c:v>
                </c:pt>
                <c:pt idx="24">
                  <c:v>3.2000000000000002E-3</c:v>
                </c:pt>
                <c:pt idx="25">
                  <c:v>3.3E-3</c:v>
                </c:pt>
                <c:pt idx="26">
                  <c:v>3.5000000000000005E-3</c:v>
                </c:pt>
                <c:pt idx="27">
                  <c:v>3.8E-3</c:v>
                </c:pt>
                <c:pt idx="28">
                  <c:v>4.1000000000000003E-3</c:v>
                </c:pt>
                <c:pt idx="29">
                  <c:v>4.3999999999999994E-3</c:v>
                </c:pt>
                <c:pt idx="30">
                  <c:v>4.7000000000000002E-3</c:v>
                </c:pt>
                <c:pt idx="31">
                  <c:v>5.0000000000000001E-3</c:v>
                </c:pt>
                <c:pt idx="32">
                  <c:v>5.3E-3</c:v>
                </c:pt>
                <c:pt idx="33">
                  <c:v>5.5999999999999999E-3</c:v>
                </c:pt>
                <c:pt idx="34">
                  <c:v>5.8999999999999999E-3</c:v>
                </c:pt>
                <c:pt idx="35">
                  <c:v>6.0999999999999995E-3</c:v>
                </c:pt>
                <c:pt idx="36">
                  <c:v>6.4000000000000003E-3</c:v>
                </c:pt>
                <c:pt idx="37">
                  <c:v>6.7000000000000002E-3</c:v>
                </c:pt>
                <c:pt idx="38">
                  <c:v>7.1999999999999998E-3</c:v>
                </c:pt>
                <c:pt idx="39">
                  <c:v>7.7999999999999996E-3</c:v>
                </c:pt>
                <c:pt idx="40">
                  <c:v>8.5000000000000006E-3</c:v>
                </c:pt>
                <c:pt idx="41">
                  <c:v>9.1000000000000004E-3</c:v>
                </c:pt>
                <c:pt idx="42">
                  <c:v>9.7000000000000003E-3</c:v>
                </c:pt>
                <c:pt idx="43">
                  <c:v>1.03E-2</c:v>
                </c:pt>
                <c:pt idx="44">
                  <c:v>1.09E-2</c:v>
                </c:pt>
                <c:pt idx="45">
                  <c:v>1.15E-2</c:v>
                </c:pt>
                <c:pt idx="46">
                  <c:v>1.21E-2</c:v>
                </c:pt>
                <c:pt idx="47">
                  <c:v>1.3300000000000001E-2</c:v>
                </c:pt>
                <c:pt idx="48">
                  <c:v>1.4299999999999998E-2</c:v>
                </c:pt>
                <c:pt idx="49">
                  <c:v>1.54E-2</c:v>
                </c:pt>
                <c:pt idx="50">
                  <c:v>1.6500000000000001E-2</c:v>
                </c:pt>
                <c:pt idx="51">
                  <c:v>1.7599999999999998E-2</c:v>
                </c:pt>
                <c:pt idx="52">
                  <c:v>1.8599999999999998E-2</c:v>
                </c:pt>
                <c:pt idx="53">
                  <c:v>2.06E-2</c:v>
                </c:pt>
                <c:pt idx="54">
                  <c:v>2.2600000000000002E-2</c:v>
                </c:pt>
                <c:pt idx="55">
                  <c:v>2.4500000000000001E-2</c:v>
                </c:pt>
                <c:pt idx="56">
                  <c:v>2.64E-2</c:v>
                </c:pt>
                <c:pt idx="57">
                  <c:v>2.8199999999999996E-2</c:v>
                </c:pt>
                <c:pt idx="58">
                  <c:v>0.03</c:v>
                </c:pt>
                <c:pt idx="59">
                  <c:v>3.1699999999999999E-2</c:v>
                </c:pt>
                <c:pt idx="60">
                  <c:v>3.3399999999999999E-2</c:v>
                </c:pt>
                <c:pt idx="61">
                  <c:v>3.4999999999999996E-2</c:v>
                </c:pt>
                <c:pt idx="62">
                  <c:v>3.6600000000000001E-2</c:v>
                </c:pt>
                <c:pt idx="63">
                  <c:v>3.8199999999999998E-2</c:v>
                </c:pt>
                <c:pt idx="64">
                  <c:v>4.1200000000000001E-2</c:v>
                </c:pt>
                <c:pt idx="65">
                  <c:v>4.48E-2</c:v>
                </c:pt>
                <c:pt idx="66">
                  <c:v>4.82E-2</c:v>
                </c:pt>
                <c:pt idx="67">
                  <c:v>5.1500000000000004E-2</c:v>
                </c:pt>
                <c:pt idx="68">
                  <c:v>5.4600000000000003E-2</c:v>
                </c:pt>
                <c:pt idx="69">
                  <c:v>5.7499999999999996E-2</c:v>
                </c:pt>
                <c:pt idx="70">
                  <c:v>6.0299999999999999E-2</c:v>
                </c:pt>
                <c:pt idx="71">
                  <c:v>6.3E-2</c:v>
                </c:pt>
                <c:pt idx="72">
                  <c:v>6.5600000000000006E-2</c:v>
                </c:pt>
                <c:pt idx="73">
                  <c:v>7.039999999999999E-2</c:v>
                </c:pt>
                <c:pt idx="74">
                  <c:v>7.4800000000000005E-2</c:v>
                </c:pt>
                <c:pt idx="75">
                  <c:v>7.8899999999999998E-2</c:v>
                </c:pt>
                <c:pt idx="76">
                  <c:v>8.2699999999999996E-2</c:v>
                </c:pt>
                <c:pt idx="77">
                  <c:v>8.6199999999999999E-2</c:v>
                </c:pt>
                <c:pt idx="78">
                  <c:v>8.9599999999999999E-2</c:v>
                </c:pt>
                <c:pt idx="79">
                  <c:v>9.5500000000000002E-2</c:v>
                </c:pt>
                <c:pt idx="80">
                  <c:v>0.10089999999999999</c:v>
                </c:pt>
                <c:pt idx="81">
                  <c:v>0.1056</c:v>
                </c:pt>
                <c:pt idx="82">
                  <c:v>0.1099</c:v>
                </c:pt>
                <c:pt idx="83">
                  <c:v>0.1137</c:v>
                </c:pt>
                <c:pt idx="84">
                  <c:v>0.1173</c:v>
                </c:pt>
                <c:pt idx="85">
                  <c:v>0.12050000000000001</c:v>
                </c:pt>
                <c:pt idx="86">
                  <c:v>0.12350000000000001</c:v>
                </c:pt>
                <c:pt idx="87">
                  <c:v>0.12620000000000001</c:v>
                </c:pt>
                <c:pt idx="88">
                  <c:v>0.12869999999999998</c:v>
                </c:pt>
                <c:pt idx="89">
                  <c:v>0.13109999999999999</c:v>
                </c:pt>
                <c:pt idx="90">
                  <c:v>0.13540000000000002</c:v>
                </c:pt>
                <c:pt idx="91">
                  <c:v>0.1401</c:v>
                </c:pt>
                <c:pt idx="92">
                  <c:v>0.14410000000000001</c:v>
                </c:pt>
                <c:pt idx="93">
                  <c:v>0.1477</c:v>
                </c:pt>
                <c:pt idx="94">
                  <c:v>0.15079999999999999</c:v>
                </c:pt>
                <c:pt idx="95">
                  <c:v>0.15360000000000001</c:v>
                </c:pt>
                <c:pt idx="96">
                  <c:v>0.15609999999999999</c:v>
                </c:pt>
                <c:pt idx="97">
                  <c:v>0.15840000000000001</c:v>
                </c:pt>
                <c:pt idx="98">
                  <c:v>0.1605</c:v>
                </c:pt>
                <c:pt idx="99">
                  <c:v>0.1643</c:v>
                </c:pt>
                <c:pt idx="100">
                  <c:v>0.1676</c:v>
                </c:pt>
                <c:pt idx="101">
                  <c:v>0.1704</c:v>
                </c:pt>
                <c:pt idx="102">
                  <c:v>0.17299999999999999</c:v>
                </c:pt>
                <c:pt idx="103">
                  <c:v>0.17519999999999999</c:v>
                </c:pt>
                <c:pt idx="104">
                  <c:v>0.17729999999999999</c:v>
                </c:pt>
                <c:pt idx="105">
                  <c:v>0.18109999999999998</c:v>
                </c:pt>
                <c:pt idx="106">
                  <c:v>0.18440000000000001</c:v>
                </c:pt>
                <c:pt idx="107">
                  <c:v>0.18720000000000001</c:v>
                </c:pt>
                <c:pt idx="108">
                  <c:v>0.1898</c:v>
                </c:pt>
                <c:pt idx="109">
                  <c:v>0.19209999999999999</c:v>
                </c:pt>
                <c:pt idx="110">
                  <c:v>0.19419999999999998</c:v>
                </c:pt>
                <c:pt idx="111">
                  <c:v>0.19619999999999999</c:v>
                </c:pt>
                <c:pt idx="112">
                  <c:v>0.1981</c:v>
                </c:pt>
                <c:pt idx="113">
                  <c:v>0.19980000000000001</c:v>
                </c:pt>
                <c:pt idx="114">
                  <c:v>0.20139999999999997</c:v>
                </c:pt>
                <c:pt idx="115">
                  <c:v>0.20299999999999999</c:v>
                </c:pt>
                <c:pt idx="116">
                  <c:v>0.20659999999999998</c:v>
                </c:pt>
                <c:pt idx="117">
                  <c:v>0.21110000000000001</c:v>
                </c:pt>
                <c:pt idx="118">
                  <c:v>0.21539999999999998</c:v>
                </c:pt>
                <c:pt idx="119">
                  <c:v>0.21949999999999997</c:v>
                </c:pt>
                <c:pt idx="120">
                  <c:v>0.22349999999999998</c:v>
                </c:pt>
                <c:pt idx="121">
                  <c:v>0.22749999999999998</c:v>
                </c:pt>
                <c:pt idx="122">
                  <c:v>0.23139999999999999</c:v>
                </c:pt>
                <c:pt idx="123">
                  <c:v>0.23530000000000001</c:v>
                </c:pt>
                <c:pt idx="124">
                  <c:v>0.2392</c:v>
                </c:pt>
                <c:pt idx="125">
                  <c:v>0.25080000000000002</c:v>
                </c:pt>
                <c:pt idx="126">
                  <c:v>0.2626</c:v>
                </c:pt>
                <c:pt idx="127">
                  <c:v>0.27460000000000001</c:v>
                </c:pt>
                <c:pt idx="128">
                  <c:v>0.28670000000000001</c:v>
                </c:pt>
                <c:pt idx="129">
                  <c:v>0.29920000000000002</c:v>
                </c:pt>
                <c:pt idx="130">
                  <c:v>0.31190000000000001</c:v>
                </c:pt>
                <c:pt idx="131">
                  <c:v>0.35550000000000004</c:v>
                </c:pt>
                <c:pt idx="132">
                  <c:v>0.3992</c:v>
                </c:pt>
                <c:pt idx="133">
                  <c:v>0.44329999999999997</c:v>
                </c:pt>
                <c:pt idx="134">
                  <c:v>0.48799999999999999</c:v>
                </c:pt>
                <c:pt idx="135">
                  <c:v>0.5333</c:v>
                </c:pt>
                <c:pt idx="136">
                  <c:v>0.57939999999999992</c:v>
                </c:pt>
                <c:pt idx="137">
                  <c:v>0.62619999999999998</c:v>
                </c:pt>
                <c:pt idx="138">
                  <c:v>0.67359999999999998</c:v>
                </c:pt>
                <c:pt idx="139">
                  <c:v>0.72150000000000003</c:v>
                </c:pt>
                <c:pt idx="140">
                  <c:v>0.77029999999999998</c:v>
                </c:pt>
                <c:pt idx="141">
                  <c:v>0.81989999999999996</c:v>
                </c:pt>
                <c:pt idx="142">
                  <c:v>0.99619999999999997</c:v>
                </c:pt>
                <c:pt idx="143">
                  <c:v>1.25</c:v>
                </c:pt>
                <c:pt idx="144" formatCode="0.00">
                  <c:v>1.49</c:v>
                </c:pt>
                <c:pt idx="145" formatCode="0.00">
                  <c:v>1.73</c:v>
                </c:pt>
                <c:pt idx="146" formatCode="0.00">
                  <c:v>1.96</c:v>
                </c:pt>
                <c:pt idx="147" formatCode="0.00">
                  <c:v>2.2000000000000002</c:v>
                </c:pt>
                <c:pt idx="148" formatCode="0.00">
                  <c:v>2.4300000000000002</c:v>
                </c:pt>
                <c:pt idx="149" formatCode="0.00">
                  <c:v>2.67</c:v>
                </c:pt>
                <c:pt idx="150" formatCode="0.00">
                  <c:v>2.91</c:v>
                </c:pt>
                <c:pt idx="151" formatCode="0.00">
                  <c:v>3.77</c:v>
                </c:pt>
                <c:pt idx="152" formatCode="0.00">
                  <c:v>4.59</c:v>
                </c:pt>
                <c:pt idx="153" formatCode="0.00">
                  <c:v>5.38</c:v>
                </c:pt>
                <c:pt idx="154" formatCode="0.00">
                  <c:v>6.16</c:v>
                </c:pt>
                <c:pt idx="155" formatCode="0.00">
                  <c:v>6.94</c:v>
                </c:pt>
                <c:pt idx="156" formatCode="0.00">
                  <c:v>7.73</c:v>
                </c:pt>
                <c:pt idx="157" formatCode="0.00">
                  <c:v>10.57</c:v>
                </c:pt>
                <c:pt idx="158" formatCode="0.00">
                  <c:v>13.21</c:v>
                </c:pt>
                <c:pt idx="159" formatCode="0.00">
                  <c:v>15.78</c:v>
                </c:pt>
                <c:pt idx="160" formatCode="0.00">
                  <c:v>18.329999999999998</c:v>
                </c:pt>
                <c:pt idx="161" formatCode="0.00">
                  <c:v>20.89</c:v>
                </c:pt>
                <c:pt idx="162" formatCode="0.00">
                  <c:v>23.47</c:v>
                </c:pt>
                <c:pt idx="163" formatCode="0.00">
                  <c:v>26.07</c:v>
                </c:pt>
                <c:pt idx="164" formatCode="0.00">
                  <c:v>28.71</c:v>
                </c:pt>
                <c:pt idx="165" formatCode="0.00">
                  <c:v>31.38</c:v>
                </c:pt>
                <c:pt idx="166" formatCode="0.00">
                  <c:v>34.090000000000003</c:v>
                </c:pt>
                <c:pt idx="167" formatCode="0.00">
                  <c:v>36.83</c:v>
                </c:pt>
                <c:pt idx="168" formatCode="0.00">
                  <c:v>46.98</c:v>
                </c:pt>
                <c:pt idx="169" formatCode="0.00">
                  <c:v>61.45</c:v>
                </c:pt>
                <c:pt idx="170" formatCode="0.00">
                  <c:v>75.13</c:v>
                </c:pt>
                <c:pt idx="171" formatCode="0.00">
                  <c:v>88.49</c:v>
                </c:pt>
                <c:pt idx="172" formatCode="0.00">
                  <c:v>101.75</c:v>
                </c:pt>
                <c:pt idx="173" formatCode="0.00">
                  <c:v>115</c:v>
                </c:pt>
                <c:pt idx="174" formatCode="0.00">
                  <c:v>128.33000000000001</c:v>
                </c:pt>
                <c:pt idx="175" formatCode="0.00">
                  <c:v>141.75</c:v>
                </c:pt>
                <c:pt idx="176" formatCode="0.00">
                  <c:v>155.30000000000001</c:v>
                </c:pt>
                <c:pt idx="177" formatCode="0.00">
                  <c:v>205.2</c:v>
                </c:pt>
                <c:pt idx="178" formatCode="0.00">
                  <c:v>251.86</c:v>
                </c:pt>
                <c:pt idx="179" formatCode="0.00">
                  <c:v>297.10000000000002</c:v>
                </c:pt>
                <c:pt idx="180" formatCode="0.00">
                  <c:v>341.69</c:v>
                </c:pt>
                <c:pt idx="181" formatCode="0.00">
                  <c:v>386.05</c:v>
                </c:pt>
                <c:pt idx="182" formatCode="0.00">
                  <c:v>430.38</c:v>
                </c:pt>
                <c:pt idx="183" formatCode="0.00">
                  <c:v>591.55999999999995</c:v>
                </c:pt>
                <c:pt idx="184" formatCode="0.00">
                  <c:v>739.66</c:v>
                </c:pt>
                <c:pt idx="185" formatCode="0.00">
                  <c:v>881.9</c:v>
                </c:pt>
                <c:pt idx="186" formatCode="0.00">
                  <c:v>1020</c:v>
                </c:pt>
                <c:pt idx="187" formatCode="0.00">
                  <c:v>1160</c:v>
                </c:pt>
                <c:pt idx="188" formatCode="0.00">
                  <c:v>1300</c:v>
                </c:pt>
                <c:pt idx="189" formatCode="0.00">
                  <c:v>1430</c:v>
                </c:pt>
                <c:pt idx="190" formatCode="0.00">
                  <c:v>1570</c:v>
                </c:pt>
                <c:pt idx="191" formatCode="0.00">
                  <c:v>1700</c:v>
                </c:pt>
                <c:pt idx="192" formatCode="0.0">
                  <c:v>1840</c:v>
                </c:pt>
                <c:pt idx="193" formatCode="0.0">
                  <c:v>1970</c:v>
                </c:pt>
                <c:pt idx="194" formatCode="0.0">
                  <c:v>2470</c:v>
                </c:pt>
                <c:pt idx="195" formatCode="0.0">
                  <c:v>3160</c:v>
                </c:pt>
                <c:pt idx="196" formatCode="0.0">
                  <c:v>3790</c:v>
                </c:pt>
                <c:pt idx="197" formatCode="0.0">
                  <c:v>4380</c:v>
                </c:pt>
                <c:pt idx="198" formatCode="0.0">
                  <c:v>4950</c:v>
                </c:pt>
                <c:pt idx="199" formatCode="0.0">
                  <c:v>5490</c:v>
                </c:pt>
                <c:pt idx="200" formatCode="0.0">
                  <c:v>6030</c:v>
                </c:pt>
                <c:pt idx="201" formatCode="0.0">
                  <c:v>6540</c:v>
                </c:pt>
                <c:pt idx="202" formatCode="0.0">
                  <c:v>7050</c:v>
                </c:pt>
                <c:pt idx="203" formatCode="0.0">
                  <c:v>8860</c:v>
                </c:pt>
                <c:pt idx="204" formatCode="0.0">
                  <c:v>10470</c:v>
                </c:pt>
                <c:pt idx="205" formatCode="0.0">
                  <c:v>11940</c:v>
                </c:pt>
                <c:pt idx="206" formatCode="0.0">
                  <c:v>13320</c:v>
                </c:pt>
                <c:pt idx="207" formatCode="0.0">
                  <c:v>14620</c:v>
                </c:pt>
                <c:pt idx="208" formatCode="0.0">
                  <c:v>15850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0F-4716-A85A-50613C925086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srim7Li_Havar!$D$20:$D$228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srim7Li_Havar!$P$20:$P$228</c:f>
              <c:numCache>
                <c:formatCode>0.000</c:formatCode>
                <c:ptCount val="209"/>
                <c:pt idx="0">
                  <c:v>6.9999999999999999E-4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8.9999999999999998E-4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1.0999999999999998E-3</c:v>
                </c:pt>
                <c:pt idx="11">
                  <c:v>1.0999999999999998E-3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1.4E-3</c:v>
                </c:pt>
                <c:pt idx="16">
                  <c:v>1.5E-3</c:v>
                </c:pt>
                <c:pt idx="17">
                  <c:v>1.6000000000000001E-3</c:v>
                </c:pt>
                <c:pt idx="18">
                  <c:v>1.7000000000000001E-3</c:v>
                </c:pt>
                <c:pt idx="19">
                  <c:v>1.7000000000000001E-3</c:v>
                </c:pt>
                <c:pt idx="20">
                  <c:v>1.8E-3</c:v>
                </c:pt>
                <c:pt idx="21">
                  <c:v>2E-3</c:v>
                </c:pt>
                <c:pt idx="22">
                  <c:v>2.1000000000000003E-3</c:v>
                </c:pt>
                <c:pt idx="23">
                  <c:v>2.1999999999999997E-3</c:v>
                </c:pt>
                <c:pt idx="24">
                  <c:v>2.3E-3</c:v>
                </c:pt>
                <c:pt idx="25">
                  <c:v>2.5000000000000001E-3</c:v>
                </c:pt>
                <c:pt idx="26">
                  <c:v>2.5999999999999999E-3</c:v>
                </c:pt>
                <c:pt idx="27">
                  <c:v>2.8E-3</c:v>
                </c:pt>
                <c:pt idx="28">
                  <c:v>3.0999999999999999E-3</c:v>
                </c:pt>
                <c:pt idx="29">
                  <c:v>3.3E-3</c:v>
                </c:pt>
                <c:pt idx="30">
                  <c:v>3.5000000000000005E-3</c:v>
                </c:pt>
                <c:pt idx="31">
                  <c:v>3.6999999999999997E-3</c:v>
                </c:pt>
                <c:pt idx="32">
                  <c:v>4.0000000000000001E-3</c:v>
                </c:pt>
                <c:pt idx="33">
                  <c:v>4.2000000000000006E-3</c:v>
                </c:pt>
                <c:pt idx="34">
                  <c:v>4.3999999999999994E-3</c:v>
                </c:pt>
                <c:pt idx="35">
                  <c:v>4.5999999999999999E-3</c:v>
                </c:pt>
                <c:pt idx="36">
                  <c:v>4.8000000000000004E-3</c:v>
                </c:pt>
                <c:pt idx="37">
                  <c:v>5.0000000000000001E-3</c:v>
                </c:pt>
                <c:pt idx="38">
                  <c:v>5.4000000000000003E-3</c:v>
                </c:pt>
                <c:pt idx="39">
                  <c:v>5.8999999999999999E-3</c:v>
                </c:pt>
                <c:pt idx="40">
                  <c:v>6.3E-3</c:v>
                </c:pt>
                <c:pt idx="41">
                  <c:v>6.8000000000000005E-3</c:v>
                </c:pt>
                <c:pt idx="42">
                  <c:v>7.2999999999999992E-3</c:v>
                </c:pt>
                <c:pt idx="43">
                  <c:v>7.7000000000000002E-3</c:v>
                </c:pt>
                <c:pt idx="44">
                  <c:v>8.2000000000000007E-3</c:v>
                </c:pt>
                <c:pt idx="45">
                  <c:v>8.6E-3</c:v>
                </c:pt>
                <c:pt idx="46">
                  <c:v>8.9999999999999993E-3</c:v>
                </c:pt>
                <c:pt idx="47">
                  <c:v>9.9000000000000008E-3</c:v>
                </c:pt>
                <c:pt idx="48">
                  <c:v>1.0800000000000001E-2</c:v>
                </c:pt>
                <c:pt idx="49">
                  <c:v>1.1600000000000001E-2</c:v>
                </c:pt>
                <c:pt idx="50">
                  <c:v>1.24E-2</c:v>
                </c:pt>
                <c:pt idx="51">
                  <c:v>1.32E-2</c:v>
                </c:pt>
                <c:pt idx="52">
                  <c:v>1.4000000000000002E-2</c:v>
                </c:pt>
                <c:pt idx="53">
                  <c:v>1.5599999999999999E-2</c:v>
                </c:pt>
                <c:pt idx="54">
                  <c:v>1.72E-2</c:v>
                </c:pt>
                <c:pt idx="55">
                  <c:v>1.8700000000000001E-2</c:v>
                </c:pt>
                <c:pt idx="56">
                  <c:v>2.0200000000000003E-2</c:v>
                </c:pt>
                <c:pt idx="57">
                  <c:v>2.1700000000000001E-2</c:v>
                </c:pt>
                <c:pt idx="58">
                  <c:v>2.3100000000000002E-2</c:v>
                </c:pt>
                <c:pt idx="59">
                  <c:v>2.4500000000000001E-2</c:v>
                </c:pt>
                <c:pt idx="60">
                  <c:v>2.5899999999999999E-2</c:v>
                </c:pt>
                <c:pt idx="61">
                  <c:v>2.7300000000000001E-2</c:v>
                </c:pt>
                <c:pt idx="62">
                  <c:v>2.8599999999999997E-2</c:v>
                </c:pt>
                <c:pt idx="63">
                  <c:v>0.03</c:v>
                </c:pt>
                <c:pt idx="64">
                  <c:v>3.2600000000000004E-2</c:v>
                </c:pt>
                <c:pt idx="65">
                  <c:v>3.5699999999999996E-2</c:v>
                </c:pt>
                <c:pt idx="66">
                  <c:v>3.8699999999999998E-2</c:v>
                </c:pt>
                <c:pt idx="67">
                  <c:v>4.1599999999999998E-2</c:v>
                </c:pt>
                <c:pt idx="68">
                  <c:v>4.4400000000000002E-2</c:v>
                </c:pt>
                <c:pt idx="69">
                  <c:v>4.7099999999999996E-2</c:v>
                </c:pt>
                <c:pt idx="70">
                  <c:v>4.9700000000000001E-2</c:v>
                </c:pt>
                <c:pt idx="71">
                  <c:v>5.2200000000000003E-2</c:v>
                </c:pt>
                <c:pt idx="72">
                  <c:v>5.4700000000000006E-2</c:v>
                </c:pt>
                <c:pt idx="73">
                  <c:v>5.9399999999999994E-2</c:v>
                </c:pt>
                <c:pt idx="74">
                  <c:v>6.3799999999999996E-2</c:v>
                </c:pt>
                <c:pt idx="75">
                  <c:v>6.7900000000000002E-2</c:v>
                </c:pt>
                <c:pt idx="76">
                  <c:v>7.1899999999999992E-2</c:v>
                </c:pt>
                <c:pt idx="77">
                  <c:v>7.5600000000000001E-2</c:v>
                </c:pt>
                <c:pt idx="78">
                  <c:v>7.9200000000000007E-2</c:v>
                </c:pt>
                <c:pt idx="79">
                  <c:v>8.5800000000000001E-2</c:v>
                </c:pt>
                <c:pt idx="80">
                  <c:v>9.1900000000000009E-2</c:v>
                </c:pt>
                <c:pt idx="81">
                  <c:v>9.7500000000000003E-2</c:v>
                </c:pt>
                <c:pt idx="82">
                  <c:v>0.1026</c:v>
                </c:pt>
                <c:pt idx="83">
                  <c:v>0.10740000000000001</c:v>
                </c:pt>
                <c:pt idx="84">
                  <c:v>0.1119</c:v>
                </c:pt>
                <c:pt idx="85">
                  <c:v>0.11599999999999999</c:v>
                </c:pt>
                <c:pt idx="86">
                  <c:v>0.11990000000000001</c:v>
                </c:pt>
                <c:pt idx="87">
                  <c:v>0.1236</c:v>
                </c:pt>
                <c:pt idx="88">
                  <c:v>0.12709999999999999</c:v>
                </c:pt>
                <c:pt idx="89">
                  <c:v>0.13040000000000002</c:v>
                </c:pt>
                <c:pt idx="90">
                  <c:v>0.13650000000000001</c:v>
                </c:pt>
                <c:pt idx="91">
                  <c:v>0.14330000000000001</c:v>
                </c:pt>
                <c:pt idx="92">
                  <c:v>0.14940000000000001</c:v>
                </c:pt>
                <c:pt idx="93">
                  <c:v>0.15489999999999998</c:v>
                </c:pt>
                <c:pt idx="94">
                  <c:v>0.16</c:v>
                </c:pt>
                <c:pt idx="95">
                  <c:v>0.1646</c:v>
                </c:pt>
                <c:pt idx="96">
                  <c:v>0.16880000000000001</c:v>
                </c:pt>
                <c:pt idx="97">
                  <c:v>0.17270000000000002</c:v>
                </c:pt>
                <c:pt idx="98">
                  <c:v>0.1764</c:v>
                </c:pt>
                <c:pt idx="99">
                  <c:v>0.18309999999999998</c:v>
                </c:pt>
                <c:pt idx="100">
                  <c:v>0.189</c:v>
                </c:pt>
                <c:pt idx="101">
                  <c:v>0.1943</c:v>
                </c:pt>
                <c:pt idx="102">
                  <c:v>0.1991</c:v>
                </c:pt>
                <c:pt idx="103">
                  <c:v>0.20350000000000001</c:v>
                </c:pt>
                <c:pt idx="104">
                  <c:v>0.20750000000000002</c:v>
                </c:pt>
                <c:pt idx="105">
                  <c:v>0.21480000000000002</c:v>
                </c:pt>
                <c:pt idx="106">
                  <c:v>0.22120000000000001</c:v>
                </c:pt>
                <c:pt idx="107">
                  <c:v>0.22700000000000001</c:v>
                </c:pt>
                <c:pt idx="108">
                  <c:v>0.23220000000000002</c:v>
                </c:pt>
                <c:pt idx="109">
                  <c:v>0.23700000000000002</c:v>
                </c:pt>
                <c:pt idx="110">
                  <c:v>0.24149999999999999</c:v>
                </c:pt>
                <c:pt idx="111">
                  <c:v>0.24559999999999998</c:v>
                </c:pt>
                <c:pt idx="112">
                  <c:v>0.24959999999999999</c:v>
                </c:pt>
                <c:pt idx="113">
                  <c:v>0.25329999999999997</c:v>
                </c:pt>
                <c:pt idx="114">
                  <c:v>0.25690000000000002</c:v>
                </c:pt>
                <c:pt idx="115">
                  <c:v>0.26030000000000003</c:v>
                </c:pt>
                <c:pt idx="116">
                  <c:v>0.26680000000000004</c:v>
                </c:pt>
                <c:pt idx="117">
                  <c:v>0.27440000000000003</c:v>
                </c:pt>
                <c:pt idx="118">
                  <c:v>0.28159999999999996</c:v>
                </c:pt>
                <c:pt idx="119">
                  <c:v>0.28839999999999999</c:v>
                </c:pt>
                <c:pt idx="120">
                  <c:v>0.29510000000000003</c:v>
                </c:pt>
                <c:pt idx="121">
                  <c:v>0.30149999999999999</c:v>
                </c:pt>
                <c:pt idx="122">
                  <c:v>0.30790000000000001</c:v>
                </c:pt>
                <c:pt idx="123">
                  <c:v>0.31419999999999998</c:v>
                </c:pt>
                <c:pt idx="124">
                  <c:v>0.32040000000000002</c:v>
                </c:pt>
                <c:pt idx="125">
                  <c:v>0.33279999999999998</c:v>
                </c:pt>
                <c:pt idx="126">
                  <c:v>0.34520000000000001</c:v>
                </c:pt>
                <c:pt idx="127">
                  <c:v>0.35780000000000001</c:v>
                </c:pt>
                <c:pt idx="128">
                  <c:v>0.37069999999999997</c:v>
                </c:pt>
                <c:pt idx="129">
                  <c:v>0.38380000000000003</c:v>
                </c:pt>
                <c:pt idx="130">
                  <c:v>0.3972</c:v>
                </c:pt>
                <c:pt idx="131">
                  <c:v>0.42519999999999997</c:v>
                </c:pt>
                <c:pt idx="132">
                  <c:v>0.45469999999999999</c:v>
                </c:pt>
                <c:pt idx="133">
                  <c:v>0.48600000000000004</c:v>
                </c:pt>
                <c:pt idx="134">
                  <c:v>0.51900000000000002</c:v>
                </c:pt>
                <c:pt idx="135">
                  <c:v>0.55389999999999995</c:v>
                </c:pt>
                <c:pt idx="136">
                  <c:v>0.59050000000000002</c:v>
                </c:pt>
                <c:pt idx="137">
                  <c:v>0.62890000000000001</c:v>
                </c:pt>
                <c:pt idx="138">
                  <c:v>0.66910000000000003</c:v>
                </c:pt>
                <c:pt idx="139">
                  <c:v>0.71089999999999998</c:v>
                </c:pt>
                <c:pt idx="140">
                  <c:v>0.75449999999999995</c:v>
                </c:pt>
                <c:pt idx="141">
                  <c:v>0.79969999999999997</c:v>
                </c:pt>
                <c:pt idx="142">
                  <c:v>0.89529999999999998</c:v>
                </c:pt>
                <c:pt idx="143">
                  <c:v>1.02</c:v>
                </c:pt>
                <c:pt idx="144">
                  <c:v>1.1599999999999999</c:v>
                </c:pt>
                <c:pt idx="145">
                  <c:v>1.31</c:v>
                </c:pt>
                <c:pt idx="146">
                  <c:v>1.47</c:v>
                </c:pt>
                <c:pt idx="147">
                  <c:v>1.63</c:v>
                </c:pt>
                <c:pt idx="148">
                  <c:v>1.8</c:v>
                </c:pt>
                <c:pt idx="149">
                  <c:v>1.99</c:v>
                </c:pt>
                <c:pt idx="150">
                  <c:v>2.17</c:v>
                </c:pt>
                <c:pt idx="151">
                  <c:v>2.58</c:v>
                </c:pt>
                <c:pt idx="152">
                  <c:v>3.01</c:v>
                </c:pt>
                <c:pt idx="153">
                  <c:v>3.47</c:v>
                </c:pt>
                <c:pt idx="154">
                  <c:v>3.96</c:v>
                </c:pt>
                <c:pt idx="155" formatCode="0.00">
                  <c:v>4.4800000000000004</c:v>
                </c:pt>
                <c:pt idx="156" formatCode="0.00">
                  <c:v>5.03</c:v>
                </c:pt>
                <c:pt idx="157" formatCode="0.00">
                  <c:v>6.2</c:v>
                </c:pt>
                <c:pt idx="158" formatCode="0.00">
                  <c:v>7.48</c:v>
                </c:pt>
                <c:pt idx="159" formatCode="0.00">
                  <c:v>8.86</c:v>
                </c:pt>
                <c:pt idx="160" formatCode="0.00">
                  <c:v>10.34</c:v>
                </c:pt>
                <c:pt idx="161" formatCode="0.00">
                  <c:v>11.91</c:v>
                </c:pt>
                <c:pt idx="162" formatCode="0.00">
                  <c:v>13.58</c:v>
                </c:pt>
                <c:pt idx="163" formatCode="0.00">
                  <c:v>15.34</c:v>
                </c:pt>
                <c:pt idx="164" formatCode="0.00">
                  <c:v>17.190000000000001</c:v>
                </c:pt>
                <c:pt idx="165" formatCode="0.00">
                  <c:v>19.13</c:v>
                </c:pt>
                <c:pt idx="166" formatCode="0.00">
                  <c:v>21.15</c:v>
                </c:pt>
                <c:pt idx="167" formatCode="0.00">
                  <c:v>23.26</c:v>
                </c:pt>
                <c:pt idx="168" formatCode="0.00">
                  <c:v>27.74</c:v>
                </c:pt>
                <c:pt idx="169" formatCode="0.00">
                  <c:v>33.79</c:v>
                </c:pt>
                <c:pt idx="170" formatCode="0.00">
                  <c:v>40.340000000000003</c:v>
                </c:pt>
                <c:pt idx="171" formatCode="0.00">
                  <c:v>47.36</c:v>
                </c:pt>
                <c:pt idx="172" formatCode="0.00">
                  <c:v>54.85</c:v>
                </c:pt>
                <c:pt idx="173" formatCode="0.00">
                  <c:v>62.79</c:v>
                </c:pt>
                <c:pt idx="174" formatCode="0.00">
                  <c:v>71.17</c:v>
                </c:pt>
                <c:pt idx="175" formatCode="0.00">
                  <c:v>79.97</c:v>
                </c:pt>
                <c:pt idx="176" formatCode="0.00">
                  <c:v>89.19</c:v>
                </c:pt>
                <c:pt idx="177" formatCode="0.00">
                  <c:v>108.84</c:v>
                </c:pt>
                <c:pt idx="178" formatCode="0.00">
                  <c:v>130.03</c:v>
                </c:pt>
                <c:pt idx="179" formatCode="0.00">
                  <c:v>152.69999999999999</c:v>
                </c:pt>
                <c:pt idx="180" formatCode="0.00">
                  <c:v>176.78</c:v>
                </c:pt>
                <c:pt idx="181" formatCode="0.00">
                  <c:v>202.22</c:v>
                </c:pt>
                <c:pt idx="182" formatCode="0.00">
                  <c:v>228.95</c:v>
                </c:pt>
                <c:pt idx="183" formatCode="0.00">
                  <c:v>286.10000000000002</c:v>
                </c:pt>
                <c:pt idx="184" formatCode="0.00">
                  <c:v>347.85</c:v>
                </c:pt>
                <c:pt idx="185" formatCode="0.00">
                  <c:v>413.87</c:v>
                </c:pt>
                <c:pt idx="186" formatCode="0.00">
                  <c:v>483.83</c:v>
                </c:pt>
                <c:pt idx="187" formatCode="0.00">
                  <c:v>557.45000000000005</c:v>
                </c:pt>
                <c:pt idx="188" formatCode="0.00">
                  <c:v>634.49</c:v>
                </c:pt>
                <c:pt idx="189" formatCode="0.00">
                  <c:v>714.69</c:v>
                </c:pt>
                <c:pt idx="190" formatCode="0.00">
                  <c:v>797.84</c:v>
                </c:pt>
                <c:pt idx="191" formatCode="0.00">
                  <c:v>883.73</c:v>
                </c:pt>
                <c:pt idx="192" formatCode="0.00">
                  <c:v>972.19</c:v>
                </c:pt>
                <c:pt idx="193" formatCode="0.0">
                  <c:v>1060</c:v>
                </c:pt>
                <c:pt idx="194" formatCode="0.0">
                  <c:v>1250</c:v>
                </c:pt>
                <c:pt idx="195" formatCode="0.0">
                  <c:v>1500</c:v>
                </c:pt>
                <c:pt idx="196" formatCode="0.0">
                  <c:v>1750</c:v>
                </c:pt>
                <c:pt idx="197" formatCode="0.0">
                  <c:v>2020</c:v>
                </c:pt>
                <c:pt idx="198" formatCode="0.0">
                  <c:v>2290</c:v>
                </c:pt>
                <c:pt idx="199" formatCode="0.0">
                  <c:v>2570</c:v>
                </c:pt>
                <c:pt idx="200" formatCode="0.0">
                  <c:v>2850</c:v>
                </c:pt>
                <c:pt idx="201" formatCode="0.0">
                  <c:v>3140</c:v>
                </c:pt>
                <c:pt idx="202" formatCode="0.0">
                  <c:v>3420</c:v>
                </c:pt>
                <c:pt idx="203" formatCode="0.0">
                  <c:v>4010</c:v>
                </c:pt>
                <c:pt idx="204" formatCode="0.0">
                  <c:v>4600</c:v>
                </c:pt>
                <c:pt idx="205" formatCode="0.0">
                  <c:v>5190</c:v>
                </c:pt>
                <c:pt idx="206" formatCode="0.0">
                  <c:v>5780</c:v>
                </c:pt>
                <c:pt idx="207" formatCode="0.0">
                  <c:v>6370</c:v>
                </c:pt>
                <c:pt idx="208" formatCode="0.0">
                  <c:v>6960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0F-4716-A85A-50613C925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8120"/>
        <c:axId val="477611848"/>
      </c:scatterChart>
      <c:valAx>
        <c:axId val="4776181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848"/>
        <c:crosses val="autoZero"/>
        <c:crossBetween val="midCat"/>
        <c:majorUnit val="10"/>
      </c:valAx>
      <c:valAx>
        <c:axId val="47761184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81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srim7Li_Al!$P$5</c:f>
          <c:strCache>
            <c:ptCount val="1"/>
            <c:pt idx="0">
              <c:v>srim7Li_Al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srim7Li_Al!$D$20:$D$228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srim7Li_Al!$E$20:$E$228</c:f>
              <c:numCache>
                <c:formatCode>0.000E+00</c:formatCode>
                <c:ptCount val="209"/>
                <c:pt idx="0">
                  <c:v>2.2630000000000001E-2</c:v>
                </c:pt>
                <c:pt idx="1">
                  <c:v>2.419E-2</c:v>
                </c:pt>
                <c:pt idx="2">
                  <c:v>2.5659999999999999E-2</c:v>
                </c:pt>
                <c:pt idx="3">
                  <c:v>2.7040000000000002E-2</c:v>
                </c:pt>
                <c:pt idx="4">
                  <c:v>2.8369999999999999E-2</c:v>
                </c:pt>
                <c:pt idx="5">
                  <c:v>2.963E-2</c:v>
                </c:pt>
                <c:pt idx="6">
                  <c:v>3.0839999999999999E-2</c:v>
                </c:pt>
                <c:pt idx="7">
                  <c:v>3.2000000000000001E-2</c:v>
                </c:pt>
                <c:pt idx="8">
                  <c:v>3.3119999999999997E-2</c:v>
                </c:pt>
                <c:pt idx="9">
                  <c:v>3.4209999999999997E-2</c:v>
                </c:pt>
                <c:pt idx="10">
                  <c:v>3.526E-2</c:v>
                </c:pt>
                <c:pt idx="11">
                  <c:v>3.628E-2</c:v>
                </c:pt>
                <c:pt idx="12">
                  <c:v>3.8249999999999999E-2</c:v>
                </c:pt>
                <c:pt idx="13">
                  <c:v>4.0570000000000002E-2</c:v>
                </c:pt>
                <c:pt idx="14">
                  <c:v>4.2759999999999999E-2</c:v>
                </c:pt>
                <c:pt idx="15">
                  <c:v>4.4850000000000001E-2</c:v>
                </c:pt>
                <c:pt idx="16">
                  <c:v>4.684E-2</c:v>
                </c:pt>
                <c:pt idx="17">
                  <c:v>4.8759999999999998E-2</c:v>
                </c:pt>
                <c:pt idx="18">
                  <c:v>5.0599999999999999E-2</c:v>
                </c:pt>
                <c:pt idx="19">
                  <c:v>5.237E-2</c:v>
                </c:pt>
                <c:pt idx="20">
                  <c:v>5.4089999999999999E-2</c:v>
                </c:pt>
                <c:pt idx="21">
                  <c:v>5.7369999999999997E-2</c:v>
                </c:pt>
                <c:pt idx="22">
                  <c:v>6.0470000000000003E-2</c:v>
                </c:pt>
                <c:pt idx="23">
                  <c:v>6.343E-2</c:v>
                </c:pt>
                <c:pt idx="24">
                  <c:v>6.6250000000000003E-2</c:v>
                </c:pt>
                <c:pt idx="25">
                  <c:v>6.8949999999999997E-2</c:v>
                </c:pt>
                <c:pt idx="26">
                  <c:v>7.1550000000000002E-2</c:v>
                </c:pt>
                <c:pt idx="27">
                  <c:v>7.6490000000000002E-2</c:v>
                </c:pt>
                <c:pt idx="28">
                  <c:v>8.1129999999999994E-2</c:v>
                </c:pt>
                <c:pt idx="29">
                  <c:v>8.5519999999999999E-2</c:v>
                </c:pt>
                <c:pt idx="30">
                  <c:v>8.9700000000000002E-2</c:v>
                </c:pt>
                <c:pt idx="31">
                  <c:v>9.3689999999999996E-2</c:v>
                </c:pt>
                <c:pt idx="32">
                  <c:v>9.7509999999999999E-2</c:v>
                </c:pt>
                <c:pt idx="33">
                  <c:v>0.1012</c:v>
                </c:pt>
                <c:pt idx="34">
                  <c:v>0.1047</c:v>
                </c:pt>
                <c:pt idx="35">
                  <c:v>0.1082</c:v>
                </c:pt>
                <c:pt idx="36">
                  <c:v>0.1115</c:v>
                </c:pt>
                <c:pt idx="37">
                  <c:v>0.1147</c:v>
                </c:pt>
                <c:pt idx="38">
                  <c:v>0.12089999999999999</c:v>
                </c:pt>
                <c:pt idx="39">
                  <c:v>0.1283</c:v>
                </c:pt>
                <c:pt idx="40">
                  <c:v>0.13519999999999999</c:v>
                </c:pt>
                <c:pt idx="41">
                  <c:v>0.14180000000000001</c:v>
                </c:pt>
                <c:pt idx="42">
                  <c:v>0.14810000000000001</c:v>
                </c:pt>
                <c:pt idx="43">
                  <c:v>0.1542</c:v>
                </c:pt>
                <c:pt idx="44">
                  <c:v>0.16</c:v>
                </c:pt>
                <c:pt idx="45">
                  <c:v>0.1656</c:v>
                </c:pt>
                <c:pt idx="46">
                  <c:v>0.17100000000000001</c:v>
                </c:pt>
                <c:pt idx="47">
                  <c:v>0.18140000000000001</c:v>
                </c:pt>
                <c:pt idx="48">
                  <c:v>0.19120000000000001</c:v>
                </c:pt>
                <c:pt idx="49">
                  <c:v>0.2006</c:v>
                </c:pt>
                <c:pt idx="50">
                  <c:v>0.20949999999999999</c:v>
                </c:pt>
                <c:pt idx="51">
                  <c:v>0.218</c:v>
                </c:pt>
                <c:pt idx="52">
                  <c:v>0.2263</c:v>
                </c:pt>
                <c:pt idx="53">
                  <c:v>0.2419</c:v>
                </c:pt>
                <c:pt idx="54">
                  <c:v>0.25659999999999999</c:v>
                </c:pt>
                <c:pt idx="55">
                  <c:v>0.27039999999999997</c:v>
                </c:pt>
                <c:pt idx="56">
                  <c:v>0.28370000000000001</c:v>
                </c:pt>
                <c:pt idx="57">
                  <c:v>0.29630000000000001</c:v>
                </c:pt>
                <c:pt idx="58">
                  <c:v>0.30840000000000001</c:v>
                </c:pt>
                <c:pt idx="59">
                  <c:v>0.32</c:v>
                </c:pt>
                <c:pt idx="60">
                  <c:v>0.33110000000000001</c:v>
                </c:pt>
                <c:pt idx="61">
                  <c:v>0.3417</c:v>
                </c:pt>
                <c:pt idx="62">
                  <c:v>0.35210000000000002</c:v>
                </c:pt>
                <c:pt idx="63">
                  <c:v>0.36220000000000002</c:v>
                </c:pt>
                <c:pt idx="64">
                  <c:v>0.38140000000000002</c:v>
                </c:pt>
                <c:pt idx="65">
                  <c:v>0.4042</c:v>
                </c:pt>
                <c:pt idx="66">
                  <c:v>0.42570000000000002</c:v>
                </c:pt>
                <c:pt idx="67">
                  <c:v>0.44619999999999999</c:v>
                </c:pt>
                <c:pt idx="68">
                  <c:v>0.4657</c:v>
                </c:pt>
                <c:pt idx="69">
                  <c:v>0.4844</c:v>
                </c:pt>
                <c:pt idx="70">
                  <c:v>0.50239999999999996</c:v>
                </c:pt>
                <c:pt idx="71">
                  <c:v>0.51970000000000005</c:v>
                </c:pt>
                <c:pt idx="72">
                  <c:v>0.53639999999999999</c:v>
                </c:pt>
                <c:pt idx="73">
                  <c:v>0.56840000000000002</c:v>
                </c:pt>
                <c:pt idx="74">
                  <c:v>0.59850000000000003</c:v>
                </c:pt>
                <c:pt idx="75">
                  <c:v>0.62709999999999999</c:v>
                </c:pt>
                <c:pt idx="76">
                  <c:v>0.65439999999999998</c:v>
                </c:pt>
                <c:pt idx="77">
                  <c:v>0.68059999999999998</c:v>
                </c:pt>
                <c:pt idx="78">
                  <c:v>0.7056</c:v>
                </c:pt>
                <c:pt idx="79">
                  <c:v>0.75309999999999999</c:v>
                </c:pt>
                <c:pt idx="80">
                  <c:v>0.7974</c:v>
                </c:pt>
                <c:pt idx="81">
                  <c:v>0.83909999999999996</c:v>
                </c:pt>
                <c:pt idx="82">
                  <c:v>0.87849999999999995</c:v>
                </c:pt>
                <c:pt idx="83">
                  <c:v>0.91590000000000005</c:v>
                </c:pt>
                <c:pt idx="84">
                  <c:v>0.9516</c:v>
                </c:pt>
                <c:pt idx="85">
                  <c:v>0.98560000000000003</c:v>
                </c:pt>
                <c:pt idx="86">
                  <c:v>1.018</c:v>
                </c:pt>
                <c:pt idx="87">
                  <c:v>1.0489999999999999</c:v>
                </c:pt>
                <c:pt idx="88">
                  <c:v>1.079</c:v>
                </c:pt>
                <c:pt idx="89">
                  <c:v>1.1080000000000001</c:v>
                </c:pt>
                <c:pt idx="90">
                  <c:v>1.163</c:v>
                </c:pt>
                <c:pt idx="91">
                  <c:v>1.2250000000000001</c:v>
                </c:pt>
                <c:pt idx="92">
                  <c:v>1.2829999999999999</c:v>
                </c:pt>
                <c:pt idx="93">
                  <c:v>1.335</c:v>
                </c:pt>
                <c:pt idx="94">
                  <c:v>1.3839999999999999</c:v>
                </c:pt>
                <c:pt idx="95">
                  <c:v>1.4279999999999999</c:v>
                </c:pt>
                <c:pt idx="96">
                  <c:v>1.4690000000000001</c:v>
                </c:pt>
                <c:pt idx="97">
                  <c:v>1.5069999999999999</c:v>
                </c:pt>
                <c:pt idx="98">
                  <c:v>1.542</c:v>
                </c:pt>
                <c:pt idx="99">
                  <c:v>1.603</c:v>
                </c:pt>
                <c:pt idx="100">
                  <c:v>1.657</c:v>
                </c:pt>
                <c:pt idx="101">
                  <c:v>1.7030000000000001</c:v>
                </c:pt>
                <c:pt idx="102">
                  <c:v>1.7430000000000001</c:v>
                </c:pt>
                <c:pt idx="103">
                  <c:v>1.778</c:v>
                </c:pt>
                <c:pt idx="104">
                  <c:v>1.8089999999999999</c:v>
                </c:pt>
                <c:pt idx="105">
                  <c:v>1.861</c:v>
                </c:pt>
                <c:pt idx="106">
                  <c:v>1.903</c:v>
                </c:pt>
                <c:pt idx="107">
                  <c:v>1.9370000000000001</c:v>
                </c:pt>
                <c:pt idx="108">
                  <c:v>1.9650000000000001</c:v>
                </c:pt>
                <c:pt idx="109">
                  <c:v>1.988</c:v>
                </c:pt>
                <c:pt idx="110">
                  <c:v>2.0059999999999998</c:v>
                </c:pt>
                <c:pt idx="111">
                  <c:v>2.02</c:v>
                </c:pt>
                <c:pt idx="112">
                  <c:v>2.0310000000000001</c:v>
                </c:pt>
                <c:pt idx="113">
                  <c:v>2.0390000000000001</c:v>
                </c:pt>
                <c:pt idx="114">
                  <c:v>2.0449999999999999</c:v>
                </c:pt>
                <c:pt idx="115">
                  <c:v>2.048</c:v>
                </c:pt>
                <c:pt idx="116">
                  <c:v>2.048</c:v>
                </c:pt>
                <c:pt idx="117">
                  <c:v>2.04</c:v>
                </c:pt>
                <c:pt idx="118">
                  <c:v>2.0249999999999999</c:v>
                </c:pt>
                <c:pt idx="119">
                  <c:v>2.004</c:v>
                </c:pt>
                <c:pt idx="120">
                  <c:v>1.9790000000000001</c:v>
                </c:pt>
                <c:pt idx="121">
                  <c:v>1.952</c:v>
                </c:pt>
                <c:pt idx="122">
                  <c:v>1.923</c:v>
                </c:pt>
                <c:pt idx="123">
                  <c:v>1.8919999999999999</c:v>
                </c:pt>
                <c:pt idx="124">
                  <c:v>1.861</c:v>
                </c:pt>
                <c:pt idx="125">
                  <c:v>1.798</c:v>
                </c:pt>
                <c:pt idx="126">
                  <c:v>1.736</c:v>
                </c:pt>
                <c:pt idx="127">
                  <c:v>1.6759999999999999</c:v>
                </c:pt>
                <c:pt idx="128">
                  <c:v>1.6180000000000001</c:v>
                </c:pt>
                <c:pt idx="129">
                  <c:v>1.5629999999999999</c:v>
                </c:pt>
                <c:pt idx="130">
                  <c:v>1.51</c:v>
                </c:pt>
                <c:pt idx="131">
                  <c:v>1.4139999999999999</c:v>
                </c:pt>
                <c:pt idx="132">
                  <c:v>1.3280000000000001</c:v>
                </c:pt>
                <c:pt idx="133">
                  <c:v>1.2509999999999999</c:v>
                </c:pt>
                <c:pt idx="134">
                  <c:v>1.1819999999999999</c:v>
                </c:pt>
                <c:pt idx="135">
                  <c:v>1.1200000000000001</c:v>
                </c:pt>
                <c:pt idx="136">
                  <c:v>1.0649999999999999</c:v>
                </c:pt>
                <c:pt idx="137">
                  <c:v>1.014</c:v>
                </c:pt>
                <c:pt idx="138">
                  <c:v>0.97</c:v>
                </c:pt>
                <c:pt idx="139">
                  <c:v>0.92569999999999997</c:v>
                </c:pt>
                <c:pt idx="140">
                  <c:v>0.88280000000000003</c:v>
                </c:pt>
                <c:pt idx="141">
                  <c:v>0.84770000000000001</c:v>
                </c:pt>
                <c:pt idx="142">
                  <c:v>0.78620000000000001</c:v>
                </c:pt>
                <c:pt idx="143">
                  <c:v>0.72219999999999995</c:v>
                </c:pt>
                <c:pt idx="144">
                  <c:v>0.66879999999999995</c:v>
                </c:pt>
                <c:pt idx="145">
                  <c:v>0.62370000000000003</c:v>
                </c:pt>
                <c:pt idx="146">
                  <c:v>0.58489999999999998</c:v>
                </c:pt>
                <c:pt idx="147">
                  <c:v>0.55110000000000003</c:v>
                </c:pt>
                <c:pt idx="148">
                  <c:v>0.52149999999999996</c:v>
                </c:pt>
                <c:pt idx="149">
                  <c:v>0.49519999999999997</c:v>
                </c:pt>
                <c:pt idx="150">
                  <c:v>0.47170000000000001</c:v>
                </c:pt>
                <c:pt idx="151">
                  <c:v>0.43140000000000001</c:v>
                </c:pt>
                <c:pt idx="152">
                  <c:v>0.3982</c:v>
                </c:pt>
                <c:pt idx="153">
                  <c:v>0.37009999999999998</c:v>
                </c:pt>
                <c:pt idx="154">
                  <c:v>0.34610000000000002</c:v>
                </c:pt>
                <c:pt idx="155">
                  <c:v>0.32540000000000002</c:v>
                </c:pt>
                <c:pt idx="156">
                  <c:v>0.30719999999999997</c:v>
                </c:pt>
                <c:pt idx="157">
                  <c:v>0.27689999999999998</c:v>
                </c:pt>
                <c:pt idx="158">
                  <c:v>0.2525</c:v>
                </c:pt>
                <c:pt idx="159">
                  <c:v>0.2324</c:v>
                </c:pt>
                <c:pt idx="160">
                  <c:v>0.21560000000000001</c:v>
                </c:pt>
                <c:pt idx="161">
                  <c:v>0.20130000000000001</c:v>
                </c:pt>
                <c:pt idx="162">
                  <c:v>0.189</c:v>
                </c:pt>
                <c:pt idx="163">
                  <c:v>0.1782</c:v>
                </c:pt>
                <c:pt idx="164">
                  <c:v>0.16880000000000001</c:v>
                </c:pt>
                <c:pt idx="165">
                  <c:v>0.16039999999999999</c:v>
                </c:pt>
                <c:pt idx="166">
                  <c:v>0.15279999999999999</c:v>
                </c:pt>
                <c:pt idx="167">
                  <c:v>0.14610000000000001</c:v>
                </c:pt>
                <c:pt idx="168">
                  <c:v>0.13439999999999999</c:v>
                </c:pt>
                <c:pt idx="169">
                  <c:v>0.12239999999999999</c:v>
                </c:pt>
                <c:pt idx="170">
                  <c:v>0.11260000000000001</c:v>
                </c:pt>
                <c:pt idx="171">
                  <c:v>0.1045</c:v>
                </c:pt>
                <c:pt idx="172">
                  <c:v>9.758E-2</c:v>
                </c:pt>
                <c:pt idx="173">
                  <c:v>9.1649999999999995E-2</c:v>
                </c:pt>
                <c:pt idx="174">
                  <c:v>8.6499999999999994E-2</c:v>
                </c:pt>
                <c:pt idx="175">
                  <c:v>8.1979999999999997E-2</c:v>
                </c:pt>
                <c:pt idx="176">
                  <c:v>7.7979999999999994E-2</c:v>
                </c:pt>
                <c:pt idx="177">
                  <c:v>7.1220000000000006E-2</c:v>
                </c:pt>
                <c:pt idx="178">
                  <c:v>6.5710000000000005E-2</c:v>
                </c:pt>
                <c:pt idx="179">
                  <c:v>6.114E-2</c:v>
                </c:pt>
                <c:pt idx="180">
                  <c:v>5.7270000000000001E-2</c:v>
                </c:pt>
                <c:pt idx="181">
                  <c:v>5.3969999999999997E-2</c:v>
                </c:pt>
                <c:pt idx="182">
                  <c:v>5.11E-2</c:v>
                </c:pt>
                <c:pt idx="183">
                  <c:v>4.6390000000000001E-2</c:v>
                </c:pt>
                <c:pt idx="184">
                  <c:v>4.2659999999999997E-2</c:v>
                </c:pt>
                <c:pt idx="185">
                  <c:v>3.9640000000000002E-2</c:v>
                </c:pt>
                <c:pt idx="186">
                  <c:v>3.7150000000000002E-2</c:v>
                </c:pt>
                <c:pt idx="187">
                  <c:v>3.5049999999999998E-2</c:v>
                </c:pt>
                <c:pt idx="188">
                  <c:v>3.3259999999999998E-2</c:v>
                </c:pt>
                <c:pt idx="189">
                  <c:v>3.1710000000000002E-2</c:v>
                </c:pt>
                <c:pt idx="190">
                  <c:v>3.0370000000000001E-2</c:v>
                </c:pt>
                <c:pt idx="191">
                  <c:v>2.9190000000000001E-2</c:v>
                </c:pt>
                <c:pt idx="192">
                  <c:v>2.8139999999999998E-2</c:v>
                </c:pt>
                <c:pt idx="193">
                  <c:v>2.7210000000000002E-2</c:v>
                </c:pt>
                <c:pt idx="194">
                  <c:v>2.562E-2</c:v>
                </c:pt>
                <c:pt idx="195">
                  <c:v>2.402E-2</c:v>
                </c:pt>
                <c:pt idx="196">
                  <c:v>2.2749999999999999E-2</c:v>
                </c:pt>
                <c:pt idx="197">
                  <c:v>2.1700000000000001E-2</c:v>
                </c:pt>
                <c:pt idx="198">
                  <c:v>2.0840000000000001E-2</c:v>
                </c:pt>
                <c:pt idx="199">
                  <c:v>2.0109999999999999E-2</c:v>
                </c:pt>
                <c:pt idx="200">
                  <c:v>1.949E-2</c:v>
                </c:pt>
                <c:pt idx="201">
                  <c:v>1.8960000000000001E-2</c:v>
                </c:pt>
                <c:pt idx="202">
                  <c:v>1.8499999999999999E-2</c:v>
                </c:pt>
                <c:pt idx="203">
                  <c:v>1.7749999999999998E-2</c:v>
                </c:pt>
                <c:pt idx="204">
                  <c:v>1.7160000000000002E-2</c:v>
                </c:pt>
                <c:pt idx="205">
                  <c:v>1.669E-2</c:v>
                </c:pt>
                <c:pt idx="206">
                  <c:v>1.6320000000000001E-2</c:v>
                </c:pt>
                <c:pt idx="207">
                  <c:v>1.601E-2</c:v>
                </c:pt>
                <c:pt idx="208">
                  <c:v>1.576E-2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srim7Li_Al!$F$20:$F$228</c:f>
              <c:numCache>
                <c:formatCode>0.000E+00</c:formatCode>
                <c:ptCount val="209"/>
                <c:pt idx="0">
                  <c:v>9.3729999999999994E-2</c:v>
                </c:pt>
                <c:pt idx="1">
                  <c:v>9.8239999999999994E-2</c:v>
                </c:pt>
                <c:pt idx="2">
                  <c:v>0.1023</c:v>
                </c:pt>
                <c:pt idx="3">
                  <c:v>0.10589999999999999</c:v>
                </c:pt>
                <c:pt idx="4">
                  <c:v>0.10920000000000001</c:v>
                </c:pt>
                <c:pt idx="5">
                  <c:v>0.11219999999999999</c:v>
                </c:pt>
                <c:pt idx="6">
                  <c:v>0.115</c:v>
                </c:pt>
                <c:pt idx="7">
                  <c:v>0.1176</c:v>
                </c:pt>
                <c:pt idx="8">
                  <c:v>0.12</c:v>
                </c:pt>
                <c:pt idx="9">
                  <c:v>0.1222</c:v>
                </c:pt>
                <c:pt idx="10">
                  <c:v>0.12429999999999999</c:v>
                </c:pt>
                <c:pt idx="11">
                  <c:v>0.1263</c:v>
                </c:pt>
                <c:pt idx="12">
                  <c:v>0.12989999999999999</c:v>
                </c:pt>
                <c:pt idx="13">
                  <c:v>0.1338</c:v>
                </c:pt>
                <c:pt idx="14">
                  <c:v>0.13730000000000001</c:v>
                </c:pt>
                <c:pt idx="15">
                  <c:v>0.1404</c:v>
                </c:pt>
                <c:pt idx="16">
                  <c:v>0.1431</c:v>
                </c:pt>
                <c:pt idx="17">
                  <c:v>0.14560000000000001</c:v>
                </c:pt>
                <c:pt idx="18">
                  <c:v>0.14779999999999999</c:v>
                </c:pt>
                <c:pt idx="19">
                  <c:v>0.14979999999999999</c:v>
                </c:pt>
                <c:pt idx="20">
                  <c:v>0.1517</c:v>
                </c:pt>
                <c:pt idx="21">
                  <c:v>0.15490000000000001</c:v>
                </c:pt>
                <c:pt idx="22">
                  <c:v>0.15759999999999999</c:v>
                </c:pt>
                <c:pt idx="23">
                  <c:v>0.16</c:v>
                </c:pt>
                <c:pt idx="24">
                  <c:v>0.16200000000000001</c:v>
                </c:pt>
                <c:pt idx="25">
                  <c:v>0.16370000000000001</c:v>
                </c:pt>
                <c:pt idx="26">
                  <c:v>0.1651</c:v>
                </c:pt>
                <c:pt idx="27">
                  <c:v>0.16750000000000001</c:v>
                </c:pt>
                <c:pt idx="28">
                  <c:v>0.16930000000000001</c:v>
                </c:pt>
                <c:pt idx="29">
                  <c:v>0.1706</c:v>
                </c:pt>
                <c:pt idx="30">
                  <c:v>0.1716</c:v>
                </c:pt>
                <c:pt idx="31">
                  <c:v>0.17230000000000001</c:v>
                </c:pt>
                <c:pt idx="32">
                  <c:v>0.17269999999999999</c:v>
                </c:pt>
                <c:pt idx="33">
                  <c:v>0.17299999999999999</c:v>
                </c:pt>
                <c:pt idx="34">
                  <c:v>0.1731</c:v>
                </c:pt>
                <c:pt idx="35">
                  <c:v>0.1731</c:v>
                </c:pt>
                <c:pt idx="36">
                  <c:v>0.1729</c:v>
                </c:pt>
                <c:pt idx="37">
                  <c:v>0.17269999999999999</c:v>
                </c:pt>
                <c:pt idx="38">
                  <c:v>0.17199999999999999</c:v>
                </c:pt>
                <c:pt idx="39">
                  <c:v>0.1709</c:v>
                </c:pt>
                <c:pt idx="40">
                  <c:v>0.16950000000000001</c:v>
                </c:pt>
                <c:pt idx="41">
                  <c:v>0.16800000000000001</c:v>
                </c:pt>
                <c:pt idx="42">
                  <c:v>0.1663</c:v>
                </c:pt>
                <c:pt idx="43">
                  <c:v>0.1646</c:v>
                </c:pt>
                <c:pt idx="44">
                  <c:v>0.1628</c:v>
                </c:pt>
                <c:pt idx="45">
                  <c:v>0.161</c:v>
                </c:pt>
                <c:pt idx="46">
                  <c:v>0.1593</c:v>
                </c:pt>
                <c:pt idx="47">
                  <c:v>0.15570000000000001</c:v>
                </c:pt>
                <c:pt idx="48">
                  <c:v>0.15229999999999999</c:v>
                </c:pt>
                <c:pt idx="49">
                  <c:v>0.1489</c:v>
                </c:pt>
                <c:pt idx="50">
                  <c:v>0.1457</c:v>
                </c:pt>
                <c:pt idx="51">
                  <c:v>0.1426</c:v>
                </c:pt>
                <c:pt idx="52">
                  <c:v>0.1396</c:v>
                </c:pt>
                <c:pt idx="53">
                  <c:v>0.13400000000000001</c:v>
                </c:pt>
                <c:pt idx="54">
                  <c:v>0.12889999999999999</c:v>
                </c:pt>
                <c:pt idx="55">
                  <c:v>0.1242</c:v>
                </c:pt>
                <c:pt idx="56">
                  <c:v>0.11990000000000001</c:v>
                </c:pt>
                <c:pt idx="57">
                  <c:v>0.1159</c:v>
                </c:pt>
                <c:pt idx="58">
                  <c:v>0.11219999999999999</c:v>
                </c:pt>
                <c:pt idx="59">
                  <c:v>0.10879999999999999</c:v>
                </c:pt>
                <c:pt idx="60">
                  <c:v>0.1056</c:v>
                </c:pt>
                <c:pt idx="61">
                  <c:v>0.1026</c:v>
                </c:pt>
                <c:pt idx="62">
                  <c:v>9.9860000000000004E-2</c:v>
                </c:pt>
                <c:pt idx="63">
                  <c:v>9.7250000000000003E-2</c:v>
                </c:pt>
                <c:pt idx="64">
                  <c:v>9.2490000000000003E-2</c:v>
                </c:pt>
                <c:pt idx="65">
                  <c:v>8.7249999999999994E-2</c:v>
                </c:pt>
                <c:pt idx="66">
                  <c:v>8.2669999999999993E-2</c:v>
                </c:pt>
                <c:pt idx="67">
                  <c:v>7.8619999999999995E-2</c:v>
                </c:pt>
                <c:pt idx="68">
                  <c:v>7.5009999999999993E-2</c:v>
                </c:pt>
                <c:pt idx="69">
                  <c:v>7.1760000000000004E-2</c:v>
                </c:pt>
                <c:pt idx="70">
                  <c:v>6.8830000000000002E-2</c:v>
                </c:pt>
                <c:pt idx="71">
                  <c:v>6.6170000000000007E-2</c:v>
                </c:pt>
                <c:pt idx="72">
                  <c:v>6.3729999999999995E-2</c:v>
                </c:pt>
                <c:pt idx="73">
                  <c:v>5.944E-2</c:v>
                </c:pt>
                <c:pt idx="74">
                  <c:v>5.5759999999999997E-2</c:v>
                </c:pt>
                <c:pt idx="75">
                  <c:v>5.2569999999999999E-2</c:v>
                </c:pt>
                <c:pt idx="76">
                  <c:v>4.9779999999999998E-2</c:v>
                </c:pt>
                <c:pt idx="77">
                  <c:v>4.7309999999999998E-2</c:v>
                </c:pt>
                <c:pt idx="78">
                  <c:v>4.5100000000000001E-2</c:v>
                </c:pt>
                <c:pt idx="79">
                  <c:v>4.1320000000000003E-2</c:v>
                </c:pt>
                <c:pt idx="80">
                  <c:v>3.8199999999999998E-2</c:v>
                </c:pt>
                <c:pt idx="81">
                  <c:v>3.5569999999999997E-2</c:v>
                </c:pt>
                <c:pt idx="82">
                  <c:v>3.3320000000000002E-2</c:v>
                </c:pt>
                <c:pt idx="83">
                  <c:v>3.1370000000000002E-2</c:v>
                </c:pt>
                <c:pt idx="84">
                  <c:v>2.9659999999999999E-2</c:v>
                </c:pt>
                <c:pt idx="85">
                  <c:v>2.8150000000000001E-2</c:v>
                </c:pt>
                <c:pt idx="86">
                  <c:v>2.6800000000000001E-2</c:v>
                </c:pt>
                <c:pt idx="87">
                  <c:v>2.5590000000000002E-2</c:v>
                </c:pt>
                <c:pt idx="88">
                  <c:v>2.4490000000000001E-2</c:v>
                </c:pt>
                <c:pt idx="89">
                  <c:v>2.35E-2</c:v>
                </c:pt>
                <c:pt idx="90">
                  <c:v>2.1760000000000002E-2</c:v>
                </c:pt>
                <c:pt idx="91">
                  <c:v>1.9939999999999999E-2</c:v>
                </c:pt>
                <c:pt idx="92">
                  <c:v>1.8440000000000002E-2</c:v>
                </c:pt>
                <c:pt idx="93">
                  <c:v>1.7170000000000001E-2</c:v>
                </c:pt>
                <c:pt idx="94">
                  <c:v>1.6070000000000001E-2</c:v>
                </c:pt>
                <c:pt idx="95">
                  <c:v>1.512E-2</c:v>
                </c:pt>
                <c:pt idx="96">
                  <c:v>1.4290000000000001E-2</c:v>
                </c:pt>
                <c:pt idx="97">
                  <c:v>1.355E-2</c:v>
                </c:pt>
                <c:pt idx="98">
                  <c:v>1.289E-2</c:v>
                </c:pt>
                <c:pt idx="99">
                  <c:v>1.1769999999999999E-2</c:v>
                </c:pt>
                <c:pt idx="100">
                  <c:v>1.0840000000000001E-2</c:v>
                </c:pt>
                <c:pt idx="101">
                  <c:v>1.005E-2</c:v>
                </c:pt>
                <c:pt idx="102">
                  <c:v>9.3849999999999992E-3</c:v>
                </c:pt>
                <c:pt idx="103">
                  <c:v>8.8070000000000006E-3</c:v>
                </c:pt>
                <c:pt idx="104">
                  <c:v>8.3009999999999994E-3</c:v>
                </c:pt>
                <c:pt idx="105">
                  <c:v>7.4590000000000004E-3</c:v>
                </c:pt>
                <c:pt idx="106">
                  <c:v>6.783E-3</c:v>
                </c:pt>
                <c:pt idx="107">
                  <c:v>6.228E-3</c:v>
                </c:pt>
                <c:pt idx="108">
                  <c:v>5.7629999999999999E-3</c:v>
                </c:pt>
                <c:pt idx="109">
                  <c:v>5.3680000000000004E-3</c:v>
                </c:pt>
                <c:pt idx="110">
                  <c:v>5.0270000000000002E-3</c:v>
                </c:pt>
                <c:pt idx="111">
                  <c:v>4.7299999999999998E-3</c:v>
                </c:pt>
                <c:pt idx="112">
                  <c:v>4.4679999999999997E-3</c:v>
                </c:pt>
                <c:pt idx="113">
                  <c:v>4.2360000000000002E-3</c:v>
                </c:pt>
                <c:pt idx="114">
                  <c:v>4.0289999999999996E-3</c:v>
                </c:pt>
                <c:pt idx="115">
                  <c:v>3.8419999999999999E-3</c:v>
                </c:pt>
                <c:pt idx="116">
                  <c:v>3.519E-3</c:v>
                </c:pt>
                <c:pt idx="117">
                  <c:v>3.189E-3</c:v>
                </c:pt>
                <c:pt idx="118">
                  <c:v>2.9199999999999999E-3</c:v>
                </c:pt>
                <c:pt idx="119">
                  <c:v>2.6949999999999999E-3</c:v>
                </c:pt>
                <c:pt idx="120">
                  <c:v>2.5040000000000001E-3</c:v>
                </c:pt>
                <c:pt idx="121">
                  <c:v>2.3400000000000001E-3</c:v>
                </c:pt>
                <c:pt idx="122">
                  <c:v>2.1979999999999999E-3</c:v>
                </c:pt>
                <c:pt idx="123">
                  <c:v>2.0730000000000002E-3</c:v>
                </c:pt>
                <c:pt idx="124">
                  <c:v>1.9620000000000002E-3</c:v>
                </c:pt>
                <c:pt idx="125">
                  <c:v>1.774E-3</c:v>
                </c:pt>
                <c:pt idx="126">
                  <c:v>1.621E-3</c:v>
                </c:pt>
                <c:pt idx="127">
                  <c:v>1.4940000000000001E-3</c:v>
                </c:pt>
                <c:pt idx="128">
                  <c:v>1.387E-3</c:v>
                </c:pt>
                <c:pt idx="129">
                  <c:v>1.294E-3</c:v>
                </c:pt>
                <c:pt idx="130">
                  <c:v>1.214E-3</c:v>
                </c:pt>
                <c:pt idx="131">
                  <c:v>1.0820000000000001E-3</c:v>
                </c:pt>
                <c:pt idx="132">
                  <c:v>9.7670000000000005E-4</c:v>
                </c:pt>
                <c:pt idx="133">
                  <c:v>8.9130000000000003E-4</c:v>
                </c:pt>
                <c:pt idx="134">
                  <c:v>8.2030000000000004E-4</c:v>
                </c:pt>
                <c:pt idx="135">
                  <c:v>7.6040000000000005E-4</c:v>
                </c:pt>
                <c:pt idx="136">
                  <c:v>7.0899999999999999E-4</c:v>
                </c:pt>
                <c:pt idx="137">
                  <c:v>6.6450000000000005E-4</c:v>
                </c:pt>
                <c:pt idx="138">
                  <c:v>6.2560000000000003E-4</c:v>
                </c:pt>
                <c:pt idx="139">
                  <c:v>5.911E-4</c:v>
                </c:pt>
                <c:pt idx="140">
                  <c:v>5.6050000000000002E-4</c:v>
                </c:pt>
                <c:pt idx="141">
                  <c:v>5.3300000000000005E-4</c:v>
                </c:pt>
                <c:pt idx="142">
                  <c:v>4.8579999999999999E-4</c:v>
                </c:pt>
                <c:pt idx="143">
                  <c:v>4.3790000000000002E-4</c:v>
                </c:pt>
                <c:pt idx="144">
                  <c:v>3.9899999999999999E-4</c:v>
                </c:pt>
                <c:pt idx="145">
                  <c:v>3.6680000000000003E-4</c:v>
                </c:pt>
                <c:pt idx="146">
                  <c:v>3.3950000000000001E-4</c:v>
                </c:pt>
                <c:pt idx="147">
                  <c:v>3.1629999999999999E-4</c:v>
                </c:pt>
                <c:pt idx="148">
                  <c:v>2.9609999999999999E-4</c:v>
                </c:pt>
                <c:pt idx="149">
                  <c:v>2.7849999999999999E-4</c:v>
                </c:pt>
                <c:pt idx="150">
                  <c:v>2.63E-4</c:v>
                </c:pt>
                <c:pt idx="151">
                  <c:v>2.3680000000000001E-4</c:v>
                </c:pt>
                <c:pt idx="152">
                  <c:v>2.1550000000000001E-4</c:v>
                </c:pt>
                <c:pt idx="153">
                  <c:v>1.9790000000000001E-4</c:v>
                </c:pt>
                <c:pt idx="154">
                  <c:v>1.8310000000000001E-4</c:v>
                </c:pt>
                <c:pt idx="155">
                  <c:v>1.705E-4</c:v>
                </c:pt>
                <c:pt idx="156">
                  <c:v>1.595E-4</c:v>
                </c:pt>
                <c:pt idx="157">
                  <c:v>1.415E-4</c:v>
                </c:pt>
                <c:pt idx="158">
                  <c:v>1.273E-4</c:v>
                </c:pt>
                <c:pt idx="159">
                  <c:v>1.158E-4</c:v>
                </c:pt>
                <c:pt idx="160">
                  <c:v>1.0620000000000001E-4</c:v>
                </c:pt>
                <c:pt idx="161">
                  <c:v>9.823E-5</c:v>
                </c:pt>
                <c:pt idx="162">
                  <c:v>9.1390000000000004E-5</c:v>
                </c:pt>
                <c:pt idx="163">
                  <c:v>8.5470000000000007E-5</c:v>
                </c:pt>
                <c:pt idx="164">
                  <c:v>8.03E-5</c:v>
                </c:pt>
                <c:pt idx="165">
                  <c:v>7.5749999999999998E-5</c:v>
                </c:pt>
                <c:pt idx="166">
                  <c:v>7.1699999999999995E-5</c:v>
                </c:pt>
                <c:pt idx="167">
                  <c:v>6.8079999999999999E-5</c:v>
                </c:pt>
                <c:pt idx="168">
                  <c:v>6.1879999999999997E-5</c:v>
                </c:pt>
                <c:pt idx="169">
                  <c:v>5.5609999999999998E-5</c:v>
                </c:pt>
                <c:pt idx="170">
                  <c:v>5.0540000000000001E-5</c:v>
                </c:pt>
                <c:pt idx="171">
                  <c:v>4.634E-5</c:v>
                </c:pt>
                <c:pt idx="172">
                  <c:v>4.2809999999999998E-5</c:v>
                </c:pt>
                <c:pt idx="173">
                  <c:v>3.9799999999999998E-5</c:v>
                </c:pt>
                <c:pt idx="174">
                  <c:v>3.7200000000000003E-5</c:v>
                </c:pt>
                <c:pt idx="175">
                  <c:v>3.4940000000000001E-5</c:v>
                </c:pt>
                <c:pt idx="176">
                  <c:v>3.294E-5</c:v>
                </c:pt>
                <c:pt idx="177">
                  <c:v>2.9580000000000001E-5</c:v>
                </c:pt>
                <c:pt idx="178">
                  <c:v>2.686E-5</c:v>
                </c:pt>
                <c:pt idx="179">
                  <c:v>2.4620000000000001E-5</c:v>
                </c:pt>
                <c:pt idx="180">
                  <c:v>2.2739999999999999E-5</c:v>
                </c:pt>
                <c:pt idx="181">
                  <c:v>2.1129999999999999E-5</c:v>
                </c:pt>
                <c:pt idx="182">
                  <c:v>1.9740000000000001E-5</c:v>
                </c:pt>
                <c:pt idx="183">
                  <c:v>1.747E-5</c:v>
                </c:pt>
                <c:pt idx="184">
                  <c:v>1.5679999999999999E-5</c:v>
                </c:pt>
                <c:pt idx="185">
                  <c:v>1.4229999999999999E-5</c:v>
                </c:pt>
                <c:pt idx="186">
                  <c:v>1.3040000000000001E-5</c:v>
                </c:pt>
                <c:pt idx="187">
                  <c:v>1.203E-5</c:v>
                </c:pt>
                <c:pt idx="188">
                  <c:v>1.118E-5</c:v>
                </c:pt>
                <c:pt idx="189">
                  <c:v>1.044E-5</c:v>
                </c:pt>
                <c:pt idx="190">
                  <c:v>9.7969999999999995E-6</c:v>
                </c:pt>
                <c:pt idx="191">
                  <c:v>9.2310000000000002E-6</c:v>
                </c:pt>
                <c:pt idx="192">
                  <c:v>8.7290000000000006E-6</c:v>
                </c:pt>
                <c:pt idx="193">
                  <c:v>8.2810000000000008E-6</c:v>
                </c:pt>
                <c:pt idx="194">
                  <c:v>7.5129999999999999E-6</c:v>
                </c:pt>
                <c:pt idx="195">
                  <c:v>6.7390000000000002E-6</c:v>
                </c:pt>
                <c:pt idx="196">
                  <c:v>6.1129999999999997E-6</c:v>
                </c:pt>
                <c:pt idx="197">
                  <c:v>5.5969999999999999E-6</c:v>
                </c:pt>
                <c:pt idx="198">
                  <c:v>5.164E-6</c:v>
                </c:pt>
                <c:pt idx="199">
                  <c:v>4.7949999999999998E-6</c:v>
                </c:pt>
                <c:pt idx="200">
                  <c:v>4.4769999999999997E-6</c:v>
                </c:pt>
                <c:pt idx="201">
                  <c:v>4.1999999999999996E-6</c:v>
                </c:pt>
                <c:pt idx="202">
                  <c:v>3.9559999999999999E-6</c:v>
                </c:pt>
                <c:pt idx="203">
                  <c:v>3.546E-6</c:v>
                </c:pt>
                <c:pt idx="204">
                  <c:v>3.2160000000000002E-6</c:v>
                </c:pt>
                <c:pt idx="205">
                  <c:v>2.943E-6</c:v>
                </c:pt>
                <c:pt idx="206">
                  <c:v>2.7149999999999998E-6</c:v>
                </c:pt>
                <c:pt idx="207">
                  <c:v>2.52E-6</c:v>
                </c:pt>
                <c:pt idx="208">
                  <c:v>2.3520000000000001E-6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srim7Li_Al!$G$20:$G$228</c:f>
              <c:numCache>
                <c:formatCode>0.000E+00</c:formatCode>
                <c:ptCount val="209"/>
                <c:pt idx="0">
                  <c:v>0.11635999999999999</c:v>
                </c:pt>
                <c:pt idx="1">
                  <c:v>0.12243</c:v>
                </c:pt>
                <c:pt idx="2">
                  <c:v>0.12795999999999999</c:v>
                </c:pt>
                <c:pt idx="3">
                  <c:v>0.13294</c:v>
                </c:pt>
                <c:pt idx="4">
                  <c:v>0.13757</c:v>
                </c:pt>
                <c:pt idx="5">
                  <c:v>0.14182999999999998</c:v>
                </c:pt>
                <c:pt idx="6">
                  <c:v>0.14584</c:v>
                </c:pt>
                <c:pt idx="7">
                  <c:v>0.14960000000000001</c:v>
                </c:pt>
                <c:pt idx="8">
                  <c:v>0.15311999999999998</c:v>
                </c:pt>
                <c:pt idx="9">
                  <c:v>0.15640999999999999</c:v>
                </c:pt>
                <c:pt idx="10">
                  <c:v>0.15955999999999998</c:v>
                </c:pt>
                <c:pt idx="11">
                  <c:v>0.16258</c:v>
                </c:pt>
                <c:pt idx="12">
                  <c:v>0.16814999999999999</c:v>
                </c:pt>
                <c:pt idx="13">
                  <c:v>0.17437</c:v>
                </c:pt>
                <c:pt idx="14">
                  <c:v>0.18006</c:v>
                </c:pt>
                <c:pt idx="15">
                  <c:v>0.18525</c:v>
                </c:pt>
                <c:pt idx="16">
                  <c:v>0.18994</c:v>
                </c:pt>
                <c:pt idx="17">
                  <c:v>0.19436</c:v>
                </c:pt>
                <c:pt idx="18">
                  <c:v>0.19839999999999999</c:v>
                </c:pt>
                <c:pt idx="19">
                  <c:v>0.20216999999999999</c:v>
                </c:pt>
                <c:pt idx="20">
                  <c:v>0.20579</c:v>
                </c:pt>
                <c:pt idx="21">
                  <c:v>0.21227000000000001</c:v>
                </c:pt>
                <c:pt idx="22">
                  <c:v>0.21806999999999999</c:v>
                </c:pt>
                <c:pt idx="23">
                  <c:v>0.22343000000000002</c:v>
                </c:pt>
                <c:pt idx="24">
                  <c:v>0.22825000000000001</c:v>
                </c:pt>
                <c:pt idx="25">
                  <c:v>0.23265000000000002</c:v>
                </c:pt>
                <c:pt idx="26">
                  <c:v>0.23665</c:v>
                </c:pt>
                <c:pt idx="27">
                  <c:v>0.24399000000000001</c:v>
                </c:pt>
                <c:pt idx="28">
                  <c:v>0.25042999999999999</c:v>
                </c:pt>
                <c:pt idx="29">
                  <c:v>0.25612000000000001</c:v>
                </c:pt>
                <c:pt idx="30">
                  <c:v>0.26129999999999998</c:v>
                </c:pt>
                <c:pt idx="31">
                  <c:v>0.26599</c:v>
                </c:pt>
                <c:pt idx="32">
                  <c:v>0.27021000000000001</c:v>
                </c:pt>
                <c:pt idx="33">
                  <c:v>0.2742</c:v>
                </c:pt>
                <c:pt idx="34">
                  <c:v>0.27779999999999999</c:v>
                </c:pt>
                <c:pt idx="35">
                  <c:v>0.28129999999999999</c:v>
                </c:pt>
                <c:pt idx="36">
                  <c:v>0.28439999999999999</c:v>
                </c:pt>
                <c:pt idx="37">
                  <c:v>0.28739999999999999</c:v>
                </c:pt>
                <c:pt idx="38">
                  <c:v>0.29289999999999999</c:v>
                </c:pt>
                <c:pt idx="39">
                  <c:v>0.29920000000000002</c:v>
                </c:pt>
                <c:pt idx="40">
                  <c:v>0.30469999999999997</c:v>
                </c:pt>
                <c:pt idx="41">
                  <c:v>0.30980000000000002</c:v>
                </c:pt>
                <c:pt idx="42">
                  <c:v>0.31440000000000001</c:v>
                </c:pt>
                <c:pt idx="43">
                  <c:v>0.31879999999999997</c:v>
                </c:pt>
                <c:pt idx="44">
                  <c:v>0.32279999999999998</c:v>
                </c:pt>
                <c:pt idx="45">
                  <c:v>0.3266</c:v>
                </c:pt>
                <c:pt idx="46">
                  <c:v>0.33030000000000004</c:v>
                </c:pt>
                <c:pt idx="47">
                  <c:v>0.33710000000000001</c:v>
                </c:pt>
                <c:pt idx="48">
                  <c:v>0.34350000000000003</c:v>
                </c:pt>
                <c:pt idx="49">
                  <c:v>0.34950000000000003</c:v>
                </c:pt>
                <c:pt idx="50">
                  <c:v>0.35519999999999996</c:v>
                </c:pt>
                <c:pt idx="51">
                  <c:v>0.36060000000000003</c:v>
                </c:pt>
                <c:pt idx="52">
                  <c:v>0.3659</c:v>
                </c:pt>
                <c:pt idx="53">
                  <c:v>0.37590000000000001</c:v>
                </c:pt>
                <c:pt idx="54">
                  <c:v>0.38549999999999995</c:v>
                </c:pt>
                <c:pt idx="55">
                  <c:v>0.39459999999999995</c:v>
                </c:pt>
                <c:pt idx="56">
                  <c:v>0.40360000000000001</c:v>
                </c:pt>
                <c:pt idx="57">
                  <c:v>0.41220000000000001</c:v>
                </c:pt>
                <c:pt idx="58">
                  <c:v>0.42059999999999997</c:v>
                </c:pt>
                <c:pt idx="59">
                  <c:v>0.42880000000000001</c:v>
                </c:pt>
                <c:pt idx="60">
                  <c:v>0.43669999999999998</c:v>
                </c:pt>
                <c:pt idx="61">
                  <c:v>0.44430000000000003</c:v>
                </c:pt>
                <c:pt idx="62">
                  <c:v>0.45196000000000003</c:v>
                </c:pt>
                <c:pt idx="63">
                  <c:v>0.45945000000000003</c:v>
                </c:pt>
                <c:pt idx="64">
                  <c:v>0.47389000000000003</c:v>
                </c:pt>
                <c:pt idx="65">
                  <c:v>0.49145</c:v>
                </c:pt>
                <c:pt idx="66">
                  <c:v>0.50836999999999999</c:v>
                </c:pt>
                <c:pt idx="67">
                  <c:v>0.52481999999999995</c:v>
                </c:pt>
                <c:pt idx="68">
                  <c:v>0.54071000000000002</c:v>
                </c:pt>
                <c:pt idx="69">
                  <c:v>0.55615999999999999</c:v>
                </c:pt>
                <c:pt idx="70">
                  <c:v>0.5712299999999999</c:v>
                </c:pt>
                <c:pt idx="71">
                  <c:v>0.58587000000000011</c:v>
                </c:pt>
                <c:pt idx="72">
                  <c:v>0.60012999999999994</c:v>
                </c:pt>
                <c:pt idx="73">
                  <c:v>0.62784000000000006</c:v>
                </c:pt>
                <c:pt idx="74">
                  <c:v>0.65426000000000006</c:v>
                </c:pt>
                <c:pt idx="75">
                  <c:v>0.67967</c:v>
                </c:pt>
                <c:pt idx="76">
                  <c:v>0.70418000000000003</c:v>
                </c:pt>
                <c:pt idx="77">
                  <c:v>0.72790999999999995</c:v>
                </c:pt>
                <c:pt idx="78">
                  <c:v>0.75070000000000003</c:v>
                </c:pt>
                <c:pt idx="79">
                  <c:v>0.79442000000000002</c:v>
                </c:pt>
                <c:pt idx="80">
                  <c:v>0.83560000000000001</c:v>
                </c:pt>
                <c:pt idx="81">
                  <c:v>0.87466999999999995</c:v>
                </c:pt>
                <c:pt idx="82">
                  <c:v>0.91181999999999996</c:v>
                </c:pt>
                <c:pt idx="83">
                  <c:v>0.94727000000000006</c:v>
                </c:pt>
                <c:pt idx="84">
                  <c:v>0.98126000000000002</c:v>
                </c:pt>
                <c:pt idx="85">
                  <c:v>1.0137499999999999</c:v>
                </c:pt>
                <c:pt idx="86">
                  <c:v>1.0448</c:v>
                </c:pt>
                <c:pt idx="87">
                  <c:v>1.0745899999999999</c:v>
                </c:pt>
                <c:pt idx="88">
                  <c:v>1.1034899999999999</c:v>
                </c:pt>
                <c:pt idx="89">
                  <c:v>1.1315000000000002</c:v>
                </c:pt>
                <c:pt idx="90">
                  <c:v>1.18476</c:v>
                </c:pt>
                <c:pt idx="91">
                  <c:v>1.2449400000000002</c:v>
                </c:pt>
                <c:pt idx="92">
                  <c:v>1.3014399999999999</c:v>
                </c:pt>
                <c:pt idx="93">
                  <c:v>1.3521699999999999</c:v>
                </c:pt>
                <c:pt idx="94">
                  <c:v>1.4000699999999999</c:v>
                </c:pt>
                <c:pt idx="95">
                  <c:v>1.44312</c:v>
                </c:pt>
                <c:pt idx="96">
                  <c:v>1.48329</c:v>
                </c:pt>
                <c:pt idx="97">
                  <c:v>1.5205499999999998</c:v>
                </c:pt>
                <c:pt idx="98">
                  <c:v>1.5548900000000001</c:v>
                </c:pt>
                <c:pt idx="99">
                  <c:v>1.61477</c:v>
                </c:pt>
                <c:pt idx="100">
                  <c:v>1.66784</c:v>
                </c:pt>
                <c:pt idx="101">
                  <c:v>1.71305</c:v>
                </c:pt>
                <c:pt idx="102">
                  <c:v>1.7523850000000001</c:v>
                </c:pt>
                <c:pt idx="103">
                  <c:v>1.786807</c:v>
                </c:pt>
                <c:pt idx="104">
                  <c:v>1.8173009999999998</c:v>
                </c:pt>
                <c:pt idx="105">
                  <c:v>1.8684590000000001</c:v>
                </c:pt>
                <c:pt idx="106">
                  <c:v>1.909783</c:v>
                </c:pt>
                <c:pt idx="107">
                  <c:v>1.943228</c:v>
                </c:pt>
                <c:pt idx="108">
                  <c:v>1.970763</c:v>
                </c:pt>
                <c:pt idx="109">
                  <c:v>1.993368</c:v>
                </c:pt>
                <c:pt idx="110">
                  <c:v>2.0110269999999999</c:v>
                </c:pt>
                <c:pt idx="111">
                  <c:v>2.0247299999999999</c:v>
                </c:pt>
                <c:pt idx="112">
                  <c:v>2.0354680000000003</c:v>
                </c:pt>
                <c:pt idx="113">
                  <c:v>2.0432360000000003</c:v>
                </c:pt>
                <c:pt idx="114">
                  <c:v>2.049029</c:v>
                </c:pt>
                <c:pt idx="115">
                  <c:v>2.0518420000000002</c:v>
                </c:pt>
                <c:pt idx="116">
                  <c:v>2.0515189999999999</c:v>
                </c:pt>
                <c:pt idx="117">
                  <c:v>2.0431889999999999</c:v>
                </c:pt>
                <c:pt idx="118">
                  <c:v>2.0279199999999999</c:v>
                </c:pt>
                <c:pt idx="119">
                  <c:v>2.0066950000000001</c:v>
                </c:pt>
                <c:pt idx="120">
                  <c:v>1.9815040000000002</c:v>
                </c:pt>
                <c:pt idx="121">
                  <c:v>1.95434</c:v>
                </c:pt>
                <c:pt idx="122">
                  <c:v>1.925198</c:v>
                </c:pt>
                <c:pt idx="123">
                  <c:v>1.8940729999999999</c:v>
                </c:pt>
                <c:pt idx="124">
                  <c:v>1.862962</c:v>
                </c:pt>
                <c:pt idx="125">
                  <c:v>1.799774</c:v>
                </c:pt>
                <c:pt idx="126">
                  <c:v>1.7376210000000001</c:v>
                </c:pt>
                <c:pt idx="127">
                  <c:v>1.677494</c:v>
                </c:pt>
                <c:pt idx="128">
                  <c:v>1.6193870000000001</c:v>
                </c:pt>
                <c:pt idx="129">
                  <c:v>1.5642939999999999</c:v>
                </c:pt>
                <c:pt idx="130">
                  <c:v>1.5112140000000001</c:v>
                </c:pt>
                <c:pt idx="131">
                  <c:v>1.415082</c:v>
                </c:pt>
                <c:pt idx="132">
                  <c:v>1.3289767000000001</c:v>
                </c:pt>
                <c:pt idx="133">
                  <c:v>1.2518912999999998</c:v>
                </c:pt>
                <c:pt idx="134">
                  <c:v>1.1828202999999999</c:v>
                </c:pt>
                <c:pt idx="135">
                  <c:v>1.1207604000000002</c:v>
                </c:pt>
                <c:pt idx="136">
                  <c:v>1.065709</c:v>
                </c:pt>
                <c:pt idx="137">
                  <c:v>1.0146645000000001</c:v>
                </c:pt>
                <c:pt idx="138">
                  <c:v>0.97062559999999998</c:v>
                </c:pt>
                <c:pt idx="139">
                  <c:v>0.92629109999999992</c:v>
                </c:pt>
                <c:pt idx="140">
                  <c:v>0.88336049999999999</c:v>
                </c:pt>
                <c:pt idx="141">
                  <c:v>0.84823300000000001</c:v>
                </c:pt>
                <c:pt idx="142">
                  <c:v>0.78668579999999999</c:v>
                </c:pt>
                <c:pt idx="143">
                  <c:v>0.72263789999999994</c:v>
                </c:pt>
                <c:pt idx="144">
                  <c:v>0.66919899999999999</c:v>
                </c:pt>
                <c:pt idx="145">
                  <c:v>0.62406680000000003</c:v>
                </c:pt>
                <c:pt idx="146">
                  <c:v>0.58523950000000002</c:v>
                </c:pt>
                <c:pt idx="147">
                  <c:v>0.55141630000000008</c:v>
                </c:pt>
                <c:pt idx="148">
                  <c:v>0.52179609999999998</c:v>
                </c:pt>
                <c:pt idx="149">
                  <c:v>0.49547849999999999</c:v>
                </c:pt>
                <c:pt idx="150">
                  <c:v>0.47196300000000002</c:v>
                </c:pt>
                <c:pt idx="151">
                  <c:v>0.43163679999999999</c:v>
                </c:pt>
                <c:pt idx="152">
                  <c:v>0.39841549999999998</c:v>
                </c:pt>
                <c:pt idx="153">
                  <c:v>0.37029789999999996</c:v>
                </c:pt>
                <c:pt idx="154">
                  <c:v>0.34628310000000001</c:v>
                </c:pt>
                <c:pt idx="155">
                  <c:v>0.32557050000000004</c:v>
                </c:pt>
                <c:pt idx="156">
                  <c:v>0.30735949999999995</c:v>
                </c:pt>
                <c:pt idx="157">
                  <c:v>0.2770415</c:v>
                </c:pt>
                <c:pt idx="158">
                  <c:v>0.2526273</c:v>
                </c:pt>
                <c:pt idx="159">
                  <c:v>0.23251579999999999</c:v>
                </c:pt>
                <c:pt idx="160">
                  <c:v>0.21570620000000001</c:v>
                </c:pt>
                <c:pt idx="161">
                  <c:v>0.20139823000000001</c:v>
                </c:pt>
                <c:pt idx="162">
                  <c:v>0.18909139</c:v>
                </c:pt>
                <c:pt idx="163">
                  <c:v>0.17828547</c:v>
                </c:pt>
                <c:pt idx="164">
                  <c:v>0.16888030000000001</c:v>
                </c:pt>
                <c:pt idx="165">
                  <c:v>0.16047575</c:v>
                </c:pt>
                <c:pt idx="166">
                  <c:v>0.1528717</c:v>
                </c:pt>
                <c:pt idx="167">
                  <c:v>0.14616808000000001</c:v>
                </c:pt>
                <c:pt idx="168">
                  <c:v>0.13446187999999998</c:v>
                </c:pt>
                <c:pt idx="169">
                  <c:v>0.12245560999999999</c:v>
                </c:pt>
                <c:pt idx="170">
                  <c:v>0.11265054000000001</c:v>
                </c:pt>
                <c:pt idx="171">
                  <c:v>0.10454634</c:v>
                </c:pt>
                <c:pt idx="172">
                  <c:v>9.7622810000000004E-2</c:v>
                </c:pt>
                <c:pt idx="173">
                  <c:v>9.1689800000000002E-2</c:v>
                </c:pt>
                <c:pt idx="174">
                  <c:v>8.6537199999999995E-2</c:v>
                </c:pt>
                <c:pt idx="175">
                  <c:v>8.2014939999999995E-2</c:v>
                </c:pt>
                <c:pt idx="176">
                  <c:v>7.8012939999999989E-2</c:v>
                </c:pt>
                <c:pt idx="177">
                  <c:v>7.1249580000000007E-2</c:v>
                </c:pt>
                <c:pt idx="178">
                  <c:v>6.5736860000000008E-2</c:v>
                </c:pt>
                <c:pt idx="179">
                  <c:v>6.1164620000000003E-2</c:v>
                </c:pt>
                <c:pt idx="180">
                  <c:v>5.7292740000000002E-2</c:v>
                </c:pt>
                <c:pt idx="181">
                  <c:v>5.3991129999999998E-2</c:v>
                </c:pt>
                <c:pt idx="182">
                  <c:v>5.1119739999999997E-2</c:v>
                </c:pt>
                <c:pt idx="183">
                  <c:v>4.6407469999999999E-2</c:v>
                </c:pt>
                <c:pt idx="184">
                  <c:v>4.2675679999999994E-2</c:v>
                </c:pt>
                <c:pt idx="185">
                  <c:v>3.9654229999999999E-2</c:v>
                </c:pt>
                <c:pt idx="186">
                  <c:v>3.7163040000000001E-2</c:v>
                </c:pt>
                <c:pt idx="187">
                  <c:v>3.5062030000000001E-2</c:v>
                </c:pt>
                <c:pt idx="188">
                  <c:v>3.3271179999999997E-2</c:v>
                </c:pt>
                <c:pt idx="189">
                  <c:v>3.1720440000000003E-2</c:v>
                </c:pt>
                <c:pt idx="190">
                  <c:v>3.0379797E-2</c:v>
                </c:pt>
                <c:pt idx="191">
                  <c:v>2.9199230999999999E-2</c:v>
                </c:pt>
                <c:pt idx="192">
                  <c:v>2.8148728999999997E-2</c:v>
                </c:pt>
                <c:pt idx="193">
                  <c:v>2.7218281E-2</c:v>
                </c:pt>
                <c:pt idx="194">
                  <c:v>2.5627513000000001E-2</c:v>
                </c:pt>
                <c:pt idx="195">
                  <c:v>2.4026738999999998E-2</c:v>
                </c:pt>
                <c:pt idx="196">
                  <c:v>2.2756112999999998E-2</c:v>
                </c:pt>
                <c:pt idx="197">
                  <c:v>2.1705597E-2</c:v>
                </c:pt>
                <c:pt idx="198">
                  <c:v>2.0845163999999999E-2</c:v>
                </c:pt>
                <c:pt idx="199">
                  <c:v>2.0114794999999998E-2</c:v>
                </c:pt>
                <c:pt idx="200">
                  <c:v>1.9494477E-2</c:v>
                </c:pt>
                <c:pt idx="201">
                  <c:v>1.8964200000000001E-2</c:v>
                </c:pt>
                <c:pt idx="202">
                  <c:v>1.8503955999999998E-2</c:v>
                </c:pt>
                <c:pt idx="203">
                  <c:v>1.7753545999999999E-2</c:v>
                </c:pt>
                <c:pt idx="204">
                  <c:v>1.7163216000000002E-2</c:v>
                </c:pt>
                <c:pt idx="205">
                  <c:v>1.6692942999999998E-2</c:v>
                </c:pt>
                <c:pt idx="206">
                  <c:v>1.6322715000000002E-2</c:v>
                </c:pt>
                <c:pt idx="207">
                  <c:v>1.6012519999999999E-2</c:v>
                </c:pt>
                <c:pt idx="208">
                  <c:v>1.5762352E-2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6552"/>
        <c:axId val="477617728"/>
      </c:scatterChart>
      <c:valAx>
        <c:axId val="477616552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7728"/>
        <c:crosses val="autoZero"/>
        <c:crossBetween val="midCat"/>
        <c:majorUnit val="10"/>
      </c:valAx>
      <c:valAx>
        <c:axId val="477617728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6552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691956694929835"/>
          <c:y val="6.1832476295941609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srim7Li_Al!$P$5</c:f>
          <c:strCache>
            <c:ptCount val="1"/>
            <c:pt idx="0">
              <c:v>srim7Li_Al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srim7Li_Al!$D$20:$D$228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srim7Li_Al!$J$20:$J$228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1.0999999999999998E-3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1.5E-3</c:v>
                </c:pt>
                <c:pt idx="6">
                  <c:v>1.6000000000000001E-3</c:v>
                </c:pt>
                <c:pt idx="7">
                  <c:v>1.6000000000000001E-3</c:v>
                </c:pt>
                <c:pt idx="8">
                  <c:v>1.7000000000000001E-3</c:v>
                </c:pt>
                <c:pt idx="9">
                  <c:v>1.8E-3</c:v>
                </c:pt>
                <c:pt idx="10">
                  <c:v>1.9E-3</c:v>
                </c:pt>
                <c:pt idx="11">
                  <c:v>1.9E-3</c:v>
                </c:pt>
                <c:pt idx="12">
                  <c:v>2.1000000000000003E-3</c:v>
                </c:pt>
                <c:pt idx="13">
                  <c:v>2.3E-3</c:v>
                </c:pt>
                <c:pt idx="14">
                  <c:v>2.4000000000000002E-3</c:v>
                </c:pt>
                <c:pt idx="15">
                  <c:v>2.5999999999999999E-3</c:v>
                </c:pt>
                <c:pt idx="16">
                  <c:v>2.8E-3</c:v>
                </c:pt>
                <c:pt idx="17">
                  <c:v>3.0000000000000001E-3</c:v>
                </c:pt>
                <c:pt idx="18">
                  <c:v>3.0999999999999999E-3</c:v>
                </c:pt>
                <c:pt idx="19">
                  <c:v>3.3E-3</c:v>
                </c:pt>
                <c:pt idx="20">
                  <c:v>3.4000000000000002E-3</c:v>
                </c:pt>
                <c:pt idx="21">
                  <c:v>3.8E-3</c:v>
                </c:pt>
                <c:pt idx="22">
                  <c:v>4.1000000000000003E-3</c:v>
                </c:pt>
                <c:pt idx="23">
                  <c:v>4.3999999999999994E-3</c:v>
                </c:pt>
                <c:pt idx="24">
                  <c:v>4.7000000000000002E-3</c:v>
                </c:pt>
                <c:pt idx="25">
                  <c:v>5.0000000000000001E-3</c:v>
                </c:pt>
                <c:pt idx="26">
                  <c:v>5.3E-3</c:v>
                </c:pt>
                <c:pt idx="27">
                  <c:v>5.8999999999999999E-3</c:v>
                </c:pt>
                <c:pt idx="28">
                  <c:v>6.5000000000000006E-3</c:v>
                </c:pt>
                <c:pt idx="29">
                  <c:v>7.0999999999999995E-3</c:v>
                </c:pt>
                <c:pt idx="30">
                  <c:v>7.7000000000000002E-3</c:v>
                </c:pt>
                <c:pt idx="31">
                  <c:v>8.3000000000000001E-3</c:v>
                </c:pt>
                <c:pt idx="32">
                  <c:v>8.8999999999999999E-3</c:v>
                </c:pt>
                <c:pt idx="33">
                  <c:v>9.4999999999999998E-3</c:v>
                </c:pt>
                <c:pt idx="34">
                  <c:v>1.0100000000000001E-2</c:v>
                </c:pt>
                <c:pt idx="35">
                  <c:v>1.0699999999999999E-2</c:v>
                </c:pt>
                <c:pt idx="36">
                  <c:v>1.1300000000000001E-2</c:v>
                </c:pt>
                <c:pt idx="37">
                  <c:v>1.1899999999999999E-2</c:v>
                </c:pt>
                <c:pt idx="38">
                  <c:v>1.3000000000000001E-2</c:v>
                </c:pt>
                <c:pt idx="39">
                  <c:v>1.4499999999999999E-2</c:v>
                </c:pt>
                <c:pt idx="40">
                  <c:v>1.6E-2</c:v>
                </c:pt>
                <c:pt idx="41">
                  <c:v>1.7499999999999998E-2</c:v>
                </c:pt>
                <c:pt idx="42">
                  <c:v>1.89E-2</c:v>
                </c:pt>
                <c:pt idx="43">
                  <c:v>2.0399999999999998E-2</c:v>
                </c:pt>
                <c:pt idx="44">
                  <c:v>2.1899999999999999E-2</c:v>
                </c:pt>
                <c:pt idx="45">
                  <c:v>2.3400000000000001E-2</c:v>
                </c:pt>
                <c:pt idx="46">
                  <c:v>2.4899999999999999E-2</c:v>
                </c:pt>
                <c:pt idx="47">
                  <c:v>2.7800000000000002E-2</c:v>
                </c:pt>
                <c:pt idx="48">
                  <c:v>3.0800000000000001E-2</c:v>
                </c:pt>
                <c:pt idx="49">
                  <c:v>3.3800000000000004E-2</c:v>
                </c:pt>
                <c:pt idx="50">
                  <c:v>3.6799999999999999E-2</c:v>
                </c:pt>
                <c:pt idx="51">
                  <c:v>3.9800000000000002E-2</c:v>
                </c:pt>
                <c:pt idx="52">
                  <c:v>4.2799999999999998E-2</c:v>
                </c:pt>
                <c:pt idx="53">
                  <c:v>4.8899999999999999E-2</c:v>
                </c:pt>
                <c:pt idx="54">
                  <c:v>5.4900000000000004E-2</c:v>
                </c:pt>
                <c:pt idx="55">
                  <c:v>6.0899999999999996E-2</c:v>
                </c:pt>
                <c:pt idx="56">
                  <c:v>6.6900000000000001E-2</c:v>
                </c:pt>
                <c:pt idx="57">
                  <c:v>7.2899999999999993E-2</c:v>
                </c:pt>
                <c:pt idx="58">
                  <c:v>7.8800000000000009E-2</c:v>
                </c:pt>
                <c:pt idx="59">
                  <c:v>8.4699999999999998E-2</c:v>
                </c:pt>
                <c:pt idx="60">
                  <c:v>9.06E-2</c:v>
                </c:pt>
                <c:pt idx="61">
                  <c:v>9.6500000000000002E-2</c:v>
                </c:pt>
                <c:pt idx="62">
                  <c:v>0.10229999999999999</c:v>
                </c:pt>
                <c:pt idx="63">
                  <c:v>0.1081</c:v>
                </c:pt>
                <c:pt idx="64">
                  <c:v>0.1196</c:v>
                </c:pt>
                <c:pt idx="65">
                  <c:v>0.1338</c:v>
                </c:pt>
                <c:pt idx="66">
                  <c:v>0.14779999999999999</c:v>
                </c:pt>
                <c:pt idx="67">
                  <c:v>0.1615</c:v>
                </c:pt>
                <c:pt idx="68">
                  <c:v>0.17509999999999998</c:v>
                </c:pt>
                <c:pt idx="69">
                  <c:v>0.18839999999999998</c:v>
                </c:pt>
                <c:pt idx="70">
                  <c:v>0.20150000000000001</c:v>
                </c:pt>
                <c:pt idx="71">
                  <c:v>0.2145</c:v>
                </c:pt>
                <c:pt idx="72">
                  <c:v>0.22719999999999999</c:v>
                </c:pt>
                <c:pt idx="73">
                  <c:v>0.25219999999999998</c:v>
                </c:pt>
                <c:pt idx="74">
                  <c:v>0.27639999999999998</c:v>
                </c:pt>
                <c:pt idx="75">
                  <c:v>0.30009999999999998</c:v>
                </c:pt>
                <c:pt idx="76">
                  <c:v>0.3231</c:v>
                </c:pt>
                <c:pt idx="77">
                  <c:v>0.34560000000000002</c:v>
                </c:pt>
                <c:pt idx="78">
                  <c:v>0.36760000000000004</c:v>
                </c:pt>
                <c:pt idx="79">
                  <c:v>0.41010000000000002</c:v>
                </c:pt>
                <c:pt idx="80">
                  <c:v>0.45090000000000002</c:v>
                </c:pt>
                <c:pt idx="81">
                  <c:v>0.49020000000000002</c:v>
                </c:pt>
                <c:pt idx="82">
                  <c:v>0.52810000000000001</c:v>
                </c:pt>
                <c:pt idx="83">
                  <c:v>0.56479999999999997</c:v>
                </c:pt>
                <c:pt idx="84">
                  <c:v>0.60039999999999993</c:v>
                </c:pt>
                <c:pt idx="85">
                  <c:v>0.63500000000000001</c:v>
                </c:pt>
                <c:pt idx="86">
                  <c:v>0.66870000000000007</c:v>
                </c:pt>
                <c:pt idx="87">
                  <c:v>0.7016</c:v>
                </c:pt>
                <c:pt idx="88">
                  <c:v>0.73360000000000003</c:v>
                </c:pt>
                <c:pt idx="89">
                  <c:v>0.76500000000000001</c:v>
                </c:pt>
                <c:pt idx="90" formatCode="0.00">
                  <c:v>0.82579999999999987</c:v>
                </c:pt>
                <c:pt idx="91" formatCode="0.00">
                  <c:v>0.89870000000000005</c:v>
                </c:pt>
                <c:pt idx="92" formatCode="0.00">
                  <c:v>0.96850000000000003</c:v>
                </c:pt>
                <c:pt idx="93" formatCode="0.00">
                  <c:v>1.04</c:v>
                </c:pt>
                <c:pt idx="94" formatCode="0.00">
                  <c:v>1.1000000000000001</c:v>
                </c:pt>
                <c:pt idx="95" formatCode="0.00">
                  <c:v>1.1599999999999999</c:v>
                </c:pt>
                <c:pt idx="96" formatCode="0.00">
                  <c:v>1.23</c:v>
                </c:pt>
                <c:pt idx="97" formatCode="0.00">
                  <c:v>1.29</c:v>
                </c:pt>
                <c:pt idx="98" formatCode="0.00">
                  <c:v>1.34</c:v>
                </c:pt>
                <c:pt idx="99" formatCode="0.00">
                  <c:v>1.46</c:v>
                </c:pt>
                <c:pt idx="100" formatCode="0.00">
                  <c:v>1.57</c:v>
                </c:pt>
                <c:pt idx="101" formatCode="0.00">
                  <c:v>1.68</c:v>
                </c:pt>
                <c:pt idx="102" formatCode="0.00">
                  <c:v>1.78</c:v>
                </c:pt>
                <c:pt idx="103" formatCode="0.00">
                  <c:v>1.89</c:v>
                </c:pt>
                <c:pt idx="104" formatCode="0.00">
                  <c:v>1.99</c:v>
                </c:pt>
                <c:pt idx="105" formatCode="0.00">
                  <c:v>2.19</c:v>
                </c:pt>
                <c:pt idx="106" formatCode="0.00">
                  <c:v>2.38</c:v>
                </c:pt>
                <c:pt idx="107" formatCode="0.00">
                  <c:v>2.57</c:v>
                </c:pt>
                <c:pt idx="108" formatCode="0.00">
                  <c:v>2.76</c:v>
                </c:pt>
                <c:pt idx="109" formatCode="0.00">
                  <c:v>2.94</c:v>
                </c:pt>
                <c:pt idx="110" formatCode="0.00">
                  <c:v>3.13</c:v>
                </c:pt>
                <c:pt idx="111" formatCode="0.00">
                  <c:v>3.31</c:v>
                </c:pt>
                <c:pt idx="112" formatCode="0.00">
                  <c:v>3.49</c:v>
                </c:pt>
                <c:pt idx="113" formatCode="0.00">
                  <c:v>3.67</c:v>
                </c:pt>
                <c:pt idx="114" formatCode="0.00">
                  <c:v>3.85</c:v>
                </c:pt>
                <c:pt idx="115" formatCode="0.00">
                  <c:v>4.03</c:v>
                </c:pt>
                <c:pt idx="116" formatCode="0.00">
                  <c:v>4.3899999999999997</c:v>
                </c:pt>
                <c:pt idx="117" formatCode="0.00">
                  <c:v>4.84</c:v>
                </c:pt>
                <c:pt idx="118" formatCode="0.00">
                  <c:v>5.29</c:v>
                </c:pt>
                <c:pt idx="119" formatCode="0.00">
                  <c:v>5.75</c:v>
                </c:pt>
                <c:pt idx="120" formatCode="0.00">
                  <c:v>6.21</c:v>
                </c:pt>
                <c:pt idx="121" formatCode="0.00">
                  <c:v>6.68</c:v>
                </c:pt>
                <c:pt idx="122" formatCode="0.00">
                  <c:v>7.16</c:v>
                </c:pt>
                <c:pt idx="123" formatCode="0.00">
                  <c:v>7.64</c:v>
                </c:pt>
                <c:pt idx="124" formatCode="0.00">
                  <c:v>8.1300000000000008</c:v>
                </c:pt>
                <c:pt idx="125" formatCode="0.00">
                  <c:v>9.14</c:v>
                </c:pt>
                <c:pt idx="126" formatCode="0.00">
                  <c:v>10.19</c:v>
                </c:pt>
                <c:pt idx="127" formatCode="0.00">
                  <c:v>11.27</c:v>
                </c:pt>
                <c:pt idx="128" formatCode="0.00">
                  <c:v>12.39</c:v>
                </c:pt>
                <c:pt idx="129" formatCode="0.00">
                  <c:v>13.55</c:v>
                </c:pt>
                <c:pt idx="130" formatCode="0.00">
                  <c:v>14.75</c:v>
                </c:pt>
                <c:pt idx="131" formatCode="0.00">
                  <c:v>17.28</c:v>
                </c:pt>
                <c:pt idx="132" formatCode="0.00">
                  <c:v>19.98</c:v>
                </c:pt>
                <c:pt idx="133" formatCode="0.00">
                  <c:v>22.85</c:v>
                </c:pt>
                <c:pt idx="134" formatCode="0.00">
                  <c:v>25.89</c:v>
                </c:pt>
                <c:pt idx="135" formatCode="0.00">
                  <c:v>29.1</c:v>
                </c:pt>
                <c:pt idx="136" formatCode="0.00">
                  <c:v>32.479999999999997</c:v>
                </c:pt>
                <c:pt idx="137" formatCode="0.00">
                  <c:v>36.04</c:v>
                </c:pt>
                <c:pt idx="138" formatCode="0.00">
                  <c:v>39.770000000000003</c:v>
                </c:pt>
                <c:pt idx="139" formatCode="0.00">
                  <c:v>43.67</c:v>
                </c:pt>
                <c:pt idx="140" formatCode="0.00">
                  <c:v>47.76</c:v>
                </c:pt>
                <c:pt idx="141" formatCode="0.00">
                  <c:v>52.03</c:v>
                </c:pt>
                <c:pt idx="142" formatCode="0.00">
                  <c:v>61.09</c:v>
                </c:pt>
                <c:pt idx="143" formatCode="0.00">
                  <c:v>73.36</c:v>
                </c:pt>
                <c:pt idx="144" formatCode="0.00">
                  <c:v>86.66</c:v>
                </c:pt>
                <c:pt idx="145" formatCode="0.00">
                  <c:v>100.98</c:v>
                </c:pt>
                <c:pt idx="146" formatCode="0.00">
                  <c:v>116.28</c:v>
                </c:pt>
                <c:pt idx="147" formatCode="0.00">
                  <c:v>132.57</c:v>
                </c:pt>
                <c:pt idx="148" formatCode="0.00">
                  <c:v>149.81</c:v>
                </c:pt>
                <c:pt idx="149" formatCode="0.00">
                  <c:v>168.01</c:v>
                </c:pt>
                <c:pt idx="150" formatCode="0.00">
                  <c:v>187.13</c:v>
                </c:pt>
                <c:pt idx="151" formatCode="0.00">
                  <c:v>228.13</c:v>
                </c:pt>
                <c:pt idx="152" formatCode="0.00">
                  <c:v>272.75</c:v>
                </c:pt>
                <c:pt idx="153" formatCode="0.00">
                  <c:v>320.92</c:v>
                </c:pt>
                <c:pt idx="154" formatCode="0.00">
                  <c:v>372.59</c:v>
                </c:pt>
                <c:pt idx="155" formatCode="0.00">
                  <c:v>427.7</c:v>
                </c:pt>
                <c:pt idx="156" formatCode="0.00">
                  <c:v>486.19</c:v>
                </c:pt>
                <c:pt idx="157" formatCode="0.00">
                  <c:v>613.03</c:v>
                </c:pt>
                <c:pt idx="158" formatCode="0.00">
                  <c:v>752.94</c:v>
                </c:pt>
                <c:pt idx="159" formatCode="0.00">
                  <c:v>905.63</c:v>
                </c:pt>
                <c:pt idx="160" formatCode="0.00">
                  <c:v>1070</c:v>
                </c:pt>
                <c:pt idx="161" formatCode="0.00">
                  <c:v>1250</c:v>
                </c:pt>
                <c:pt idx="162" formatCode="0.00">
                  <c:v>1440</c:v>
                </c:pt>
                <c:pt idx="163" formatCode="0.00">
                  <c:v>1640</c:v>
                </c:pt>
                <c:pt idx="164" formatCode="0.00">
                  <c:v>1850</c:v>
                </c:pt>
                <c:pt idx="165" formatCode="0.00">
                  <c:v>2080</c:v>
                </c:pt>
                <c:pt idx="166" formatCode="0.00">
                  <c:v>2310</c:v>
                </c:pt>
                <c:pt idx="167" formatCode="0.00">
                  <c:v>2560</c:v>
                </c:pt>
                <c:pt idx="168" formatCode="0.00">
                  <c:v>3090</c:v>
                </c:pt>
                <c:pt idx="169" formatCode="0.00">
                  <c:v>3810</c:v>
                </c:pt>
                <c:pt idx="170" formatCode="0.00">
                  <c:v>4600</c:v>
                </c:pt>
                <c:pt idx="171" formatCode="0.00">
                  <c:v>5450</c:v>
                </c:pt>
                <c:pt idx="172" formatCode="0.0">
                  <c:v>6370</c:v>
                </c:pt>
                <c:pt idx="173" formatCode="0.0">
                  <c:v>7340</c:v>
                </c:pt>
                <c:pt idx="174" formatCode="0.0">
                  <c:v>8380</c:v>
                </c:pt>
                <c:pt idx="175" formatCode="0.0">
                  <c:v>9480</c:v>
                </c:pt>
                <c:pt idx="176" formatCode="0.0">
                  <c:v>10640</c:v>
                </c:pt>
                <c:pt idx="177" formatCode="0.0">
                  <c:v>13120</c:v>
                </c:pt>
                <c:pt idx="178" formatCode="0.0">
                  <c:v>15820</c:v>
                </c:pt>
                <c:pt idx="179" formatCode="0.0">
                  <c:v>18740</c:v>
                </c:pt>
                <c:pt idx="180" formatCode="0.0">
                  <c:v>21870</c:v>
                </c:pt>
                <c:pt idx="181" formatCode="0.0">
                  <c:v>25200</c:v>
                </c:pt>
                <c:pt idx="182" formatCode="0.0">
                  <c:v>28720</c:v>
                </c:pt>
                <c:pt idx="183" formatCode="0.0">
                  <c:v>36320</c:v>
                </c:pt>
                <c:pt idx="184" formatCode="0.0">
                  <c:v>44640</c:v>
                </c:pt>
                <c:pt idx="185" formatCode="0.0">
                  <c:v>53630</c:v>
                </c:pt>
                <c:pt idx="186" formatCode="0.0">
                  <c:v>63280</c:v>
                </c:pt>
                <c:pt idx="187" formatCode="0.0">
                  <c:v>73530</c:v>
                </c:pt>
                <c:pt idx="188" formatCode="0.0">
                  <c:v>84370</c:v>
                </c:pt>
                <c:pt idx="189" formatCode="0.0">
                  <c:v>95760</c:v>
                </c:pt>
                <c:pt idx="190" formatCode="0.0">
                  <c:v>107680</c:v>
                </c:pt>
                <c:pt idx="191" formatCode="0.0">
                  <c:v>120110</c:v>
                </c:pt>
                <c:pt idx="192" formatCode="0.0">
                  <c:v>133020</c:v>
                </c:pt>
                <c:pt idx="193" formatCode="0.0">
                  <c:v>146390</c:v>
                </c:pt>
                <c:pt idx="194" formatCode="0.0">
                  <c:v>174420</c:v>
                </c:pt>
                <c:pt idx="195" formatCode="0.0">
                  <c:v>211710</c:v>
                </c:pt>
                <c:pt idx="196" formatCode="0.0">
                  <c:v>251290</c:v>
                </c:pt>
                <c:pt idx="197" formatCode="0.0">
                  <c:v>292920</c:v>
                </c:pt>
                <c:pt idx="198" formatCode="0.0">
                  <c:v>336410</c:v>
                </c:pt>
                <c:pt idx="199" formatCode="0.0">
                  <c:v>381600</c:v>
                </c:pt>
                <c:pt idx="200" formatCode="0.0">
                  <c:v>428310</c:v>
                </c:pt>
                <c:pt idx="201" formatCode="0.0">
                  <c:v>476430</c:v>
                </c:pt>
                <c:pt idx="202" formatCode="0.0">
                  <c:v>525810</c:v>
                </c:pt>
                <c:pt idx="203" formatCode="0.0">
                  <c:v>627920</c:v>
                </c:pt>
                <c:pt idx="204" formatCode="0.0">
                  <c:v>733950</c:v>
                </c:pt>
                <c:pt idx="205" formatCode="0.0">
                  <c:v>843280</c:v>
                </c:pt>
                <c:pt idx="206" formatCode="0.0">
                  <c:v>955390</c:v>
                </c:pt>
                <c:pt idx="207" formatCode="0">
                  <c:v>1070000</c:v>
                </c:pt>
                <c:pt idx="208" formatCode="0">
                  <c:v>1190000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srim7Li_Al!$M$20:$M$228</c:f>
              <c:numCache>
                <c:formatCode>0.000</c:formatCode>
                <c:ptCount val="209"/>
                <c:pt idx="0">
                  <c:v>1.2000000000000001E-3</c:v>
                </c:pt>
                <c:pt idx="1">
                  <c:v>1.2999999999999999E-3</c:v>
                </c:pt>
                <c:pt idx="2">
                  <c:v>1.4E-3</c:v>
                </c:pt>
                <c:pt idx="3">
                  <c:v>1.5E-3</c:v>
                </c:pt>
                <c:pt idx="4">
                  <c:v>1.5E-3</c:v>
                </c:pt>
                <c:pt idx="5">
                  <c:v>1.6000000000000001E-3</c:v>
                </c:pt>
                <c:pt idx="6">
                  <c:v>1.7000000000000001E-3</c:v>
                </c:pt>
                <c:pt idx="7">
                  <c:v>1.8E-3</c:v>
                </c:pt>
                <c:pt idx="8">
                  <c:v>1.8E-3</c:v>
                </c:pt>
                <c:pt idx="9">
                  <c:v>1.9E-3</c:v>
                </c:pt>
                <c:pt idx="10">
                  <c:v>2E-3</c:v>
                </c:pt>
                <c:pt idx="11">
                  <c:v>2E-3</c:v>
                </c:pt>
                <c:pt idx="12">
                  <c:v>2.1999999999999997E-3</c:v>
                </c:pt>
                <c:pt idx="13">
                  <c:v>2.3E-3</c:v>
                </c:pt>
                <c:pt idx="14">
                  <c:v>2.5000000000000001E-3</c:v>
                </c:pt>
                <c:pt idx="15">
                  <c:v>2.5999999999999999E-3</c:v>
                </c:pt>
                <c:pt idx="16">
                  <c:v>2.8E-3</c:v>
                </c:pt>
                <c:pt idx="17">
                  <c:v>2.9000000000000002E-3</c:v>
                </c:pt>
                <c:pt idx="18">
                  <c:v>3.0999999999999999E-3</c:v>
                </c:pt>
                <c:pt idx="19">
                  <c:v>3.2000000000000002E-3</c:v>
                </c:pt>
                <c:pt idx="20">
                  <c:v>3.4000000000000002E-3</c:v>
                </c:pt>
                <c:pt idx="21">
                  <c:v>3.5999999999999999E-3</c:v>
                </c:pt>
                <c:pt idx="22">
                  <c:v>3.8999999999999998E-3</c:v>
                </c:pt>
                <c:pt idx="23">
                  <c:v>4.1000000000000003E-3</c:v>
                </c:pt>
                <c:pt idx="24">
                  <c:v>4.3999999999999994E-3</c:v>
                </c:pt>
                <c:pt idx="25">
                  <c:v>4.5999999999999999E-3</c:v>
                </c:pt>
                <c:pt idx="26">
                  <c:v>4.8999999999999998E-3</c:v>
                </c:pt>
                <c:pt idx="27">
                  <c:v>5.4000000000000003E-3</c:v>
                </c:pt>
                <c:pt idx="28">
                  <c:v>5.8000000000000005E-3</c:v>
                </c:pt>
                <c:pt idx="29">
                  <c:v>6.3E-3</c:v>
                </c:pt>
                <c:pt idx="30">
                  <c:v>6.8000000000000005E-3</c:v>
                </c:pt>
                <c:pt idx="31">
                  <c:v>7.1999999999999998E-3</c:v>
                </c:pt>
                <c:pt idx="32">
                  <c:v>7.7000000000000002E-3</c:v>
                </c:pt>
                <c:pt idx="33">
                  <c:v>8.0999999999999996E-3</c:v>
                </c:pt>
                <c:pt idx="34">
                  <c:v>8.5000000000000006E-3</c:v>
                </c:pt>
                <c:pt idx="35">
                  <c:v>8.9999999999999993E-3</c:v>
                </c:pt>
                <c:pt idx="36">
                  <c:v>9.4000000000000004E-3</c:v>
                </c:pt>
                <c:pt idx="37">
                  <c:v>9.7999999999999997E-3</c:v>
                </c:pt>
                <c:pt idx="38">
                  <c:v>1.06E-2</c:v>
                </c:pt>
                <c:pt idx="39">
                  <c:v>1.15E-2</c:v>
                </c:pt>
                <c:pt idx="40">
                  <c:v>1.2500000000000001E-2</c:v>
                </c:pt>
                <c:pt idx="41">
                  <c:v>1.34E-2</c:v>
                </c:pt>
                <c:pt idx="42">
                  <c:v>1.4299999999999998E-2</c:v>
                </c:pt>
                <c:pt idx="43">
                  <c:v>1.52E-2</c:v>
                </c:pt>
                <c:pt idx="44">
                  <c:v>1.61E-2</c:v>
                </c:pt>
                <c:pt idx="45">
                  <c:v>1.7000000000000001E-2</c:v>
                </c:pt>
                <c:pt idx="46">
                  <c:v>1.78E-2</c:v>
                </c:pt>
                <c:pt idx="47">
                  <c:v>1.95E-2</c:v>
                </c:pt>
                <c:pt idx="48">
                  <c:v>2.1100000000000001E-2</c:v>
                </c:pt>
                <c:pt idx="49">
                  <c:v>2.2600000000000002E-2</c:v>
                </c:pt>
                <c:pt idx="50">
                  <c:v>2.4199999999999999E-2</c:v>
                </c:pt>
                <c:pt idx="51">
                  <c:v>2.5600000000000001E-2</c:v>
                </c:pt>
                <c:pt idx="52">
                  <c:v>2.7100000000000003E-2</c:v>
                </c:pt>
                <c:pt idx="53">
                  <c:v>2.9899999999999999E-2</c:v>
                </c:pt>
                <c:pt idx="54">
                  <c:v>3.2500000000000001E-2</c:v>
                </c:pt>
                <c:pt idx="55">
                  <c:v>3.4999999999999996E-2</c:v>
                </c:pt>
                <c:pt idx="56">
                  <c:v>3.7499999999999999E-2</c:v>
                </c:pt>
                <c:pt idx="57">
                  <c:v>3.9800000000000002E-2</c:v>
                </c:pt>
                <c:pt idx="58">
                  <c:v>4.1999999999999996E-2</c:v>
                </c:pt>
                <c:pt idx="59">
                  <c:v>4.4200000000000003E-2</c:v>
                </c:pt>
                <c:pt idx="60">
                  <c:v>4.6200000000000005E-2</c:v>
                </c:pt>
                <c:pt idx="61">
                  <c:v>4.82E-2</c:v>
                </c:pt>
                <c:pt idx="62">
                  <c:v>5.0099999999999999E-2</c:v>
                </c:pt>
                <c:pt idx="63">
                  <c:v>5.2000000000000005E-2</c:v>
                </c:pt>
                <c:pt idx="64">
                  <c:v>5.5500000000000008E-2</c:v>
                </c:pt>
                <c:pt idx="65">
                  <c:v>5.9499999999999997E-2</c:v>
                </c:pt>
                <c:pt idx="66">
                  <c:v>6.3299999999999995E-2</c:v>
                </c:pt>
                <c:pt idx="67">
                  <c:v>6.6799999999999998E-2</c:v>
                </c:pt>
                <c:pt idx="68">
                  <c:v>7.0099999999999996E-2</c:v>
                </c:pt>
                <c:pt idx="69">
                  <c:v>7.3099999999999998E-2</c:v>
                </c:pt>
                <c:pt idx="70">
                  <c:v>7.5999999999999998E-2</c:v>
                </c:pt>
                <c:pt idx="71">
                  <c:v>7.8700000000000006E-2</c:v>
                </c:pt>
                <c:pt idx="72">
                  <c:v>8.1200000000000008E-2</c:v>
                </c:pt>
                <c:pt idx="73">
                  <c:v>8.5900000000000004E-2</c:v>
                </c:pt>
                <c:pt idx="74">
                  <c:v>9.01E-2</c:v>
                </c:pt>
                <c:pt idx="75">
                  <c:v>9.4E-2</c:v>
                </c:pt>
                <c:pt idx="76">
                  <c:v>9.7500000000000003E-2</c:v>
                </c:pt>
                <c:pt idx="77">
                  <c:v>0.10069999999999998</c:v>
                </c:pt>
                <c:pt idx="78">
                  <c:v>0.1036</c:v>
                </c:pt>
                <c:pt idx="79">
                  <c:v>0.10900000000000001</c:v>
                </c:pt>
                <c:pt idx="80">
                  <c:v>0.11359999999999999</c:v>
                </c:pt>
                <c:pt idx="81">
                  <c:v>0.1177</c:v>
                </c:pt>
                <c:pt idx="82">
                  <c:v>0.12130000000000001</c:v>
                </c:pt>
                <c:pt idx="83">
                  <c:v>0.1246</c:v>
                </c:pt>
                <c:pt idx="84">
                  <c:v>0.12759999999999999</c:v>
                </c:pt>
                <c:pt idx="85">
                  <c:v>0.1303</c:v>
                </c:pt>
                <c:pt idx="86">
                  <c:v>0.13269999999999998</c:v>
                </c:pt>
                <c:pt idx="87">
                  <c:v>0.13500000000000001</c:v>
                </c:pt>
                <c:pt idx="88">
                  <c:v>0.1371</c:v>
                </c:pt>
                <c:pt idx="89">
                  <c:v>0.13899999999999998</c:v>
                </c:pt>
                <c:pt idx="90">
                  <c:v>0.14269999999999999</c:v>
                </c:pt>
                <c:pt idx="91">
                  <c:v>0.1467</c:v>
                </c:pt>
                <c:pt idx="92">
                  <c:v>0.1502</c:v>
                </c:pt>
                <c:pt idx="93">
                  <c:v>0.15329999999999999</c:v>
                </c:pt>
                <c:pt idx="94">
                  <c:v>0.156</c:v>
                </c:pt>
                <c:pt idx="95">
                  <c:v>0.1585</c:v>
                </c:pt>
                <c:pt idx="96">
                  <c:v>0.1608</c:v>
                </c:pt>
                <c:pt idx="97">
                  <c:v>0.1628</c:v>
                </c:pt>
                <c:pt idx="98">
                  <c:v>0.1648</c:v>
                </c:pt>
                <c:pt idx="99">
                  <c:v>0.1686</c:v>
                </c:pt>
                <c:pt idx="100">
                  <c:v>0.17199999999999999</c:v>
                </c:pt>
                <c:pt idx="101">
                  <c:v>0.17499999999999999</c:v>
                </c:pt>
                <c:pt idx="102">
                  <c:v>0.17780000000000001</c:v>
                </c:pt>
                <c:pt idx="103">
                  <c:v>0.1804</c:v>
                </c:pt>
                <c:pt idx="104">
                  <c:v>0.18280000000000002</c:v>
                </c:pt>
                <c:pt idx="105">
                  <c:v>0.18809999999999999</c:v>
                </c:pt>
                <c:pt idx="106">
                  <c:v>0.19290000000000002</c:v>
                </c:pt>
                <c:pt idx="107">
                  <c:v>0.19739999999999999</c:v>
                </c:pt>
                <c:pt idx="108">
                  <c:v>0.20150000000000001</c:v>
                </c:pt>
                <c:pt idx="109">
                  <c:v>0.20529999999999998</c:v>
                </c:pt>
                <c:pt idx="110">
                  <c:v>0.2089</c:v>
                </c:pt>
                <c:pt idx="111">
                  <c:v>0.21240000000000001</c:v>
                </c:pt>
                <c:pt idx="112">
                  <c:v>0.2157</c:v>
                </c:pt>
                <c:pt idx="113">
                  <c:v>0.21890000000000001</c:v>
                </c:pt>
                <c:pt idx="114">
                  <c:v>0.22200000000000003</c:v>
                </c:pt>
                <c:pt idx="115">
                  <c:v>0.22500000000000001</c:v>
                </c:pt>
                <c:pt idx="116">
                  <c:v>0.23349999999999999</c:v>
                </c:pt>
                <c:pt idx="117">
                  <c:v>0.24540000000000001</c:v>
                </c:pt>
                <c:pt idx="118">
                  <c:v>0.25670000000000004</c:v>
                </c:pt>
                <c:pt idx="119">
                  <c:v>0.2676</c:v>
                </c:pt>
                <c:pt idx="120">
                  <c:v>0.27829999999999999</c:v>
                </c:pt>
                <c:pt idx="121">
                  <c:v>0.2888</c:v>
                </c:pt>
                <c:pt idx="122">
                  <c:v>0.29920000000000002</c:v>
                </c:pt>
                <c:pt idx="123">
                  <c:v>0.3095</c:v>
                </c:pt>
                <c:pt idx="124">
                  <c:v>0.31969999999999998</c:v>
                </c:pt>
                <c:pt idx="125">
                  <c:v>0.3548</c:v>
                </c:pt>
                <c:pt idx="126">
                  <c:v>0.38879999999999998</c:v>
                </c:pt>
                <c:pt idx="127">
                  <c:v>0.42220000000000002</c:v>
                </c:pt>
                <c:pt idx="128">
                  <c:v>0.45540000000000003</c:v>
                </c:pt>
                <c:pt idx="129">
                  <c:v>0.48840000000000006</c:v>
                </c:pt>
                <c:pt idx="130">
                  <c:v>0.52140000000000009</c:v>
                </c:pt>
                <c:pt idx="131">
                  <c:v>0.64</c:v>
                </c:pt>
                <c:pt idx="132">
                  <c:v>0.75250000000000006</c:v>
                </c:pt>
                <c:pt idx="133">
                  <c:v>0.86229999999999996</c:v>
                </c:pt>
                <c:pt idx="134">
                  <c:v>0.97110000000000007</c:v>
                </c:pt>
                <c:pt idx="135">
                  <c:v>1.08</c:v>
                </c:pt>
                <c:pt idx="136">
                  <c:v>1.19</c:v>
                </c:pt>
                <c:pt idx="137">
                  <c:v>1.3</c:v>
                </c:pt>
                <c:pt idx="138">
                  <c:v>1.41</c:v>
                </c:pt>
                <c:pt idx="139">
                  <c:v>1.52</c:v>
                </c:pt>
                <c:pt idx="140">
                  <c:v>1.64</c:v>
                </c:pt>
                <c:pt idx="141">
                  <c:v>1.76</c:v>
                </c:pt>
                <c:pt idx="142">
                  <c:v>2.19</c:v>
                </c:pt>
                <c:pt idx="143">
                  <c:v>2.82</c:v>
                </c:pt>
                <c:pt idx="144" formatCode="0.00">
                  <c:v>3.41</c:v>
                </c:pt>
                <c:pt idx="145" formatCode="0.00">
                  <c:v>3.99</c:v>
                </c:pt>
                <c:pt idx="146" formatCode="0.00">
                  <c:v>4.5599999999999996</c:v>
                </c:pt>
                <c:pt idx="147" formatCode="0.00">
                  <c:v>5.14</c:v>
                </c:pt>
                <c:pt idx="148" formatCode="0.00">
                  <c:v>5.71</c:v>
                </c:pt>
                <c:pt idx="149" formatCode="0.00">
                  <c:v>6.29</c:v>
                </c:pt>
                <c:pt idx="150" formatCode="0.00">
                  <c:v>6.88</c:v>
                </c:pt>
                <c:pt idx="151" formatCode="0.00">
                  <c:v>9.0500000000000007</c:v>
                </c:pt>
                <c:pt idx="152" formatCode="0.00">
                  <c:v>11.09</c:v>
                </c:pt>
                <c:pt idx="153" formatCode="0.00">
                  <c:v>13.08</c:v>
                </c:pt>
                <c:pt idx="154" formatCode="0.00">
                  <c:v>15.05</c:v>
                </c:pt>
                <c:pt idx="155" formatCode="0.00">
                  <c:v>17.010000000000002</c:v>
                </c:pt>
                <c:pt idx="156" formatCode="0.00">
                  <c:v>18.989999999999998</c:v>
                </c:pt>
                <c:pt idx="157" formatCode="0.00">
                  <c:v>26.26</c:v>
                </c:pt>
                <c:pt idx="158" formatCode="0.00">
                  <c:v>33.020000000000003</c:v>
                </c:pt>
                <c:pt idx="159" formatCode="0.00">
                  <c:v>39.61</c:v>
                </c:pt>
                <c:pt idx="160" formatCode="0.00">
                  <c:v>46.16</c:v>
                </c:pt>
                <c:pt idx="161" formatCode="0.00">
                  <c:v>52.72</c:v>
                </c:pt>
                <c:pt idx="162" formatCode="0.00">
                  <c:v>59.34</c:v>
                </c:pt>
                <c:pt idx="163" formatCode="0.00">
                  <c:v>66.040000000000006</c:v>
                </c:pt>
                <c:pt idx="164" formatCode="0.00">
                  <c:v>72.83</c:v>
                </c:pt>
                <c:pt idx="165" formatCode="0.00">
                  <c:v>79.709999999999994</c:v>
                </c:pt>
                <c:pt idx="166" formatCode="0.00">
                  <c:v>86.69</c:v>
                </c:pt>
                <c:pt idx="167" formatCode="0.00">
                  <c:v>93.76</c:v>
                </c:pt>
                <c:pt idx="168" formatCode="0.00">
                  <c:v>120.39</c:v>
                </c:pt>
                <c:pt idx="169" formatCode="0.00">
                  <c:v>158.41999999999999</c:v>
                </c:pt>
                <c:pt idx="170" formatCode="0.00">
                  <c:v>194.34</c:v>
                </c:pt>
                <c:pt idx="171" formatCode="0.00">
                  <c:v>229.42</c:v>
                </c:pt>
                <c:pt idx="172" formatCode="0.00">
                  <c:v>264.24</c:v>
                </c:pt>
                <c:pt idx="173" formatCode="0.00">
                  <c:v>299.08</c:v>
                </c:pt>
                <c:pt idx="174" formatCode="0.00">
                  <c:v>334.1</c:v>
                </c:pt>
                <c:pt idx="175" formatCode="0.00">
                  <c:v>369.39</c:v>
                </c:pt>
                <c:pt idx="176" formatCode="0.00">
                  <c:v>405.01</c:v>
                </c:pt>
                <c:pt idx="177" formatCode="0.00">
                  <c:v>537.91</c:v>
                </c:pt>
                <c:pt idx="178" formatCode="0.00">
                  <c:v>662.01</c:v>
                </c:pt>
                <c:pt idx="179" formatCode="0.00">
                  <c:v>782.26</c:v>
                </c:pt>
                <c:pt idx="180" formatCode="0.00">
                  <c:v>900.82</c:v>
                </c:pt>
                <c:pt idx="181" formatCode="0.00">
                  <c:v>1020</c:v>
                </c:pt>
                <c:pt idx="182" formatCode="0.00">
                  <c:v>1140</c:v>
                </c:pt>
                <c:pt idx="183" formatCode="0.00">
                  <c:v>1570</c:v>
                </c:pt>
                <c:pt idx="184" formatCode="0.00">
                  <c:v>1970</c:v>
                </c:pt>
                <c:pt idx="185" formatCode="0.00">
                  <c:v>2350</c:v>
                </c:pt>
                <c:pt idx="186" formatCode="0.00">
                  <c:v>2720</c:v>
                </c:pt>
                <c:pt idx="187" formatCode="0.00">
                  <c:v>3090</c:v>
                </c:pt>
                <c:pt idx="188" formatCode="0.00">
                  <c:v>3450</c:v>
                </c:pt>
                <c:pt idx="189" formatCode="0.00">
                  <c:v>3820</c:v>
                </c:pt>
                <c:pt idx="190" formatCode="0.00">
                  <c:v>4180</c:v>
                </c:pt>
                <c:pt idx="191" formatCode="0.00">
                  <c:v>4540</c:v>
                </c:pt>
                <c:pt idx="192" formatCode="0.0">
                  <c:v>4900</c:v>
                </c:pt>
                <c:pt idx="193" formatCode="0.0">
                  <c:v>5260</c:v>
                </c:pt>
                <c:pt idx="194" formatCode="0.0">
                  <c:v>6610</c:v>
                </c:pt>
                <c:pt idx="195" formatCode="0.0">
                  <c:v>8470</c:v>
                </c:pt>
                <c:pt idx="196" formatCode="0.0">
                  <c:v>10170</c:v>
                </c:pt>
                <c:pt idx="197" formatCode="0.0">
                  <c:v>11770</c:v>
                </c:pt>
                <c:pt idx="198" formatCode="0.0">
                  <c:v>13300</c:v>
                </c:pt>
                <c:pt idx="199" formatCode="0.0">
                  <c:v>14770</c:v>
                </c:pt>
                <c:pt idx="200" formatCode="0.0">
                  <c:v>16200</c:v>
                </c:pt>
                <c:pt idx="201" formatCode="0.0">
                  <c:v>17600</c:v>
                </c:pt>
                <c:pt idx="202" formatCode="0.0">
                  <c:v>18950</c:v>
                </c:pt>
                <c:pt idx="203" formatCode="0.0">
                  <c:v>23860</c:v>
                </c:pt>
                <c:pt idx="204" formatCode="0.0">
                  <c:v>28220</c:v>
                </c:pt>
                <c:pt idx="205" formatCode="0.0">
                  <c:v>32210</c:v>
                </c:pt>
                <c:pt idx="206" formatCode="0.0">
                  <c:v>35940</c:v>
                </c:pt>
                <c:pt idx="207" formatCode="0.0">
                  <c:v>39450</c:v>
                </c:pt>
                <c:pt idx="208" formatCode="0.0">
                  <c:v>42780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srim7Li_Al!$D$20:$D$228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srim7Li_Al!$P$20:$P$228</c:f>
              <c:numCache>
                <c:formatCode>0.000</c:formatCode>
                <c:ptCount val="209"/>
                <c:pt idx="0">
                  <c:v>8.9999999999999998E-4</c:v>
                </c:pt>
                <c:pt idx="1">
                  <c:v>1E-3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1.2000000000000001E-3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1.5E-3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1.8E-3</c:v>
                </c:pt>
                <c:pt idx="14">
                  <c:v>1.9E-3</c:v>
                </c:pt>
                <c:pt idx="15">
                  <c:v>2E-3</c:v>
                </c:pt>
                <c:pt idx="16">
                  <c:v>2.1000000000000003E-3</c:v>
                </c:pt>
                <c:pt idx="17">
                  <c:v>2.1999999999999997E-3</c:v>
                </c:pt>
                <c:pt idx="18">
                  <c:v>2.4000000000000002E-3</c:v>
                </c:pt>
                <c:pt idx="19">
                  <c:v>2.5000000000000001E-3</c:v>
                </c:pt>
                <c:pt idx="20">
                  <c:v>2.5999999999999999E-3</c:v>
                </c:pt>
                <c:pt idx="21">
                  <c:v>2.8E-3</c:v>
                </c:pt>
                <c:pt idx="22">
                  <c:v>3.0000000000000001E-3</c:v>
                </c:pt>
                <c:pt idx="23">
                  <c:v>3.2000000000000002E-3</c:v>
                </c:pt>
                <c:pt idx="24">
                  <c:v>3.4000000000000002E-3</c:v>
                </c:pt>
                <c:pt idx="25">
                  <c:v>3.5000000000000005E-3</c:v>
                </c:pt>
                <c:pt idx="26">
                  <c:v>3.6999999999999997E-3</c:v>
                </c:pt>
                <c:pt idx="27">
                  <c:v>4.1000000000000003E-3</c:v>
                </c:pt>
                <c:pt idx="28">
                  <c:v>4.3999999999999994E-3</c:v>
                </c:pt>
                <c:pt idx="29">
                  <c:v>4.8000000000000004E-3</c:v>
                </c:pt>
                <c:pt idx="30">
                  <c:v>5.0999999999999995E-3</c:v>
                </c:pt>
                <c:pt idx="31">
                  <c:v>5.4000000000000003E-3</c:v>
                </c:pt>
                <c:pt idx="32">
                  <c:v>5.7000000000000002E-3</c:v>
                </c:pt>
                <c:pt idx="33">
                  <c:v>6.0000000000000001E-3</c:v>
                </c:pt>
                <c:pt idx="34">
                  <c:v>6.3E-3</c:v>
                </c:pt>
                <c:pt idx="35">
                  <c:v>6.6E-3</c:v>
                </c:pt>
                <c:pt idx="36">
                  <c:v>6.9000000000000008E-3</c:v>
                </c:pt>
                <c:pt idx="37">
                  <c:v>7.1999999999999998E-3</c:v>
                </c:pt>
                <c:pt idx="38">
                  <c:v>7.9000000000000008E-3</c:v>
                </c:pt>
                <c:pt idx="39">
                  <c:v>8.6E-3</c:v>
                </c:pt>
                <c:pt idx="40">
                  <c:v>9.2999999999999992E-3</c:v>
                </c:pt>
                <c:pt idx="41">
                  <c:v>0.01</c:v>
                </c:pt>
                <c:pt idx="42">
                  <c:v>1.0699999999999999E-2</c:v>
                </c:pt>
                <c:pt idx="43">
                  <c:v>1.14E-2</c:v>
                </c:pt>
                <c:pt idx="44">
                  <c:v>1.21E-2</c:v>
                </c:pt>
                <c:pt idx="45">
                  <c:v>1.2800000000000001E-2</c:v>
                </c:pt>
                <c:pt idx="46">
                  <c:v>1.34E-2</c:v>
                </c:pt>
                <c:pt idx="47">
                  <c:v>1.47E-2</c:v>
                </c:pt>
                <c:pt idx="48">
                  <c:v>1.6E-2</c:v>
                </c:pt>
                <c:pt idx="49">
                  <c:v>1.7299999999999999E-2</c:v>
                </c:pt>
                <c:pt idx="50">
                  <c:v>1.8499999999999999E-2</c:v>
                </c:pt>
                <c:pt idx="51">
                  <c:v>1.9700000000000002E-2</c:v>
                </c:pt>
                <c:pt idx="52">
                  <c:v>2.0899999999999998E-2</c:v>
                </c:pt>
                <c:pt idx="53">
                  <c:v>2.3200000000000002E-2</c:v>
                </c:pt>
                <c:pt idx="54">
                  <c:v>2.5500000000000002E-2</c:v>
                </c:pt>
                <c:pt idx="55">
                  <c:v>2.7700000000000002E-2</c:v>
                </c:pt>
                <c:pt idx="56">
                  <c:v>2.98E-2</c:v>
                </c:pt>
                <c:pt idx="57">
                  <c:v>3.1899999999999998E-2</c:v>
                </c:pt>
                <c:pt idx="58">
                  <c:v>3.39E-2</c:v>
                </c:pt>
                <c:pt idx="59">
                  <c:v>3.5799999999999998E-2</c:v>
                </c:pt>
                <c:pt idx="60">
                  <c:v>3.78E-2</c:v>
                </c:pt>
                <c:pt idx="61">
                  <c:v>3.9600000000000003E-2</c:v>
                </c:pt>
                <c:pt idx="62">
                  <c:v>4.1399999999999999E-2</c:v>
                </c:pt>
                <c:pt idx="63">
                  <c:v>4.3200000000000002E-2</c:v>
                </c:pt>
                <c:pt idx="64">
                  <c:v>4.6700000000000005E-2</c:v>
                </c:pt>
                <c:pt idx="65">
                  <c:v>5.0799999999999998E-2</c:v>
                </c:pt>
                <c:pt idx="66">
                  <c:v>5.4600000000000003E-2</c:v>
                </c:pt>
                <c:pt idx="67">
                  <c:v>5.8299999999999998E-2</c:v>
                </c:pt>
                <c:pt idx="68">
                  <c:v>6.1800000000000001E-2</c:v>
                </c:pt>
                <c:pt idx="69">
                  <c:v>6.5200000000000008E-2</c:v>
                </c:pt>
                <c:pt idx="70">
                  <c:v>6.8400000000000002E-2</c:v>
                </c:pt>
                <c:pt idx="71">
                  <c:v>7.1399999999999991E-2</c:v>
                </c:pt>
                <c:pt idx="72">
                  <c:v>7.4399999999999994E-2</c:v>
                </c:pt>
                <c:pt idx="73">
                  <c:v>7.9899999999999999E-2</c:v>
                </c:pt>
                <c:pt idx="74">
                  <c:v>8.5099999999999995E-2</c:v>
                </c:pt>
                <c:pt idx="75">
                  <c:v>8.9800000000000005E-2</c:v>
                </c:pt>
                <c:pt idx="76">
                  <c:v>9.4299999999999995E-2</c:v>
                </c:pt>
                <c:pt idx="77">
                  <c:v>9.8500000000000004E-2</c:v>
                </c:pt>
                <c:pt idx="78">
                  <c:v>0.10249999999999999</c:v>
                </c:pt>
                <c:pt idx="79">
                  <c:v>0.10969999999999999</c:v>
                </c:pt>
                <c:pt idx="80">
                  <c:v>0.1163</c:v>
                </c:pt>
                <c:pt idx="81">
                  <c:v>0.1222</c:v>
                </c:pt>
                <c:pt idx="82">
                  <c:v>0.12759999999999999</c:v>
                </c:pt>
                <c:pt idx="83">
                  <c:v>0.13269999999999998</c:v>
                </c:pt>
                <c:pt idx="84">
                  <c:v>0.13730000000000001</c:v>
                </c:pt>
                <c:pt idx="85">
                  <c:v>0.1416</c:v>
                </c:pt>
                <c:pt idx="86">
                  <c:v>0.14560000000000001</c:v>
                </c:pt>
                <c:pt idx="87">
                  <c:v>0.14940000000000001</c:v>
                </c:pt>
                <c:pt idx="88">
                  <c:v>0.153</c:v>
                </c:pt>
                <c:pt idx="89">
                  <c:v>0.15629999999999999</c:v>
                </c:pt>
                <c:pt idx="90">
                  <c:v>0.16250000000000001</c:v>
                </c:pt>
                <c:pt idx="91">
                  <c:v>0.16950000000000001</c:v>
                </c:pt>
                <c:pt idx="92">
                  <c:v>0.1757</c:v>
                </c:pt>
                <c:pt idx="93">
                  <c:v>0.18129999999999999</c:v>
                </c:pt>
                <c:pt idx="94">
                  <c:v>0.18640000000000001</c:v>
                </c:pt>
                <c:pt idx="95">
                  <c:v>0.19119999999999998</c:v>
                </c:pt>
                <c:pt idx="96">
                  <c:v>0.19550000000000001</c:v>
                </c:pt>
                <c:pt idx="97">
                  <c:v>0.1996</c:v>
                </c:pt>
                <c:pt idx="98">
                  <c:v>0.20339999999999997</c:v>
                </c:pt>
                <c:pt idx="99">
                  <c:v>0.2104</c:v>
                </c:pt>
                <c:pt idx="100">
                  <c:v>0.21669999999999998</c:v>
                </c:pt>
                <c:pt idx="101">
                  <c:v>0.2225</c:v>
                </c:pt>
                <c:pt idx="102">
                  <c:v>0.2278</c:v>
                </c:pt>
                <c:pt idx="103">
                  <c:v>0.23269999999999999</c:v>
                </c:pt>
                <c:pt idx="104">
                  <c:v>0.2374</c:v>
                </c:pt>
                <c:pt idx="105">
                  <c:v>0.24580000000000002</c:v>
                </c:pt>
                <c:pt idx="106">
                  <c:v>0.2535</c:v>
                </c:pt>
                <c:pt idx="107">
                  <c:v>0.2606</c:v>
                </c:pt>
                <c:pt idx="108">
                  <c:v>0.2671</c:v>
                </c:pt>
                <c:pt idx="109">
                  <c:v>0.2732</c:v>
                </c:pt>
                <c:pt idx="110">
                  <c:v>0.27910000000000001</c:v>
                </c:pt>
                <c:pt idx="111">
                  <c:v>0.28460000000000002</c:v>
                </c:pt>
                <c:pt idx="112">
                  <c:v>0.28989999999999999</c:v>
                </c:pt>
                <c:pt idx="113">
                  <c:v>0.29500000000000004</c:v>
                </c:pt>
                <c:pt idx="114">
                  <c:v>0.2999</c:v>
                </c:pt>
                <c:pt idx="115">
                  <c:v>0.30459999999999998</c:v>
                </c:pt>
                <c:pt idx="116">
                  <c:v>0.31379999999999997</c:v>
                </c:pt>
                <c:pt idx="117">
                  <c:v>0.3246</c:v>
                </c:pt>
                <c:pt idx="118">
                  <c:v>0.33500000000000002</c:v>
                </c:pt>
                <c:pt idx="119">
                  <c:v>0.34510000000000002</c:v>
                </c:pt>
                <c:pt idx="120">
                  <c:v>0.35489999999999999</c:v>
                </c:pt>
                <c:pt idx="121">
                  <c:v>0.36449999999999999</c:v>
                </c:pt>
                <c:pt idx="122">
                  <c:v>0.374</c:v>
                </c:pt>
                <c:pt idx="123">
                  <c:v>0.38340000000000002</c:v>
                </c:pt>
                <c:pt idx="124">
                  <c:v>0.39279999999999998</c:v>
                </c:pt>
                <c:pt idx="125">
                  <c:v>0.41159999999999997</c:v>
                </c:pt>
                <c:pt idx="126">
                  <c:v>0.43049999999999999</c:v>
                </c:pt>
                <c:pt idx="127">
                  <c:v>0.44969999999999999</c:v>
                </c:pt>
                <c:pt idx="128">
                  <c:v>0.46920000000000001</c:v>
                </c:pt>
                <c:pt idx="129">
                  <c:v>0.48909999999999998</c:v>
                </c:pt>
                <c:pt idx="130">
                  <c:v>0.50949999999999995</c:v>
                </c:pt>
                <c:pt idx="131">
                  <c:v>0.55190000000000006</c:v>
                </c:pt>
                <c:pt idx="132">
                  <c:v>0.59650000000000003</c:v>
                </c:pt>
                <c:pt idx="133">
                  <c:v>0.64359999999999995</c:v>
                </c:pt>
                <c:pt idx="134">
                  <c:v>0.69330000000000003</c:v>
                </c:pt>
                <c:pt idx="135">
                  <c:v>0.74560000000000004</c:v>
                </c:pt>
                <c:pt idx="136">
                  <c:v>0.80059999999999998</c:v>
                </c:pt>
                <c:pt idx="137">
                  <c:v>0.85830000000000006</c:v>
                </c:pt>
                <c:pt idx="138">
                  <c:v>0.91859999999999997</c:v>
                </c:pt>
                <c:pt idx="139">
                  <c:v>0.98170000000000002</c:v>
                </c:pt>
                <c:pt idx="140">
                  <c:v>1.05</c:v>
                </c:pt>
                <c:pt idx="141">
                  <c:v>1.1200000000000001</c:v>
                </c:pt>
                <c:pt idx="142">
                  <c:v>1.26</c:v>
                </c:pt>
                <c:pt idx="143">
                  <c:v>1.46</c:v>
                </c:pt>
                <c:pt idx="144">
                  <c:v>1.67</c:v>
                </c:pt>
                <c:pt idx="145">
                  <c:v>1.9</c:v>
                </c:pt>
                <c:pt idx="146">
                  <c:v>2.15</c:v>
                </c:pt>
                <c:pt idx="147">
                  <c:v>2.41</c:v>
                </c:pt>
                <c:pt idx="148">
                  <c:v>2.68</c:v>
                </c:pt>
                <c:pt idx="149">
                  <c:v>2.97</c:v>
                </c:pt>
                <c:pt idx="150">
                  <c:v>3.28</c:v>
                </c:pt>
                <c:pt idx="151">
                  <c:v>3.92</c:v>
                </c:pt>
                <c:pt idx="152">
                  <c:v>4.62</c:v>
                </c:pt>
                <c:pt idx="153">
                  <c:v>5.37</c:v>
                </c:pt>
                <c:pt idx="154">
                  <c:v>6.18</c:v>
                </c:pt>
                <c:pt idx="155" formatCode="0.00">
                  <c:v>7.03</c:v>
                </c:pt>
                <c:pt idx="156" formatCode="0.00">
                  <c:v>7.93</c:v>
                </c:pt>
                <c:pt idx="157" formatCode="0.00">
                  <c:v>9.8699999999999992</c:v>
                </c:pt>
                <c:pt idx="158" formatCode="0.00">
                  <c:v>12</c:v>
                </c:pt>
                <c:pt idx="159" formatCode="0.00">
                  <c:v>14.31</c:v>
                </c:pt>
                <c:pt idx="160" formatCode="0.00">
                  <c:v>16.79</c:v>
                </c:pt>
                <c:pt idx="161" formatCode="0.00">
                  <c:v>19.45</c:v>
                </c:pt>
                <c:pt idx="162" formatCode="0.00">
                  <c:v>22.27</c:v>
                </c:pt>
                <c:pt idx="163" formatCode="0.00">
                  <c:v>25.26</c:v>
                </c:pt>
                <c:pt idx="164" formatCode="0.00">
                  <c:v>28.41</c:v>
                </c:pt>
                <c:pt idx="165" formatCode="0.00">
                  <c:v>31.72</c:v>
                </c:pt>
                <c:pt idx="166" formatCode="0.00">
                  <c:v>35.19</c:v>
                </c:pt>
                <c:pt idx="167" formatCode="0.00">
                  <c:v>38.81</c:v>
                </c:pt>
                <c:pt idx="168" formatCode="0.00">
                  <c:v>46.51</c:v>
                </c:pt>
                <c:pt idx="169" formatCode="0.00">
                  <c:v>56.96</c:v>
                </c:pt>
                <c:pt idx="170" formatCode="0.00">
                  <c:v>68.31</c:v>
                </c:pt>
                <c:pt idx="171" formatCode="0.00">
                  <c:v>80.52</c:v>
                </c:pt>
                <c:pt idx="172" formatCode="0.00">
                  <c:v>93.57</c:v>
                </c:pt>
                <c:pt idx="173" formatCode="0.00">
                  <c:v>107.44</c:v>
                </c:pt>
                <c:pt idx="174" formatCode="0.00">
                  <c:v>122.11</c:v>
                </c:pt>
                <c:pt idx="175" formatCode="0.00">
                  <c:v>137.55000000000001</c:v>
                </c:pt>
                <c:pt idx="176" formatCode="0.00">
                  <c:v>153.75</c:v>
                </c:pt>
                <c:pt idx="177" formatCode="0.00">
                  <c:v>188.37</c:v>
                </c:pt>
                <c:pt idx="178" formatCode="0.00">
                  <c:v>225.8</c:v>
                </c:pt>
                <c:pt idx="179" formatCode="0.00">
                  <c:v>265.93</c:v>
                </c:pt>
                <c:pt idx="180" formatCode="0.00">
                  <c:v>308.64</c:v>
                </c:pt>
                <c:pt idx="181" formatCode="0.00">
                  <c:v>353.83</c:v>
                </c:pt>
                <c:pt idx="182" formatCode="0.00">
                  <c:v>401.39</c:v>
                </c:pt>
                <c:pt idx="183" formatCode="0.00">
                  <c:v>503.3</c:v>
                </c:pt>
                <c:pt idx="184" formatCode="0.00">
                  <c:v>613.66</c:v>
                </c:pt>
                <c:pt idx="185" formatCode="0.00">
                  <c:v>731.85</c:v>
                </c:pt>
                <c:pt idx="186" formatCode="0.00">
                  <c:v>857.3</c:v>
                </c:pt>
                <c:pt idx="187" formatCode="0.00">
                  <c:v>989.49</c:v>
                </c:pt>
                <c:pt idx="188" formatCode="0.0">
                  <c:v>1130</c:v>
                </c:pt>
                <c:pt idx="189" formatCode="0.0">
                  <c:v>1270</c:v>
                </c:pt>
                <c:pt idx="190" formatCode="0.0">
                  <c:v>1420</c:v>
                </c:pt>
                <c:pt idx="191" formatCode="0.0">
                  <c:v>1580</c:v>
                </c:pt>
                <c:pt idx="192" formatCode="0.0">
                  <c:v>1740</c:v>
                </c:pt>
                <c:pt idx="193" formatCode="0.0">
                  <c:v>1900</c:v>
                </c:pt>
                <c:pt idx="194" formatCode="0.0">
                  <c:v>2240</c:v>
                </c:pt>
                <c:pt idx="195" formatCode="0.0">
                  <c:v>2690</c:v>
                </c:pt>
                <c:pt idx="196" formatCode="0.0">
                  <c:v>3150</c:v>
                </c:pt>
                <c:pt idx="197" formatCode="0.0">
                  <c:v>3630</c:v>
                </c:pt>
                <c:pt idx="198" formatCode="0.0">
                  <c:v>4120</c:v>
                </c:pt>
                <c:pt idx="199" formatCode="0.0">
                  <c:v>4630</c:v>
                </c:pt>
                <c:pt idx="200" formatCode="0.0">
                  <c:v>5140</c:v>
                </c:pt>
                <c:pt idx="201" formatCode="0.0">
                  <c:v>5660</c:v>
                </c:pt>
                <c:pt idx="202" formatCode="0.0">
                  <c:v>6180</c:v>
                </c:pt>
                <c:pt idx="203" formatCode="0.0">
                  <c:v>7250</c:v>
                </c:pt>
                <c:pt idx="204" formatCode="0.0">
                  <c:v>8320</c:v>
                </c:pt>
                <c:pt idx="205" formatCode="0.0">
                  <c:v>9400</c:v>
                </c:pt>
                <c:pt idx="206" formatCode="0.0">
                  <c:v>10480</c:v>
                </c:pt>
                <c:pt idx="207" formatCode="0.0">
                  <c:v>11550</c:v>
                </c:pt>
                <c:pt idx="208" formatCode="0.0">
                  <c:v>12610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8120"/>
        <c:axId val="477611848"/>
      </c:scatterChart>
      <c:valAx>
        <c:axId val="47761812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848"/>
        <c:crosses val="autoZero"/>
        <c:crossBetween val="midCat"/>
        <c:majorUnit val="10"/>
      </c:valAx>
      <c:valAx>
        <c:axId val="477611848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812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srim7Li_Au!$P$5</c:f>
          <c:strCache>
            <c:ptCount val="1"/>
            <c:pt idx="0">
              <c:v>srim7Li_Au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srim7Li_Au!$D$20:$D$228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srim7Li_Au!$E$20:$E$228</c:f>
              <c:numCache>
                <c:formatCode>0.000E+00</c:formatCode>
                <c:ptCount val="209"/>
                <c:pt idx="0">
                  <c:v>3.5969999999999999E-3</c:v>
                </c:pt>
                <c:pt idx="1">
                  <c:v>3.8449999999999999E-3</c:v>
                </c:pt>
                <c:pt idx="2">
                  <c:v>4.078E-3</c:v>
                </c:pt>
                <c:pt idx="3">
                  <c:v>4.2989999999999999E-3</c:v>
                </c:pt>
                <c:pt idx="4">
                  <c:v>4.509E-3</c:v>
                </c:pt>
                <c:pt idx="5">
                  <c:v>4.7089999999999996E-3</c:v>
                </c:pt>
                <c:pt idx="6">
                  <c:v>4.9020000000000001E-3</c:v>
                </c:pt>
                <c:pt idx="7">
                  <c:v>5.0870000000000004E-3</c:v>
                </c:pt>
                <c:pt idx="8">
                  <c:v>5.2649999999999997E-3</c:v>
                </c:pt>
                <c:pt idx="9">
                  <c:v>5.4380000000000001E-3</c:v>
                </c:pt>
                <c:pt idx="10">
                  <c:v>5.6049999999999997E-3</c:v>
                </c:pt>
                <c:pt idx="11">
                  <c:v>5.7679999999999997E-3</c:v>
                </c:pt>
                <c:pt idx="12">
                  <c:v>6.0800000000000003E-3</c:v>
                </c:pt>
                <c:pt idx="13">
                  <c:v>6.4479999999999997E-3</c:v>
                </c:pt>
                <c:pt idx="14">
                  <c:v>6.7970000000000001E-3</c:v>
                </c:pt>
                <c:pt idx="15">
                  <c:v>7.1289999999999999E-3</c:v>
                </c:pt>
                <c:pt idx="16">
                  <c:v>7.4460000000000004E-3</c:v>
                </c:pt>
                <c:pt idx="17">
                  <c:v>7.7499999999999999E-3</c:v>
                </c:pt>
                <c:pt idx="18">
                  <c:v>8.0429999999999998E-3</c:v>
                </c:pt>
                <c:pt idx="19">
                  <c:v>8.3250000000000008E-3</c:v>
                </c:pt>
                <c:pt idx="20">
                  <c:v>8.5979999999999997E-3</c:v>
                </c:pt>
                <c:pt idx="21">
                  <c:v>9.1190000000000004E-3</c:v>
                </c:pt>
                <c:pt idx="22">
                  <c:v>9.613E-3</c:v>
                </c:pt>
                <c:pt idx="23">
                  <c:v>1.008E-2</c:v>
                </c:pt>
                <c:pt idx="24">
                  <c:v>1.0529999999999999E-2</c:v>
                </c:pt>
                <c:pt idx="25">
                  <c:v>1.0959999999999999E-2</c:v>
                </c:pt>
                <c:pt idx="26">
                  <c:v>1.137E-2</c:v>
                </c:pt>
                <c:pt idx="27">
                  <c:v>1.2160000000000001E-2</c:v>
                </c:pt>
                <c:pt idx="28">
                  <c:v>1.29E-2</c:v>
                </c:pt>
                <c:pt idx="29">
                  <c:v>1.359E-2</c:v>
                </c:pt>
                <c:pt idx="30">
                  <c:v>1.426E-2</c:v>
                </c:pt>
                <c:pt idx="31">
                  <c:v>1.489E-2</c:v>
                </c:pt>
                <c:pt idx="32">
                  <c:v>1.55E-2</c:v>
                </c:pt>
                <c:pt idx="33">
                  <c:v>1.609E-2</c:v>
                </c:pt>
                <c:pt idx="34">
                  <c:v>1.6650000000000002E-2</c:v>
                </c:pt>
                <c:pt idx="35">
                  <c:v>1.72E-2</c:v>
                </c:pt>
                <c:pt idx="36">
                  <c:v>1.772E-2</c:v>
                </c:pt>
                <c:pt idx="37">
                  <c:v>1.8239999999999999E-2</c:v>
                </c:pt>
                <c:pt idx="38">
                  <c:v>1.9230000000000001E-2</c:v>
                </c:pt>
                <c:pt idx="39">
                  <c:v>2.0389999999999998E-2</c:v>
                </c:pt>
                <c:pt idx="40">
                  <c:v>2.1489999999999999E-2</c:v>
                </c:pt>
                <c:pt idx="41">
                  <c:v>2.2540000000000001E-2</c:v>
                </c:pt>
                <c:pt idx="42">
                  <c:v>2.3550000000000001E-2</c:v>
                </c:pt>
                <c:pt idx="43">
                  <c:v>2.4510000000000001E-2</c:v>
                </c:pt>
                <c:pt idx="44">
                  <c:v>2.5430000000000001E-2</c:v>
                </c:pt>
                <c:pt idx="45">
                  <c:v>2.6329999999999999E-2</c:v>
                </c:pt>
                <c:pt idx="46">
                  <c:v>2.7189999999999999E-2</c:v>
                </c:pt>
                <c:pt idx="47">
                  <c:v>2.8840000000000001E-2</c:v>
                </c:pt>
                <c:pt idx="48">
                  <c:v>3.04E-2</c:v>
                </c:pt>
                <c:pt idx="49">
                  <c:v>3.1879999999999999E-2</c:v>
                </c:pt>
                <c:pt idx="50">
                  <c:v>3.3300000000000003E-2</c:v>
                </c:pt>
                <c:pt idx="51">
                  <c:v>3.4660000000000003E-2</c:v>
                </c:pt>
                <c:pt idx="52">
                  <c:v>3.5970000000000002E-2</c:v>
                </c:pt>
                <c:pt idx="53">
                  <c:v>3.8449999999999998E-2</c:v>
                </c:pt>
                <c:pt idx="54">
                  <c:v>4.0779999999999997E-2</c:v>
                </c:pt>
                <c:pt idx="55">
                  <c:v>4.299E-2</c:v>
                </c:pt>
                <c:pt idx="56">
                  <c:v>4.5089999999999998E-2</c:v>
                </c:pt>
                <c:pt idx="57">
                  <c:v>4.709E-2</c:v>
                </c:pt>
                <c:pt idx="58">
                  <c:v>4.9020000000000001E-2</c:v>
                </c:pt>
                <c:pt idx="59">
                  <c:v>5.0869999999999999E-2</c:v>
                </c:pt>
                <c:pt idx="60">
                  <c:v>5.2769999999999997E-2</c:v>
                </c:pt>
                <c:pt idx="61">
                  <c:v>5.4620000000000002E-2</c:v>
                </c:pt>
                <c:pt idx="62">
                  <c:v>5.6419999999999998E-2</c:v>
                </c:pt>
                <c:pt idx="63">
                  <c:v>5.8169999999999999E-2</c:v>
                </c:pt>
                <c:pt idx="64">
                  <c:v>6.1550000000000001E-2</c:v>
                </c:pt>
                <c:pt idx="65">
                  <c:v>6.5579999999999999E-2</c:v>
                </c:pt>
                <c:pt idx="66">
                  <c:v>6.9409999999999999E-2</c:v>
                </c:pt>
                <c:pt idx="67">
                  <c:v>7.3080000000000006E-2</c:v>
                </c:pt>
                <c:pt idx="68">
                  <c:v>7.6600000000000001E-2</c:v>
                </c:pt>
                <c:pt idx="69">
                  <c:v>0.08</c:v>
                </c:pt>
                <c:pt idx="70">
                  <c:v>8.3299999999999999E-2</c:v>
                </c:pt>
                <c:pt idx="71">
                  <c:v>8.6489999999999997E-2</c:v>
                </c:pt>
                <c:pt idx="72">
                  <c:v>8.9590000000000003E-2</c:v>
                </c:pt>
                <c:pt idx="73">
                  <c:v>9.5549999999999996E-2</c:v>
                </c:pt>
                <c:pt idx="74">
                  <c:v>0.1012</c:v>
                </c:pt>
                <c:pt idx="75">
                  <c:v>0.1067</c:v>
                </c:pt>
                <c:pt idx="76">
                  <c:v>0.1119</c:v>
                </c:pt>
                <c:pt idx="77">
                  <c:v>0.11700000000000001</c:v>
                </c:pt>
                <c:pt idx="78">
                  <c:v>0.12189999999999999</c:v>
                </c:pt>
                <c:pt idx="79">
                  <c:v>0.1313</c:v>
                </c:pt>
                <c:pt idx="80">
                  <c:v>0.14019999999999999</c:v>
                </c:pt>
                <c:pt idx="81">
                  <c:v>0.1487</c:v>
                </c:pt>
                <c:pt idx="82">
                  <c:v>0.15690000000000001</c:v>
                </c:pt>
                <c:pt idx="83">
                  <c:v>0.16470000000000001</c:v>
                </c:pt>
                <c:pt idx="84">
                  <c:v>0.17230000000000001</c:v>
                </c:pt>
                <c:pt idx="85">
                  <c:v>0.17960000000000001</c:v>
                </c:pt>
                <c:pt idx="86">
                  <c:v>0.18679999999999999</c:v>
                </c:pt>
                <c:pt idx="87">
                  <c:v>0.19370000000000001</c:v>
                </c:pt>
                <c:pt idx="88">
                  <c:v>0.20039999999999999</c:v>
                </c:pt>
                <c:pt idx="89">
                  <c:v>0.20699999999999999</c:v>
                </c:pt>
                <c:pt idx="90">
                  <c:v>0.21970000000000001</c:v>
                </c:pt>
                <c:pt idx="91">
                  <c:v>0.2349</c:v>
                </c:pt>
                <c:pt idx="92">
                  <c:v>0.24929999999999999</c:v>
                </c:pt>
                <c:pt idx="93">
                  <c:v>0.2631</c:v>
                </c:pt>
                <c:pt idx="94">
                  <c:v>0.27629999999999999</c:v>
                </c:pt>
                <c:pt idx="95">
                  <c:v>0.28899999999999998</c:v>
                </c:pt>
                <c:pt idx="96">
                  <c:v>0.30130000000000001</c:v>
                </c:pt>
                <c:pt idx="97">
                  <c:v>0.31309999999999999</c:v>
                </c:pt>
                <c:pt idx="98">
                  <c:v>0.3246</c:v>
                </c:pt>
                <c:pt idx="99">
                  <c:v>0.34639999999999999</c:v>
                </c:pt>
                <c:pt idx="100">
                  <c:v>0.3669</c:v>
                </c:pt>
                <c:pt idx="101">
                  <c:v>0.38619999999999999</c:v>
                </c:pt>
                <c:pt idx="102">
                  <c:v>0.40439999999999998</c:v>
                </c:pt>
                <c:pt idx="103">
                  <c:v>0.42170000000000002</c:v>
                </c:pt>
                <c:pt idx="104">
                  <c:v>0.43809999999999999</c:v>
                </c:pt>
                <c:pt idx="105">
                  <c:v>0.46829999999999999</c:v>
                </c:pt>
                <c:pt idx="106">
                  <c:v>0.49540000000000001</c:v>
                </c:pt>
                <c:pt idx="107">
                  <c:v>0.51970000000000005</c:v>
                </c:pt>
                <c:pt idx="108">
                  <c:v>0.54159999999999997</c:v>
                </c:pt>
                <c:pt idx="109">
                  <c:v>0.56110000000000004</c:v>
                </c:pt>
                <c:pt idx="110">
                  <c:v>0.5786</c:v>
                </c:pt>
                <c:pt idx="111">
                  <c:v>0.59409999999999996</c:v>
                </c:pt>
                <c:pt idx="112">
                  <c:v>0.6079</c:v>
                </c:pt>
                <c:pt idx="113">
                  <c:v>0.62</c:v>
                </c:pt>
                <c:pt idx="114">
                  <c:v>0.63070000000000004</c:v>
                </c:pt>
                <c:pt idx="115">
                  <c:v>0.64</c:v>
                </c:pt>
                <c:pt idx="116">
                  <c:v>0.65510000000000002</c:v>
                </c:pt>
                <c:pt idx="117">
                  <c:v>0.66830000000000001</c:v>
                </c:pt>
                <c:pt idx="118">
                  <c:v>0.6764</c:v>
                </c:pt>
                <c:pt idx="119">
                  <c:v>0.68059999999999998</c:v>
                </c:pt>
                <c:pt idx="120">
                  <c:v>0.68169999999999997</c:v>
                </c:pt>
                <c:pt idx="121">
                  <c:v>0.68049999999999999</c:v>
                </c:pt>
                <c:pt idx="122">
                  <c:v>0.6774</c:v>
                </c:pt>
                <c:pt idx="123">
                  <c:v>0.67300000000000004</c:v>
                </c:pt>
                <c:pt idx="124">
                  <c:v>0.66749999999999998</c:v>
                </c:pt>
                <c:pt idx="125">
                  <c:v>0.65439999999999998</c:v>
                </c:pt>
                <c:pt idx="126">
                  <c:v>0.63970000000000005</c:v>
                </c:pt>
                <c:pt idx="127">
                  <c:v>0.62419999999999998</c:v>
                </c:pt>
                <c:pt idx="128">
                  <c:v>0.60860000000000003</c:v>
                </c:pt>
                <c:pt idx="129">
                  <c:v>0.59309999999999996</c:v>
                </c:pt>
                <c:pt idx="130">
                  <c:v>0.57799999999999996</c:v>
                </c:pt>
                <c:pt idx="131">
                  <c:v>0.5494</c:v>
                </c:pt>
                <c:pt idx="132">
                  <c:v>0.52310000000000001</c:v>
                </c:pt>
                <c:pt idx="133">
                  <c:v>0.49909999999999999</c:v>
                </c:pt>
                <c:pt idx="134">
                  <c:v>0.47720000000000001</c:v>
                </c:pt>
                <c:pt idx="135">
                  <c:v>0.45729999999999998</c:v>
                </c:pt>
                <c:pt idx="136">
                  <c:v>0.43919999999999998</c:v>
                </c:pt>
                <c:pt idx="137">
                  <c:v>0.42259999999999998</c:v>
                </c:pt>
                <c:pt idx="138">
                  <c:v>0.40920000000000001</c:v>
                </c:pt>
                <c:pt idx="139">
                  <c:v>0.39579999999999999</c:v>
                </c:pt>
                <c:pt idx="140">
                  <c:v>0.38269999999999998</c:v>
                </c:pt>
                <c:pt idx="141">
                  <c:v>0.37130000000000002</c:v>
                </c:pt>
                <c:pt idx="142">
                  <c:v>0.3508</c:v>
                </c:pt>
                <c:pt idx="143">
                  <c:v>0.32879999999999998</c:v>
                </c:pt>
                <c:pt idx="144">
                  <c:v>0.30980000000000002</c:v>
                </c:pt>
                <c:pt idx="145">
                  <c:v>0.29330000000000001</c:v>
                </c:pt>
                <c:pt idx="146">
                  <c:v>0.2787</c:v>
                </c:pt>
                <c:pt idx="147">
                  <c:v>0.26579999999999998</c:v>
                </c:pt>
                <c:pt idx="148">
                  <c:v>0.25419999999999998</c:v>
                </c:pt>
                <c:pt idx="149">
                  <c:v>0.24379999999999999</c:v>
                </c:pt>
                <c:pt idx="150">
                  <c:v>0.2344</c:v>
                </c:pt>
                <c:pt idx="151">
                  <c:v>0.21779999999999999</c:v>
                </c:pt>
                <c:pt idx="152">
                  <c:v>0.2039</c:v>
                </c:pt>
                <c:pt idx="153">
                  <c:v>0.1918</c:v>
                </c:pt>
                <c:pt idx="154">
                  <c:v>0.18140000000000001</c:v>
                </c:pt>
                <c:pt idx="155">
                  <c:v>0.17219999999999999</c:v>
                </c:pt>
                <c:pt idx="156">
                  <c:v>0.16400000000000001</c:v>
                </c:pt>
                <c:pt idx="157">
                  <c:v>0.15010000000000001</c:v>
                </c:pt>
                <c:pt idx="158">
                  <c:v>0.1386</c:v>
                </c:pt>
                <c:pt idx="159">
                  <c:v>0.12909999999999999</c:v>
                </c:pt>
                <c:pt idx="160">
                  <c:v>0.12089999999999999</c:v>
                </c:pt>
                <c:pt idx="161">
                  <c:v>0.1139</c:v>
                </c:pt>
                <c:pt idx="162">
                  <c:v>0.1077</c:v>
                </c:pt>
                <c:pt idx="163">
                  <c:v>0.1023</c:v>
                </c:pt>
                <c:pt idx="164">
                  <c:v>9.7470000000000001E-2</c:v>
                </c:pt>
                <c:pt idx="165">
                  <c:v>9.3140000000000001E-2</c:v>
                </c:pt>
                <c:pt idx="166">
                  <c:v>8.924E-2</c:v>
                </c:pt>
                <c:pt idx="167">
                  <c:v>8.5709999999999995E-2</c:v>
                </c:pt>
                <c:pt idx="168">
                  <c:v>7.9530000000000003E-2</c:v>
                </c:pt>
                <c:pt idx="169">
                  <c:v>7.3120000000000004E-2</c:v>
                </c:pt>
                <c:pt idx="170">
                  <c:v>6.7820000000000005E-2</c:v>
                </c:pt>
                <c:pt idx="171">
                  <c:v>6.3339999999999994E-2</c:v>
                </c:pt>
                <c:pt idx="172">
                  <c:v>5.951E-2</c:v>
                </c:pt>
                <c:pt idx="173">
                  <c:v>5.62E-2</c:v>
                </c:pt>
                <c:pt idx="174">
                  <c:v>5.3289999999999997E-2</c:v>
                </c:pt>
                <c:pt idx="175">
                  <c:v>5.0720000000000001E-2</c:v>
                </c:pt>
                <c:pt idx="176">
                  <c:v>4.8439999999999997E-2</c:v>
                </c:pt>
                <c:pt idx="177">
                  <c:v>4.4540000000000003E-2</c:v>
                </c:pt>
                <c:pt idx="178">
                  <c:v>4.1340000000000002E-2</c:v>
                </c:pt>
                <c:pt idx="179">
                  <c:v>3.8649999999999997E-2</c:v>
                </c:pt>
                <c:pt idx="180">
                  <c:v>3.637E-2</c:v>
                </c:pt>
                <c:pt idx="181">
                  <c:v>3.44E-2</c:v>
                </c:pt>
                <c:pt idx="182">
                  <c:v>3.2689999999999997E-2</c:v>
                </c:pt>
                <c:pt idx="183">
                  <c:v>2.9850000000000002E-2</c:v>
                </c:pt>
                <c:pt idx="184">
                  <c:v>2.759E-2</c:v>
                </c:pt>
                <c:pt idx="185">
                  <c:v>2.5739999999999999E-2</c:v>
                </c:pt>
                <c:pt idx="186">
                  <c:v>2.4209999999999999E-2</c:v>
                </c:pt>
                <c:pt idx="187">
                  <c:v>2.291E-2</c:v>
                </c:pt>
                <c:pt idx="188">
                  <c:v>2.18E-2</c:v>
                </c:pt>
                <c:pt idx="189">
                  <c:v>2.0840000000000001E-2</c:v>
                </c:pt>
                <c:pt idx="190">
                  <c:v>2.001E-2</c:v>
                </c:pt>
                <c:pt idx="191">
                  <c:v>1.9269999999999999E-2</c:v>
                </c:pt>
                <c:pt idx="192">
                  <c:v>1.8610000000000002E-2</c:v>
                </c:pt>
                <c:pt idx="193">
                  <c:v>1.8030000000000001E-2</c:v>
                </c:pt>
                <c:pt idx="194">
                  <c:v>1.703E-2</c:v>
                </c:pt>
                <c:pt idx="195">
                  <c:v>1.602E-2</c:v>
                </c:pt>
                <c:pt idx="196">
                  <c:v>1.521E-2</c:v>
                </c:pt>
                <c:pt idx="197">
                  <c:v>1.455E-2</c:v>
                </c:pt>
                <c:pt idx="198">
                  <c:v>1.401E-2</c:v>
                </c:pt>
                <c:pt idx="199">
                  <c:v>1.354E-2</c:v>
                </c:pt>
                <c:pt idx="200">
                  <c:v>1.315E-2</c:v>
                </c:pt>
                <c:pt idx="201">
                  <c:v>1.282E-2</c:v>
                </c:pt>
                <c:pt idx="202">
                  <c:v>1.2529999999999999E-2</c:v>
                </c:pt>
                <c:pt idx="203">
                  <c:v>1.205E-2</c:v>
                </c:pt>
                <c:pt idx="204">
                  <c:v>1.1679999999999999E-2</c:v>
                </c:pt>
                <c:pt idx="205">
                  <c:v>1.1390000000000001E-2</c:v>
                </c:pt>
                <c:pt idx="206">
                  <c:v>1.116E-2</c:v>
                </c:pt>
                <c:pt idx="207">
                  <c:v>1.0970000000000001E-2</c:v>
                </c:pt>
                <c:pt idx="208">
                  <c:v>1.082E-2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A1-4D97-BA2B-10956521B3FD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srim7Li_Au!$F$20:$F$228</c:f>
              <c:numCache>
                <c:formatCode>0.000E+00</c:formatCode>
                <c:ptCount val="209"/>
                <c:pt idx="0">
                  <c:v>4.4799999999999996E-3</c:v>
                </c:pt>
                <c:pt idx="1">
                  <c:v>4.7819999999999998E-3</c:v>
                </c:pt>
                <c:pt idx="2">
                  <c:v>5.0600000000000003E-3</c:v>
                </c:pt>
                <c:pt idx="3">
                  <c:v>5.3189999999999999E-3</c:v>
                </c:pt>
                <c:pt idx="4">
                  <c:v>5.561E-3</c:v>
                </c:pt>
                <c:pt idx="5">
                  <c:v>5.7889999999999999E-3</c:v>
                </c:pt>
                <c:pt idx="6">
                  <c:v>6.0039999999999998E-3</c:v>
                </c:pt>
                <c:pt idx="7">
                  <c:v>6.208E-3</c:v>
                </c:pt>
                <c:pt idx="8">
                  <c:v>6.4009999999999996E-3</c:v>
                </c:pt>
                <c:pt idx="9">
                  <c:v>6.5859999999999998E-3</c:v>
                </c:pt>
                <c:pt idx="10">
                  <c:v>6.7629999999999999E-3</c:v>
                </c:pt>
                <c:pt idx="11">
                  <c:v>6.9319999999999998E-3</c:v>
                </c:pt>
                <c:pt idx="12">
                  <c:v>7.2509999999999996E-3</c:v>
                </c:pt>
                <c:pt idx="13">
                  <c:v>7.6169999999999996E-3</c:v>
                </c:pt>
                <c:pt idx="14">
                  <c:v>7.9539999999999993E-3</c:v>
                </c:pt>
                <c:pt idx="15">
                  <c:v>8.2640000000000005E-3</c:v>
                </c:pt>
                <c:pt idx="16">
                  <c:v>8.5540000000000008E-3</c:v>
                </c:pt>
                <c:pt idx="17">
                  <c:v>8.8240000000000002E-3</c:v>
                </c:pt>
                <c:pt idx="18">
                  <c:v>9.0779999999999993E-3</c:v>
                </c:pt>
                <c:pt idx="19">
                  <c:v>9.3170000000000006E-3</c:v>
                </c:pt>
                <c:pt idx="20">
                  <c:v>9.5429999999999994E-3</c:v>
                </c:pt>
                <c:pt idx="21">
                  <c:v>9.9600000000000001E-3</c:v>
                </c:pt>
                <c:pt idx="22">
                  <c:v>1.034E-2</c:v>
                </c:pt>
                <c:pt idx="23">
                  <c:v>1.069E-2</c:v>
                </c:pt>
                <c:pt idx="24">
                  <c:v>1.0999999999999999E-2</c:v>
                </c:pt>
                <c:pt idx="25">
                  <c:v>1.1299999999999999E-2</c:v>
                </c:pt>
                <c:pt idx="26">
                  <c:v>1.157E-2</c:v>
                </c:pt>
                <c:pt idx="27">
                  <c:v>1.2070000000000001E-2</c:v>
                </c:pt>
                <c:pt idx="28">
                  <c:v>1.2500000000000001E-2</c:v>
                </c:pt>
                <c:pt idx="29">
                  <c:v>1.289E-2</c:v>
                </c:pt>
                <c:pt idx="30">
                  <c:v>1.325E-2</c:v>
                </c:pt>
                <c:pt idx="31">
                  <c:v>1.3559999999999999E-2</c:v>
                </c:pt>
                <c:pt idx="32">
                  <c:v>1.3849999999999999E-2</c:v>
                </c:pt>
                <c:pt idx="33">
                  <c:v>1.4120000000000001E-2</c:v>
                </c:pt>
                <c:pt idx="34">
                  <c:v>1.4370000000000001E-2</c:v>
                </c:pt>
                <c:pt idx="35">
                  <c:v>1.4590000000000001E-2</c:v>
                </c:pt>
                <c:pt idx="36">
                  <c:v>1.4800000000000001E-2</c:v>
                </c:pt>
                <c:pt idx="37">
                  <c:v>1.4999999999999999E-2</c:v>
                </c:pt>
                <c:pt idx="38">
                  <c:v>1.5350000000000001E-2</c:v>
                </c:pt>
                <c:pt idx="39">
                  <c:v>1.5730000000000001E-2</c:v>
                </c:pt>
                <c:pt idx="40">
                  <c:v>1.6060000000000001E-2</c:v>
                </c:pt>
                <c:pt idx="41">
                  <c:v>1.635E-2</c:v>
                </c:pt>
                <c:pt idx="42">
                  <c:v>1.66E-2</c:v>
                </c:pt>
                <c:pt idx="43">
                  <c:v>1.6820000000000002E-2</c:v>
                </c:pt>
                <c:pt idx="44">
                  <c:v>1.7010000000000001E-2</c:v>
                </c:pt>
                <c:pt idx="45">
                  <c:v>1.7180000000000001E-2</c:v>
                </c:pt>
                <c:pt idx="46">
                  <c:v>1.7340000000000001E-2</c:v>
                </c:pt>
                <c:pt idx="47">
                  <c:v>1.7590000000000001E-2</c:v>
                </c:pt>
                <c:pt idx="48">
                  <c:v>1.78E-2</c:v>
                </c:pt>
                <c:pt idx="49">
                  <c:v>1.797E-2</c:v>
                </c:pt>
                <c:pt idx="50">
                  <c:v>1.8100000000000002E-2</c:v>
                </c:pt>
                <c:pt idx="51">
                  <c:v>1.8200000000000001E-2</c:v>
                </c:pt>
                <c:pt idx="52">
                  <c:v>1.8290000000000001E-2</c:v>
                </c:pt>
                <c:pt idx="53">
                  <c:v>1.84E-2</c:v>
                </c:pt>
                <c:pt idx="54">
                  <c:v>1.8450000000000001E-2</c:v>
                </c:pt>
                <c:pt idx="55">
                  <c:v>1.847E-2</c:v>
                </c:pt>
                <c:pt idx="56">
                  <c:v>1.8450000000000001E-2</c:v>
                </c:pt>
                <c:pt idx="57">
                  <c:v>1.8409999999999999E-2</c:v>
                </c:pt>
                <c:pt idx="58">
                  <c:v>1.8350000000000002E-2</c:v>
                </c:pt>
                <c:pt idx="59">
                  <c:v>1.8280000000000001E-2</c:v>
                </c:pt>
                <c:pt idx="60">
                  <c:v>1.8200000000000001E-2</c:v>
                </c:pt>
                <c:pt idx="61">
                  <c:v>1.8100000000000002E-2</c:v>
                </c:pt>
                <c:pt idx="62">
                  <c:v>1.7999999999999999E-2</c:v>
                </c:pt>
                <c:pt idx="63">
                  <c:v>1.7899999999999999E-2</c:v>
                </c:pt>
                <c:pt idx="64">
                  <c:v>1.7680000000000001E-2</c:v>
                </c:pt>
                <c:pt idx="65">
                  <c:v>1.7399999999999999E-2</c:v>
                </c:pt>
                <c:pt idx="66">
                  <c:v>1.7100000000000001E-2</c:v>
                </c:pt>
                <c:pt idx="67">
                  <c:v>1.6809999999999999E-2</c:v>
                </c:pt>
                <c:pt idx="68">
                  <c:v>1.652E-2</c:v>
                </c:pt>
                <c:pt idx="69">
                  <c:v>1.6240000000000001E-2</c:v>
                </c:pt>
                <c:pt idx="70">
                  <c:v>1.5959999999999998E-2</c:v>
                </c:pt>
                <c:pt idx="71">
                  <c:v>1.5689999999999999E-2</c:v>
                </c:pt>
                <c:pt idx="72">
                  <c:v>1.5429999999999999E-2</c:v>
                </c:pt>
                <c:pt idx="73">
                  <c:v>1.494E-2</c:v>
                </c:pt>
                <c:pt idx="74">
                  <c:v>1.447E-2</c:v>
                </c:pt>
                <c:pt idx="75">
                  <c:v>1.404E-2</c:v>
                </c:pt>
                <c:pt idx="76">
                  <c:v>1.363E-2</c:v>
                </c:pt>
                <c:pt idx="77">
                  <c:v>1.325E-2</c:v>
                </c:pt>
                <c:pt idx="78">
                  <c:v>1.289E-2</c:v>
                </c:pt>
                <c:pt idx="79">
                  <c:v>1.2239999999999999E-2</c:v>
                </c:pt>
                <c:pt idx="80">
                  <c:v>1.166E-2</c:v>
                </c:pt>
                <c:pt idx="81">
                  <c:v>1.1140000000000001E-2</c:v>
                </c:pt>
                <c:pt idx="82">
                  <c:v>1.0670000000000001E-2</c:v>
                </c:pt>
                <c:pt idx="83">
                  <c:v>1.025E-2</c:v>
                </c:pt>
                <c:pt idx="84">
                  <c:v>9.8630000000000002E-3</c:v>
                </c:pt>
                <c:pt idx="85">
                  <c:v>9.5099999999999994E-3</c:v>
                </c:pt>
                <c:pt idx="86">
                  <c:v>9.1859999999999997E-3</c:v>
                </c:pt>
                <c:pt idx="87">
                  <c:v>8.8870000000000008E-3</c:v>
                </c:pt>
                <c:pt idx="88">
                  <c:v>8.6099999999999996E-3</c:v>
                </c:pt>
                <c:pt idx="89">
                  <c:v>8.3529999999999993E-3</c:v>
                </c:pt>
                <c:pt idx="90">
                  <c:v>7.8879999999999992E-3</c:v>
                </c:pt>
                <c:pt idx="91">
                  <c:v>7.3860000000000002E-3</c:v>
                </c:pt>
                <c:pt idx="92">
                  <c:v>6.953E-3</c:v>
                </c:pt>
                <c:pt idx="93">
                  <c:v>6.5750000000000001E-3</c:v>
                </c:pt>
                <c:pt idx="94">
                  <c:v>6.2420000000000002E-3</c:v>
                </c:pt>
                <c:pt idx="95">
                  <c:v>5.9459999999999999E-3</c:v>
                </c:pt>
                <c:pt idx="96">
                  <c:v>5.6800000000000002E-3</c:v>
                </c:pt>
                <c:pt idx="97">
                  <c:v>5.4409999999999997E-3</c:v>
                </c:pt>
                <c:pt idx="98">
                  <c:v>5.2240000000000003E-3</c:v>
                </c:pt>
                <c:pt idx="99">
                  <c:v>4.8440000000000002E-3</c:v>
                </c:pt>
                <c:pt idx="100">
                  <c:v>4.522E-3</c:v>
                </c:pt>
                <c:pt idx="101">
                  <c:v>4.2449999999999996E-3</c:v>
                </c:pt>
                <c:pt idx="102">
                  <c:v>4.0039999999999997E-3</c:v>
                </c:pt>
                <c:pt idx="103">
                  <c:v>3.7929999999999999E-3</c:v>
                </c:pt>
                <c:pt idx="104">
                  <c:v>3.6050000000000001E-3</c:v>
                </c:pt>
                <c:pt idx="105">
                  <c:v>3.2859999999999999E-3</c:v>
                </c:pt>
                <c:pt idx="106">
                  <c:v>3.0249999999999999E-3</c:v>
                </c:pt>
                <c:pt idx="107">
                  <c:v>2.8059999999999999E-3</c:v>
                </c:pt>
                <c:pt idx="108">
                  <c:v>2.6199999999999999E-3</c:v>
                </c:pt>
                <c:pt idx="109">
                  <c:v>2.4599999999999999E-3</c:v>
                </c:pt>
                <c:pt idx="110">
                  <c:v>2.32E-3</c:v>
                </c:pt>
                <c:pt idx="111">
                  <c:v>2.1970000000000002E-3</c:v>
                </c:pt>
                <c:pt idx="112">
                  <c:v>2.0869999999999999E-3</c:v>
                </c:pt>
                <c:pt idx="113">
                  <c:v>1.9889999999999999E-3</c:v>
                </c:pt>
                <c:pt idx="114">
                  <c:v>1.9009999999999999E-3</c:v>
                </c:pt>
                <c:pt idx="115">
                  <c:v>1.8209999999999999E-3</c:v>
                </c:pt>
                <c:pt idx="116">
                  <c:v>1.681E-3</c:v>
                </c:pt>
                <c:pt idx="117">
                  <c:v>1.537E-3</c:v>
                </c:pt>
                <c:pt idx="118">
                  <c:v>1.4170000000000001E-3</c:v>
                </c:pt>
                <c:pt idx="119">
                  <c:v>1.3159999999999999E-3</c:v>
                </c:pt>
                <c:pt idx="120">
                  <c:v>1.23E-3</c:v>
                </c:pt>
                <c:pt idx="121">
                  <c:v>1.155E-3</c:v>
                </c:pt>
                <c:pt idx="122">
                  <c:v>1.09E-3</c:v>
                </c:pt>
                <c:pt idx="123">
                  <c:v>1.0319999999999999E-3</c:v>
                </c:pt>
                <c:pt idx="124">
                  <c:v>9.8069999999999993E-4</c:v>
                </c:pt>
                <c:pt idx="125">
                  <c:v>8.9300000000000002E-4</c:v>
                </c:pt>
                <c:pt idx="126">
                  <c:v>8.2070000000000005E-4</c:v>
                </c:pt>
                <c:pt idx="127">
                  <c:v>7.6020000000000005E-4</c:v>
                </c:pt>
                <c:pt idx="128">
                  <c:v>7.0859999999999999E-4</c:v>
                </c:pt>
                <c:pt idx="129">
                  <c:v>6.6410000000000004E-4</c:v>
                </c:pt>
                <c:pt idx="130">
                  <c:v>6.2520000000000002E-4</c:v>
                </c:pt>
                <c:pt idx="131">
                  <c:v>5.6059999999999997E-4</c:v>
                </c:pt>
                <c:pt idx="132">
                  <c:v>5.0889999999999996E-4</c:v>
                </c:pt>
                <c:pt idx="133">
                  <c:v>4.6650000000000001E-4</c:v>
                </c:pt>
                <c:pt idx="134">
                  <c:v>4.3120000000000002E-4</c:v>
                </c:pt>
                <c:pt idx="135">
                  <c:v>4.0109999999999999E-4</c:v>
                </c:pt>
                <c:pt idx="136">
                  <c:v>3.7520000000000001E-4</c:v>
                </c:pt>
                <c:pt idx="137">
                  <c:v>3.5270000000000001E-4</c:v>
                </c:pt>
                <c:pt idx="138">
                  <c:v>3.3290000000000001E-4</c:v>
                </c:pt>
                <c:pt idx="139">
                  <c:v>3.1540000000000002E-4</c:v>
                </c:pt>
                <c:pt idx="140">
                  <c:v>2.9970000000000002E-4</c:v>
                </c:pt>
                <c:pt idx="141">
                  <c:v>2.856E-4</c:v>
                </c:pt>
                <c:pt idx="142">
                  <c:v>2.6130000000000001E-4</c:v>
                </c:pt>
                <c:pt idx="143">
                  <c:v>2.365E-4</c:v>
                </c:pt>
                <c:pt idx="144">
                  <c:v>2.163E-4</c:v>
                </c:pt>
                <c:pt idx="145">
                  <c:v>1.994E-4</c:v>
                </c:pt>
                <c:pt idx="146">
                  <c:v>1.851E-4</c:v>
                </c:pt>
                <c:pt idx="147">
                  <c:v>1.729E-4</c:v>
                </c:pt>
                <c:pt idx="148">
                  <c:v>1.6220000000000001E-4</c:v>
                </c:pt>
                <c:pt idx="149">
                  <c:v>1.529E-4</c:v>
                </c:pt>
                <c:pt idx="150">
                  <c:v>1.4459999999999999E-4</c:v>
                </c:pt>
                <c:pt idx="151">
                  <c:v>1.3070000000000001E-4</c:v>
                </c:pt>
                <c:pt idx="152">
                  <c:v>1.193E-4</c:v>
                </c:pt>
                <c:pt idx="153">
                  <c:v>1.099E-4</c:v>
                </c:pt>
                <c:pt idx="154">
                  <c:v>1.019E-4</c:v>
                </c:pt>
                <c:pt idx="155">
                  <c:v>9.5030000000000003E-5</c:v>
                </c:pt>
                <c:pt idx="156">
                  <c:v>8.9090000000000003E-5</c:v>
                </c:pt>
                <c:pt idx="157">
                  <c:v>7.9300000000000003E-5</c:v>
                </c:pt>
                <c:pt idx="158">
                  <c:v>7.1539999999999996E-5</c:v>
                </c:pt>
                <c:pt idx="159">
                  <c:v>6.5229999999999997E-5</c:v>
                </c:pt>
                <c:pt idx="160">
                  <c:v>6.0000000000000002E-5</c:v>
                </c:pt>
                <c:pt idx="161">
                  <c:v>5.558E-5</c:v>
                </c:pt>
                <c:pt idx="162">
                  <c:v>5.1799999999999999E-5</c:v>
                </c:pt>
                <c:pt idx="163">
                  <c:v>4.8520000000000003E-5</c:v>
                </c:pt>
                <c:pt idx="164">
                  <c:v>4.566E-5</c:v>
                </c:pt>
                <c:pt idx="165">
                  <c:v>4.3130000000000002E-5</c:v>
                </c:pt>
                <c:pt idx="166">
                  <c:v>4.0880000000000002E-5</c:v>
                </c:pt>
                <c:pt idx="167">
                  <c:v>3.8859999999999997E-5</c:v>
                </c:pt>
                <c:pt idx="168">
                  <c:v>3.54E-5</c:v>
                </c:pt>
                <c:pt idx="169">
                  <c:v>3.188E-5</c:v>
                </c:pt>
                <c:pt idx="170">
                  <c:v>2.9030000000000002E-5</c:v>
                </c:pt>
                <c:pt idx="171">
                  <c:v>2.667E-5</c:v>
                </c:pt>
                <c:pt idx="172">
                  <c:v>2.4680000000000001E-5</c:v>
                </c:pt>
                <c:pt idx="173">
                  <c:v>2.298E-5</c:v>
                </c:pt>
                <c:pt idx="174">
                  <c:v>2.1509999999999999E-5</c:v>
                </c:pt>
                <c:pt idx="175">
                  <c:v>2.022E-5</c:v>
                </c:pt>
                <c:pt idx="176">
                  <c:v>1.9089999999999998E-5</c:v>
                </c:pt>
                <c:pt idx="177">
                  <c:v>1.7180000000000002E-5</c:v>
                </c:pt>
                <c:pt idx="178">
                  <c:v>1.5630000000000001E-5</c:v>
                </c:pt>
                <c:pt idx="179">
                  <c:v>1.434E-5</c:v>
                </c:pt>
                <c:pt idx="180">
                  <c:v>1.327E-5</c:v>
                </c:pt>
                <c:pt idx="181">
                  <c:v>1.234E-5</c:v>
                </c:pt>
                <c:pt idx="182">
                  <c:v>1.155E-5</c:v>
                </c:pt>
                <c:pt idx="183">
                  <c:v>1.024E-5</c:v>
                </c:pt>
                <c:pt idx="184">
                  <c:v>9.2040000000000003E-6</c:v>
                </c:pt>
                <c:pt idx="185">
                  <c:v>8.3680000000000002E-6</c:v>
                </c:pt>
                <c:pt idx="186">
                  <c:v>7.6760000000000007E-6</c:v>
                </c:pt>
                <c:pt idx="187">
                  <c:v>7.0940000000000002E-6</c:v>
                </c:pt>
                <c:pt idx="188">
                  <c:v>6.5980000000000002E-6</c:v>
                </c:pt>
                <c:pt idx="189">
                  <c:v>6.1689999999999997E-6</c:v>
                </c:pt>
                <c:pt idx="190">
                  <c:v>5.7939999999999999E-6</c:v>
                </c:pt>
                <c:pt idx="191">
                  <c:v>5.4639999999999997E-6</c:v>
                </c:pt>
                <c:pt idx="192">
                  <c:v>5.1710000000000001E-6</c:v>
                </c:pt>
                <c:pt idx="193">
                  <c:v>4.9089999999999999E-6</c:v>
                </c:pt>
                <c:pt idx="194">
                  <c:v>4.4610000000000001E-6</c:v>
                </c:pt>
                <c:pt idx="195">
                  <c:v>4.0069999999999999E-6</c:v>
                </c:pt>
                <c:pt idx="196">
                  <c:v>3.6399999999999999E-6</c:v>
                </c:pt>
                <c:pt idx="197">
                  <c:v>3.3359999999999999E-6</c:v>
                </c:pt>
                <c:pt idx="198">
                  <c:v>3.0819999999999999E-6</c:v>
                </c:pt>
                <c:pt idx="199">
                  <c:v>2.864E-6</c:v>
                </c:pt>
                <c:pt idx="200">
                  <c:v>2.6759999999999999E-6</c:v>
                </c:pt>
                <c:pt idx="201">
                  <c:v>2.5129999999999999E-6</c:v>
                </c:pt>
                <c:pt idx="202">
                  <c:v>2.368E-6</c:v>
                </c:pt>
                <c:pt idx="203">
                  <c:v>2.1260000000000001E-6</c:v>
                </c:pt>
                <c:pt idx="204">
                  <c:v>1.9300000000000002E-6</c:v>
                </c:pt>
                <c:pt idx="205">
                  <c:v>1.7689999999999999E-6</c:v>
                </c:pt>
                <c:pt idx="206">
                  <c:v>1.6330000000000001E-6</c:v>
                </c:pt>
                <c:pt idx="207">
                  <c:v>1.517E-6</c:v>
                </c:pt>
                <c:pt idx="208">
                  <c:v>1.4169999999999999E-6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A1-4D97-BA2B-10956521B3FD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srim7Li_Au!$G$20:$G$228</c:f>
              <c:numCache>
                <c:formatCode>0.000E+00</c:formatCode>
                <c:ptCount val="209"/>
                <c:pt idx="0">
                  <c:v>8.0769999999999991E-3</c:v>
                </c:pt>
                <c:pt idx="1">
                  <c:v>8.6269999999999993E-3</c:v>
                </c:pt>
                <c:pt idx="2">
                  <c:v>9.1380000000000003E-3</c:v>
                </c:pt>
                <c:pt idx="3">
                  <c:v>9.6179999999999998E-3</c:v>
                </c:pt>
                <c:pt idx="4">
                  <c:v>1.0069999999999999E-2</c:v>
                </c:pt>
                <c:pt idx="5">
                  <c:v>1.0498E-2</c:v>
                </c:pt>
                <c:pt idx="6">
                  <c:v>1.0905999999999999E-2</c:v>
                </c:pt>
                <c:pt idx="7">
                  <c:v>1.1294999999999999E-2</c:v>
                </c:pt>
                <c:pt idx="8">
                  <c:v>1.1665999999999999E-2</c:v>
                </c:pt>
                <c:pt idx="9">
                  <c:v>1.2024E-2</c:v>
                </c:pt>
                <c:pt idx="10">
                  <c:v>1.2368000000000001E-2</c:v>
                </c:pt>
                <c:pt idx="11">
                  <c:v>1.2699999999999999E-2</c:v>
                </c:pt>
                <c:pt idx="12">
                  <c:v>1.3330999999999999E-2</c:v>
                </c:pt>
                <c:pt idx="13">
                  <c:v>1.4064999999999999E-2</c:v>
                </c:pt>
                <c:pt idx="14">
                  <c:v>1.4751E-2</c:v>
                </c:pt>
                <c:pt idx="15">
                  <c:v>1.5393E-2</c:v>
                </c:pt>
                <c:pt idx="16">
                  <c:v>1.6E-2</c:v>
                </c:pt>
                <c:pt idx="17">
                  <c:v>1.6573999999999998E-2</c:v>
                </c:pt>
                <c:pt idx="18">
                  <c:v>1.7120999999999997E-2</c:v>
                </c:pt>
                <c:pt idx="19">
                  <c:v>1.7642000000000001E-2</c:v>
                </c:pt>
                <c:pt idx="20">
                  <c:v>1.8140999999999997E-2</c:v>
                </c:pt>
                <c:pt idx="21">
                  <c:v>1.9078999999999999E-2</c:v>
                </c:pt>
                <c:pt idx="22">
                  <c:v>1.9952999999999999E-2</c:v>
                </c:pt>
                <c:pt idx="23">
                  <c:v>2.077E-2</c:v>
                </c:pt>
                <c:pt idx="24">
                  <c:v>2.1530000000000001E-2</c:v>
                </c:pt>
                <c:pt idx="25">
                  <c:v>2.2259999999999999E-2</c:v>
                </c:pt>
                <c:pt idx="26">
                  <c:v>2.2940000000000002E-2</c:v>
                </c:pt>
                <c:pt idx="27">
                  <c:v>2.4230000000000002E-2</c:v>
                </c:pt>
                <c:pt idx="28">
                  <c:v>2.5399999999999999E-2</c:v>
                </c:pt>
                <c:pt idx="29">
                  <c:v>2.648E-2</c:v>
                </c:pt>
                <c:pt idx="30">
                  <c:v>2.751E-2</c:v>
                </c:pt>
                <c:pt idx="31">
                  <c:v>2.845E-2</c:v>
                </c:pt>
                <c:pt idx="32">
                  <c:v>2.9350000000000001E-2</c:v>
                </c:pt>
                <c:pt idx="33">
                  <c:v>3.0210000000000001E-2</c:v>
                </c:pt>
                <c:pt idx="34">
                  <c:v>3.1020000000000002E-2</c:v>
                </c:pt>
                <c:pt idx="35">
                  <c:v>3.1789999999999999E-2</c:v>
                </c:pt>
                <c:pt idx="36">
                  <c:v>3.252E-2</c:v>
                </c:pt>
                <c:pt idx="37">
                  <c:v>3.3239999999999999E-2</c:v>
                </c:pt>
                <c:pt idx="38">
                  <c:v>3.458E-2</c:v>
                </c:pt>
                <c:pt idx="39">
                  <c:v>3.6119999999999999E-2</c:v>
                </c:pt>
                <c:pt idx="40">
                  <c:v>3.755E-2</c:v>
                </c:pt>
                <c:pt idx="41">
                  <c:v>3.8890000000000001E-2</c:v>
                </c:pt>
                <c:pt idx="42">
                  <c:v>4.0150000000000005E-2</c:v>
                </c:pt>
                <c:pt idx="43">
                  <c:v>4.1330000000000006E-2</c:v>
                </c:pt>
                <c:pt idx="44">
                  <c:v>4.2440000000000005E-2</c:v>
                </c:pt>
                <c:pt idx="45">
                  <c:v>4.351E-2</c:v>
                </c:pt>
                <c:pt idx="46">
                  <c:v>4.453E-2</c:v>
                </c:pt>
                <c:pt idx="47">
                  <c:v>4.6429999999999999E-2</c:v>
                </c:pt>
                <c:pt idx="48">
                  <c:v>4.82E-2</c:v>
                </c:pt>
                <c:pt idx="49">
                  <c:v>4.9849999999999998E-2</c:v>
                </c:pt>
                <c:pt idx="50">
                  <c:v>5.1400000000000001E-2</c:v>
                </c:pt>
                <c:pt idx="51">
                  <c:v>5.2860000000000004E-2</c:v>
                </c:pt>
                <c:pt idx="52">
                  <c:v>5.4260000000000003E-2</c:v>
                </c:pt>
                <c:pt idx="53">
                  <c:v>5.6849999999999998E-2</c:v>
                </c:pt>
                <c:pt idx="54">
                  <c:v>5.9229999999999998E-2</c:v>
                </c:pt>
                <c:pt idx="55">
                  <c:v>6.1460000000000001E-2</c:v>
                </c:pt>
                <c:pt idx="56">
                  <c:v>6.3539999999999999E-2</c:v>
                </c:pt>
                <c:pt idx="57">
                  <c:v>6.5500000000000003E-2</c:v>
                </c:pt>
                <c:pt idx="58">
                  <c:v>6.7369999999999999E-2</c:v>
                </c:pt>
                <c:pt idx="59">
                  <c:v>6.9150000000000003E-2</c:v>
                </c:pt>
                <c:pt idx="60">
                  <c:v>7.0970000000000005E-2</c:v>
                </c:pt>
                <c:pt idx="61">
                  <c:v>7.2720000000000007E-2</c:v>
                </c:pt>
                <c:pt idx="62">
                  <c:v>7.442E-2</c:v>
                </c:pt>
                <c:pt idx="63">
                  <c:v>7.6069999999999999E-2</c:v>
                </c:pt>
                <c:pt idx="64">
                  <c:v>7.9229999999999995E-2</c:v>
                </c:pt>
                <c:pt idx="65">
                  <c:v>8.2979999999999998E-2</c:v>
                </c:pt>
                <c:pt idx="66">
                  <c:v>8.6510000000000004E-2</c:v>
                </c:pt>
                <c:pt idx="67">
                  <c:v>8.9889999999999998E-2</c:v>
                </c:pt>
                <c:pt idx="68">
                  <c:v>9.3120000000000008E-2</c:v>
                </c:pt>
                <c:pt idx="69">
                  <c:v>9.6240000000000006E-2</c:v>
                </c:pt>
                <c:pt idx="70">
                  <c:v>9.9260000000000001E-2</c:v>
                </c:pt>
                <c:pt idx="71">
                  <c:v>0.10217999999999999</c:v>
                </c:pt>
                <c:pt idx="72">
                  <c:v>0.10502</c:v>
                </c:pt>
                <c:pt idx="73">
                  <c:v>0.11048999999999999</c:v>
                </c:pt>
                <c:pt idx="74">
                  <c:v>0.11567</c:v>
                </c:pt>
                <c:pt idx="75">
                  <c:v>0.12074</c:v>
                </c:pt>
                <c:pt idx="76">
                  <c:v>0.12553</c:v>
                </c:pt>
                <c:pt idx="77">
                  <c:v>0.13025</c:v>
                </c:pt>
                <c:pt idx="78">
                  <c:v>0.13478999999999999</c:v>
                </c:pt>
                <c:pt idx="79">
                  <c:v>0.14354</c:v>
                </c:pt>
                <c:pt idx="80">
                  <c:v>0.15185999999999999</c:v>
                </c:pt>
                <c:pt idx="81">
                  <c:v>0.15984000000000001</c:v>
                </c:pt>
                <c:pt idx="82">
                  <c:v>0.16757000000000002</c:v>
                </c:pt>
                <c:pt idx="83">
                  <c:v>0.17495000000000002</c:v>
                </c:pt>
                <c:pt idx="84">
                  <c:v>0.18216300000000002</c:v>
                </c:pt>
                <c:pt idx="85">
                  <c:v>0.18911</c:v>
                </c:pt>
                <c:pt idx="86">
                  <c:v>0.19598599999999999</c:v>
                </c:pt>
                <c:pt idx="87">
                  <c:v>0.20258700000000002</c:v>
                </c:pt>
                <c:pt idx="88">
                  <c:v>0.20901</c:v>
                </c:pt>
                <c:pt idx="89">
                  <c:v>0.21535299999999999</c:v>
                </c:pt>
                <c:pt idx="90">
                  <c:v>0.22758800000000001</c:v>
                </c:pt>
                <c:pt idx="91">
                  <c:v>0.242286</c:v>
                </c:pt>
                <c:pt idx="92">
                  <c:v>0.25625300000000001</c:v>
                </c:pt>
                <c:pt idx="93">
                  <c:v>0.269675</c:v>
                </c:pt>
                <c:pt idx="94">
                  <c:v>0.28254200000000002</c:v>
                </c:pt>
                <c:pt idx="95">
                  <c:v>0.29494599999999999</c:v>
                </c:pt>
                <c:pt idx="96">
                  <c:v>0.30698000000000003</c:v>
                </c:pt>
                <c:pt idx="97">
                  <c:v>0.31854099999999996</c:v>
                </c:pt>
                <c:pt idx="98">
                  <c:v>0.32982400000000001</c:v>
                </c:pt>
                <c:pt idx="99">
                  <c:v>0.351244</c:v>
                </c:pt>
                <c:pt idx="100">
                  <c:v>0.37142200000000003</c:v>
                </c:pt>
                <c:pt idx="101">
                  <c:v>0.39044499999999999</c:v>
                </c:pt>
                <c:pt idx="102">
                  <c:v>0.40840399999999999</c:v>
                </c:pt>
                <c:pt idx="103">
                  <c:v>0.42549300000000001</c:v>
                </c:pt>
                <c:pt idx="104">
                  <c:v>0.44170500000000001</c:v>
                </c:pt>
                <c:pt idx="105">
                  <c:v>0.47158600000000001</c:v>
                </c:pt>
                <c:pt idx="106">
                  <c:v>0.49842500000000001</c:v>
                </c:pt>
                <c:pt idx="107">
                  <c:v>0.52250600000000003</c:v>
                </c:pt>
                <c:pt idx="108">
                  <c:v>0.54421999999999993</c:v>
                </c:pt>
                <c:pt idx="109">
                  <c:v>0.56356000000000006</c:v>
                </c:pt>
                <c:pt idx="110">
                  <c:v>0.58091999999999999</c:v>
                </c:pt>
                <c:pt idx="111">
                  <c:v>0.59629699999999997</c:v>
                </c:pt>
                <c:pt idx="112">
                  <c:v>0.60998699999999995</c:v>
                </c:pt>
                <c:pt idx="113">
                  <c:v>0.62198900000000001</c:v>
                </c:pt>
                <c:pt idx="114">
                  <c:v>0.63260100000000008</c:v>
                </c:pt>
                <c:pt idx="115">
                  <c:v>0.64182099999999997</c:v>
                </c:pt>
                <c:pt idx="116">
                  <c:v>0.65678100000000006</c:v>
                </c:pt>
                <c:pt idx="117">
                  <c:v>0.66983700000000002</c:v>
                </c:pt>
                <c:pt idx="118">
                  <c:v>0.677817</c:v>
                </c:pt>
                <c:pt idx="119">
                  <c:v>0.68191599999999997</c:v>
                </c:pt>
                <c:pt idx="120">
                  <c:v>0.68292999999999993</c:v>
                </c:pt>
                <c:pt idx="121">
                  <c:v>0.68165500000000001</c:v>
                </c:pt>
                <c:pt idx="122">
                  <c:v>0.67849000000000004</c:v>
                </c:pt>
                <c:pt idx="123">
                  <c:v>0.67403200000000008</c:v>
                </c:pt>
                <c:pt idx="124">
                  <c:v>0.66848069999999993</c:v>
                </c:pt>
                <c:pt idx="125">
                  <c:v>0.65529300000000001</c:v>
                </c:pt>
                <c:pt idx="126">
                  <c:v>0.64052070000000005</c:v>
                </c:pt>
                <c:pt idx="127">
                  <c:v>0.62496019999999997</c:v>
                </c:pt>
                <c:pt idx="128">
                  <c:v>0.60930859999999998</c:v>
                </c:pt>
                <c:pt idx="129">
                  <c:v>0.59376409999999991</c:v>
                </c:pt>
                <c:pt idx="130">
                  <c:v>0.57862519999999995</c:v>
                </c:pt>
                <c:pt idx="131">
                  <c:v>0.54996060000000002</c:v>
                </c:pt>
                <c:pt idx="132">
                  <c:v>0.52360890000000004</c:v>
                </c:pt>
                <c:pt idx="133">
                  <c:v>0.49956649999999997</c:v>
                </c:pt>
                <c:pt idx="134">
                  <c:v>0.47763120000000003</c:v>
                </c:pt>
                <c:pt idx="135">
                  <c:v>0.45770109999999997</c:v>
                </c:pt>
                <c:pt idx="136">
                  <c:v>0.4395752</c:v>
                </c:pt>
                <c:pt idx="137">
                  <c:v>0.42295269999999996</c:v>
                </c:pt>
                <c:pt idx="138">
                  <c:v>0.40953290000000003</c:v>
                </c:pt>
                <c:pt idx="139">
                  <c:v>0.39611540000000001</c:v>
                </c:pt>
                <c:pt idx="140">
                  <c:v>0.3829997</c:v>
                </c:pt>
                <c:pt idx="141">
                  <c:v>0.37158560000000002</c:v>
                </c:pt>
                <c:pt idx="142">
                  <c:v>0.35106130000000002</c:v>
                </c:pt>
                <c:pt idx="143">
                  <c:v>0.32903649999999995</c:v>
                </c:pt>
                <c:pt idx="144">
                  <c:v>0.31001630000000002</c:v>
                </c:pt>
                <c:pt idx="145">
                  <c:v>0.29349940000000002</c:v>
                </c:pt>
                <c:pt idx="146">
                  <c:v>0.2788851</c:v>
                </c:pt>
                <c:pt idx="147">
                  <c:v>0.26597289999999996</c:v>
                </c:pt>
                <c:pt idx="148">
                  <c:v>0.25436219999999998</c:v>
                </c:pt>
                <c:pt idx="149">
                  <c:v>0.2439529</c:v>
                </c:pt>
                <c:pt idx="150">
                  <c:v>0.23454459999999999</c:v>
                </c:pt>
                <c:pt idx="151">
                  <c:v>0.2179307</c:v>
                </c:pt>
                <c:pt idx="152">
                  <c:v>0.20401929999999999</c:v>
                </c:pt>
                <c:pt idx="153">
                  <c:v>0.19190989999999999</c:v>
                </c:pt>
                <c:pt idx="154">
                  <c:v>0.18150189999999999</c:v>
                </c:pt>
                <c:pt idx="155">
                  <c:v>0.17229502999999999</c:v>
                </c:pt>
                <c:pt idx="156">
                  <c:v>0.16408908999999999</c:v>
                </c:pt>
                <c:pt idx="157">
                  <c:v>0.15017930000000002</c:v>
                </c:pt>
                <c:pt idx="158">
                  <c:v>0.13867154000000001</c:v>
                </c:pt>
                <c:pt idx="159">
                  <c:v>0.12916522999999999</c:v>
                </c:pt>
                <c:pt idx="160">
                  <c:v>0.12096</c:v>
                </c:pt>
                <c:pt idx="161">
                  <c:v>0.11395558</c:v>
                </c:pt>
                <c:pt idx="162">
                  <c:v>0.10775180000000001</c:v>
                </c:pt>
                <c:pt idx="163">
                  <c:v>0.10234852</c:v>
                </c:pt>
                <c:pt idx="164">
                  <c:v>9.7515660000000004E-2</c:v>
                </c:pt>
                <c:pt idx="165">
                  <c:v>9.3183130000000003E-2</c:v>
                </c:pt>
                <c:pt idx="166">
                  <c:v>8.9280879999999993E-2</c:v>
                </c:pt>
                <c:pt idx="167">
                  <c:v>8.5748859999999996E-2</c:v>
                </c:pt>
                <c:pt idx="168">
                  <c:v>7.9565400000000008E-2</c:v>
                </c:pt>
                <c:pt idx="169">
                  <c:v>7.3151880000000002E-2</c:v>
                </c:pt>
                <c:pt idx="170">
                  <c:v>6.7849030000000005E-2</c:v>
                </c:pt>
                <c:pt idx="171">
                  <c:v>6.336667E-2</c:v>
                </c:pt>
                <c:pt idx="172">
                  <c:v>5.953468E-2</c:v>
                </c:pt>
                <c:pt idx="173">
                  <c:v>5.6222979999999999E-2</c:v>
                </c:pt>
                <c:pt idx="174">
                  <c:v>5.3311509999999999E-2</c:v>
                </c:pt>
                <c:pt idx="175">
                  <c:v>5.0740220000000003E-2</c:v>
                </c:pt>
                <c:pt idx="176">
                  <c:v>4.8459089999999996E-2</c:v>
                </c:pt>
                <c:pt idx="177">
                  <c:v>4.4557180000000002E-2</c:v>
                </c:pt>
                <c:pt idx="178">
                  <c:v>4.1355630000000004E-2</c:v>
                </c:pt>
                <c:pt idx="179">
                  <c:v>3.8664339999999998E-2</c:v>
                </c:pt>
                <c:pt idx="180">
                  <c:v>3.6383270000000002E-2</c:v>
                </c:pt>
                <c:pt idx="181">
                  <c:v>3.441234E-2</c:v>
                </c:pt>
                <c:pt idx="182">
                  <c:v>3.2701549999999996E-2</c:v>
                </c:pt>
                <c:pt idx="183">
                  <c:v>2.9860240000000003E-2</c:v>
                </c:pt>
                <c:pt idx="184">
                  <c:v>2.7599203999999999E-2</c:v>
                </c:pt>
                <c:pt idx="185">
                  <c:v>2.5748368000000001E-2</c:v>
                </c:pt>
                <c:pt idx="186">
                  <c:v>2.4217676E-2</c:v>
                </c:pt>
                <c:pt idx="187">
                  <c:v>2.2917093999999999E-2</c:v>
                </c:pt>
                <c:pt idx="188">
                  <c:v>2.1806598E-2</c:v>
                </c:pt>
                <c:pt idx="189">
                  <c:v>2.0846169000000001E-2</c:v>
                </c:pt>
                <c:pt idx="190">
                  <c:v>2.0015794E-2</c:v>
                </c:pt>
                <c:pt idx="191">
                  <c:v>1.9275463999999999E-2</c:v>
                </c:pt>
                <c:pt idx="192">
                  <c:v>1.8615171000000003E-2</c:v>
                </c:pt>
                <c:pt idx="193">
                  <c:v>1.8034909000000002E-2</c:v>
                </c:pt>
                <c:pt idx="194">
                  <c:v>1.7034461000000001E-2</c:v>
                </c:pt>
                <c:pt idx="195">
                  <c:v>1.6024007E-2</c:v>
                </c:pt>
                <c:pt idx="196">
                  <c:v>1.5213639999999999E-2</c:v>
                </c:pt>
                <c:pt idx="197">
                  <c:v>1.4553336E-2</c:v>
                </c:pt>
                <c:pt idx="198">
                  <c:v>1.4013082E-2</c:v>
                </c:pt>
                <c:pt idx="199">
                  <c:v>1.3542864E-2</c:v>
                </c:pt>
                <c:pt idx="200">
                  <c:v>1.3152676E-2</c:v>
                </c:pt>
                <c:pt idx="201">
                  <c:v>1.2822513000000001E-2</c:v>
                </c:pt>
                <c:pt idx="202">
                  <c:v>1.2532368E-2</c:v>
                </c:pt>
                <c:pt idx="203">
                  <c:v>1.2052126E-2</c:v>
                </c:pt>
                <c:pt idx="204">
                  <c:v>1.168193E-2</c:v>
                </c:pt>
                <c:pt idx="205">
                  <c:v>1.1391769000000001E-2</c:v>
                </c:pt>
                <c:pt idx="206">
                  <c:v>1.1161632999999999E-2</c:v>
                </c:pt>
                <c:pt idx="207">
                  <c:v>1.0971517E-2</c:v>
                </c:pt>
                <c:pt idx="208">
                  <c:v>1.0821417E-2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AA1-4D97-BA2B-10956521B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6944"/>
        <c:axId val="477610672"/>
      </c:scatterChart>
      <c:valAx>
        <c:axId val="477616944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0672"/>
        <c:crosses val="autoZero"/>
        <c:crossBetween val="midCat"/>
        <c:majorUnit val="10"/>
      </c:valAx>
      <c:valAx>
        <c:axId val="477610672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 altLang="ja-JP">
                    <a:solidFill>
                      <a:schemeClr val="tx1"/>
                    </a:solidFill>
                  </a:rPr>
                  <a:t>dE/dX</a:t>
                </a:r>
                <a:r>
                  <a:rPr lang="en-US" altLang="ja-JP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6944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9436623653982465"/>
          <c:y val="4.2812810791813434E-2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srim7Li_Au!$P$5</c:f>
          <c:strCache>
            <c:ptCount val="1"/>
            <c:pt idx="0">
              <c:v>srim7Li_Au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srim7Li_Au!$D$20:$D$228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srim7Li_Au!$J$20:$J$228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6.0000000000000006E-4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6.9999999999999999E-4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8.0000000000000004E-4</c:v>
                </c:pt>
                <c:pt idx="8">
                  <c:v>8.0000000000000004E-4</c:v>
                </c:pt>
                <c:pt idx="9">
                  <c:v>8.0000000000000004E-4</c:v>
                </c:pt>
                <c:pt idx="10">
                  <c:v>8.9999999999999998E-4</c:v>
                </c:pt>
                <c:pt idx="11">
                  <c:v>8.9999999999999998E-4</c:v>
                </c:pt>
                <c:pt idx="12">
                  <c:v>8.9999999999999998E-4</c:v>
                </c:pt>
                <c:pt idx="13">
                  <c:v>1E-3</c:v>
                </c:pt>
                <c:pt idx="14">
                  <c:v>1.0999999999999998E-3</c:v>
                </c:pt>
                <c:pt idx="15">
                  <c:v>1.0999999999999998E-3</c:v>
                </c:pt>
                <c:pt idx="16">
                  <c:v>1.2000000000000001E-3</c:v>
                </c:pt>
                <c:pt idx="17">
                  <c:v>1.2999999999999999E-3</c:v>
                </c:pt>
                <c:pt idx="18">
                  <c:v>1.2999999999999999E-3</c:v>
                </c:pt>
                <c:pt idx="19">
                  <c:v>1.4E-3</c:v>
                </c:pt>
                <c:pt idx="20">
                  <c:v>1.4E-3</c:v>
                </c:pt>
                <c:pt idx="21">
                  <c:v>1.5E-3</c:v>
                </c:pt>
                <c:pt idx="22">
                  <c:v>1.7000000000000001E-3</c:v>
                </c:pt>
                <c:pt idx="23">
                  <c:v>1.8E-3</c:v>
                </c:pt>
                <c:pt idx="24">
                  <c:v>1.9E-3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2.1999999999999997E-3</c:v>
                </c:pt>
                <c:pt idx="28">
                  <c:v>2.4000000000000002E-3</c:v>
                </c:pt>
                <c:pt idx="29">
                  <c:v>2.5999999999999999E-3</c:v>
                </c:pt>
                <c:pt idx="30">
                  <c:v>2.8E-3</c:v>
                </c:pt>
                <c:pt idx="31">
                  <c:v>3.0000000000000001E-3</c:v>
                </c:pt>
                <c:pt idx="32">
                  <c:v>3.2000000000000002E-3</c:v>
                </c:pt>
                <c:pt idx="33">
                  <c:v>3.3E-3</c:v>
                </c:pt>
                <c:pt idx="34">
                  <c:v>3.5000000000000005E-3</c:v>
                </c:pt>
                <c:pt idx="35">
                  <c:v>3.6999999999999997E-3</c:v>
                </c:pt>
                <c:pt idx="36">
                  <c:v>3.8E-3</c:v>
                </c:pt>
                <c:pt idx="37">
                  <c:v>4.0000000000000001E-3</c:v>
                </c:pt>
                <c:pt idx="38">
                  <c:v>4.3E-3</c:v>
                </c:pt>
                <c:pt idx="39">
                  <c:v>4.7000000000000002E-3</c:v>
                </c:pt>
                <c:pt idx="40">
                  <c:v>5.0999999999999995E-3</c:v>
                </c:pt>
                <c:pt idx="41">
                  <c:v>5.4999999999999997E-3</c:v>
                </c:pt>
                <c:pt idx="42">
                  <c:v>5.8999999999999999E-3</c:v>
                </c:pt>
                <c:pt idx="43">
                  <c:v>6.3E-3</c:v>
                </c:pt>
                <c:pt idx="44">
                  <c:v>6.7000000000000002E-3</c:v>
                </c:pt>
                <c:pt idx="45">
                  <c:v>7.0999999999999995E-3</c:v>
                </c:pt>
                <c:pt idx="46">
                  <c:v>7.4999999999999997E-3</c:v>
                </c:pt>
                <c:pt idx="47">
                  <c:v>8.3000000000000001E-3</c:v>
                </c:pt>
                <c:pt idx="48">
                  <c:v>8.9999999999999993E-3</c:v>
                </c:pt>
                <c:pt idx="49">
                  <c:v>9.7999999999999997E-3</c:v>
                </c:pt>
                <c:pt idx="50">
                  <c:v>1.0499999999999999E-2</c:v>
                </c:pt>
                <c:pt idx="51">
                  <c:v>1.1300000000000001E-2</c:v>
                </c:pt>
                <c:pt idx="52">
                  <c:v>1.21E-2</c:v>
                </c:pt>
                <c:pt idx="53">
                  <c:v>1.3600000000000001E-2</c:v>
                </c:pt>
                <c:pt idx="54">
                  <c:v>1.5099999999999999E-2</c:v>
                </c:pt>
                <c:pt idx="55">
                  <c:v>1.66E-2</c:v>
                </c:pt>
                <c:pt idx="56">
                  <c:v>1.8200000000000001E-2</c:v>
                </c:pt>
                <c:pt idx="57">
                  <c:v>1.9700000000000002E-2</c:v>
                </c:pt>
                <c:pt idx="58">
                  <c:v>2.1299999999999999E-2</c:v>
                </c:pt>
                <c:pt idx="59">
                  <c:v>2.2800000000000001E-2</c:v>
                </c:pt>
                <c:pt idx="60">
                  <c:v>2.4399999999999998E-2</c:v>
                </c:pt>
                <c:pt idx="61">
                  <c:v>2.5899999999999999E-2</c:v>
                </c:pt>
                <c:pt idx="62">
                  <c:v>2.7500000000000004E-2</c:v>
                </c:pt>
                <c:pt idx="63">
                  <c:v>2.9099999999999997E-2</c:v>
                </c:pt>
                <c:pt idx="64">
                  <c:v>3.2199999999999999E-2</c:v>
                </c:pt>
                <c:pt idx="65">
                  <c:v>3.6199999999999996E-2</c:v>
                </c:pt>
                <c:pt idx="66">
                  <c:v>4.02E-2</c:v>
                </c:pt>
                <c:pt idx="67">
                  <c:v>4.4299999999999999E-2</c:v>
                </c:pt>
                <c:pt idx="68">
                  <c:v>4.8299999999999996E-2</c:v>
                </c:pt>
                <c:pt idx="69">
                  <c:v>5.2400000000000002E-2</c:v>
                </c:pt>
                <c:pt idx="70">
                  <c:v>5.6499999999999995E-2</c:v>
                </c:pt>
                <c:pt idx="71">
                  <c:v>6.0600000000000001E-2</c:v>
                </c:pt>
                <c:pt idx="72">
                  <c:v>6.4700000000000008E-2</c:v>
                </c:pt>
                <c:pt idx="73">
                  <c:v>7.2999999999999995E-2</c:v>
                </c:pt>
                <c:pt idx="74">
                  <c:v>8.14E-2</c:v>
                </c:pt>
                <c:pt idx="75">
                  <c:v>8.9800000000000005E-2</c:v>
                </c:pt>
                <c:pt idx="76">
                  <c:v>9.8099999999999993E-2</c:v>
                </c:pt>
                <c:pt idx="77">
                  <c:v>0.1065</c:v>
                </c:pt>
                <c:pt idx="78">
                  <c:v>0.1149</c:v>
                </c:pt>
                <c:pt idx="79">
                  <c:v>0.13169999999999998</c:v>
                </c:pt>
                <c:pt idx="80">
                  <c:v>0.1484</c:v>
                </c:pt>
                <c:pt idx="81">
                  <c:v>0.16489999999999999</c:v>
                </c:pt>
                <c:pt idx="82">
                  <c:v>0.18140000000000001</c:v>
                </c:pt>
                <c:pt idx="83">
                  <c:v>0.19770000000000001</c:v>
                </c:pt>
                <c:pt idx="84">
                  <c:v>0.21389999999999998</c:v>
                </c:pt>
                <c:pt idx="85">
                  <c:v>0.22989999999999999</c:v>
                </c:pt>
                <c:pt idx="86">
                  <c:v>0.24580000000000002</c:v>
                </c:pt>
                <c:pt idx="87">
                  <c:v>0.26139999999999997</c:v>
                </c:pt>
                <c:pt idx="88">
                  <c:v>0.27700000000000002</c:v>
                </c:pt>
                <c:pt idx="89">
                  <c:v>0.29239999999999999</c:v>
                </c:pt>
                <c:pt idx="90">
                  <c:v>0.32269999999999999</c:v>
                </c:pt>
                <c:pt idx="91">
                  <c:v>0.35970000000000002</c:v>
                </c:pt>
                <c:pt idx="92">
                  <c:v>0.3957</c:v>
                </c:pt>
                <c:pt idx="93">
                  <c:v>0.43090000000000001</c:v>
                </c:pt>
                <c:pt idx="94">
                  <c:v>0.4652</c:v>
                </c:pt>
                <c:pt idx="95">
                  <c:v>0.49870000000000003</c:v>
                </c:pt>
                <c:pt idx="96">
                  <c:v>0.53139999999999998</c:v>
                </c:pt>
                <c:pt idx="97">
                  <c:v>0.56340000000000001</c:v>
                </c:pt>
                <c:pt idx="98">
                  <c:v>0.5948</c:v>
                </c:pt>
                <c:pt idx="99">
                  <c:v>0.65570000000000006</c:v>
                </c:pt>
                <c:pt idx="100">
                  <c:v>0.71429999999999993</c:v>
                </c:pt>
                <c:pt idx="101">
                  <c:v>0.77089999999999992</c:v>
                </c:pt>
                <c:pt idx="102">
                  <c:v>0.82569999999999999</c:v>
                </c:pt>
                <c:pt idx="103" formatCode="0.00">
                  <c:v>0.87890000000000001</c:v>
                </c:pt>
                <c:pt idx="104" formatCode="0.00">
                  <c:v>0.93059999999999987</c:v>
                </c:pt>
                <c:pt idx="105" formatCode="0.00">
                  <c:v>1.03</c:v>
                </c:pt>
                <c:pt idx="106" formatCode="0.00">
                  <c:v>1.1299999999999999</c:v>
                </c:pt>
                <c:pt idx="107" formatCode="0.00">
                  <c:v>1.22</c:v>
                </c:pt>
                <c:pt idx="108" formatCode="0.00">
                  <c:v>1.31</c:v>
                </c:pt>
                <c:pt idx="109" formatCode="0.00">
                  <c:v>1.39</c:v>
                </c:pt>
                <c:pt idx="110" formatCode="0.00">
                  <c:v>1.48</c:v>
                </c:pt>
                <c:pt idx="111" formatCode="0.00">
                  <c:v>1.56</c:v>
                </c:pt>
                <c:pt idx="112" formatCode="0.00">
                  <c:v>1.64</c:v>
                </c:pt>
                <c:pt idx="113" formatCode="0.00">
                  <c:v>1.72</c:v>
                </c:pt>
                <c:pt idx="114" formatCode="0.00">
                  <c:v>1.79</c:v>
                </c:pt>
                <c:pt idx="115" formatCode="0.00">
                  <c:v>1.87</c:v>
                </c:pt>
                <c:pt idx="116" formatCode="0.00">
                  <c:v>2.02</c:v>
                </c:pt>
                <c:pt idx="117" formatCode="0.00">
                  <c:v>2.21</c:v>
                </c:pt>
                <c:pt idx="118" formatCode="0.00">
                  <c:v>2.39</c:v>
                </c:pt>
                <c:pt idx="119" formatCode="0.00">
                  <c:v>2.58</c:v>
                </c:pt>
                <c:pt idx="120" formatCode="0.00">
                  <c:v>2.76</c:v>
                </c:pt>
                <c:pt idx="121" formatCode="0.00">
                  <c:v>2.95</c:v>
                </c:pt>
                <c:pt idx="122" formatCode="0.00">
                  <c:v>3.13</c:v>
                </c:pt>
                <c:pt idx="123" formatCode="0.00">
                  <c:v>3.32</c:v>
                </c:pt>
                <c:pt idx="124" formatCode="0.00">
                  <c:v>3.51</c:v>
                </c:pt>
                <c:pt idx="125" formatCode="0.00">
                  <c:v>3.89</c:v>
                </c:pt>
                <c:pt idx="126" formatCode="0.00">
                  <c:v>4.28</c:v>
                </c:pt>
                <c:pt idx="127" formatCode="0.00">
                  <c:v>4.68</c:v>
                </c:pt>
                <c:pt idx="128" formatCode="0.00">
                  <c:v>5.0999999999999996</c:v>
                </c:pt>
                <c:pt idx="129" formatCode="0.00">
                  <c:v>5.52</c:v>
                </c:pt>
                <c:pt idx="130" formatCode="0.00">
                  <c:v>5.95</c:v>
                </c:pt>
                <c:pt idx="131" formatCode="0.00">
                  <c:v>6.86</c:v>
                </c:pt>
                <c:pt idx="132" formatCode="0.00">
                  <c:v>7.81</c:v>
                </c:pt>
                <c:pt idx="133" formatCode="0.00">
                  <c:v>8.82</c:v>
                </c:pt>
                <c:pt idx="134" formatCode="0.00">
                  <c:v>9.86</c:v>
                </c:pt>
                <c:pt idx="135" formatCode="0.00">
                  <c:v>10.96</c:v>
                </c:pt>
                <c:pt idx="136" formatCode="0.00">
                  <c:v>12.1</c:v>
                </c:pt>
                <c:pt idx="137" formatCode="0.00">
                  <c:v>13.29</c:v>
                </c:pt>
                <c:pt idx="138" formatCode="0.00">
                  <c:v>14.53</c:v>
                </c:pt>
                <c:pt idx="139" formatCode="0.00">
                  <c:v>15.8</c:v>
                </c:pt>
                <c:pt idx="140" formatCode="0.00">
                  <c:v>17.12</c:v>
                </c:pt>
                <c:pt idx="141" formatCode="0.00">
                  <c:v>18.48</c:v>
                </c:pt>
                <c:pt idx="142" formatCode="0.00">
                  <c:v>21.33</c:v>
                </c:pt>
                <c:pt idx="143" formatCode="0.00">
                  <c:v>25.11</c:v>
                </c:pt>
                <c:pt idx="144" formatCode="0.00">
                  <c:v>29.14</c:v>
                </c:pt>
                <c:pt idx="145" formatCode="0.00">
                  <c:v>33.409999999999997</c:v>
                </c:pt>
                <c:pt idx="146" formatCode="0.00">
                  <c:v>37.909999999999997</c:v>
                </c:pt>
                <c:pt idx="147" formatCode="0.00">
                  <c:v>42.63</c:v>
                </c:pt>
                <c:pt idx="148" formatCode="0.00">
                  <c:v>47.58</c:v>
                </c:pt>
                <c:pt idx="149" formatCode="0.00">
                  <c:v>52.75</c:v>
                </c:pt>
                <c:pt idx="150" formatCode="0.00">
                  <c:v>58.13</c:v>
                </c:pt>
                <c:pt idx="151" formatCode="0.00">
                  <c:v>69.53</c:v>
                </c:pt>
                <c:pt idx="152" formatCode="0.00">
                  <c:v>81.739999999999995</c:v>
                </c:pt>
                <c:pt idx="153" formatCode="0.00">
                  <c:v>94.77</c:v>
                </c:pt>
                <c:pt idx="154" formatCode="0.00">
                  <c:v>108.58</c:v>
                </c:pt>
                <c:pt idx="155" formatCode="0.00">
                  <c:v>123.16</c:v>
                </c:pt>
                <c:pt idx="156" formatCode="0.00">
                  <c:v>138.49</c:v>
                </c:pt>
                <c:pt idx="157" formatCode="0.00">
                  <c:v>171.35</c:v>
                </c:pt>
                <c:pt idx="158" formatCode="0.00">
                  <c:v>207.09</c:v>
                </c:pt>
                <c:pt idx="159" formatCode="0.00">
                  <c:v>245.63</c:v>
                </c:pt>
                <c:pt idx="160" formatCode="0.00">
                  <c:v>286.89999999999998</c:v>
                </c:pt>
                <c:pt idx="161" formatCode="0.00">
                  <c:v>330.85</c:v>
                </c:pt>
                <c:pt idx="162" formatCode="0.00">
                  <c:v>377.41</c:v>
                </c:pt>
                <c:pt idx="163" formatCode="0.00">
                  <c:v>426.54</c:v>
                </c:pt>
                <c:pt idx="164" formatCode="0.00">
                  <c:v>478.19</c:v>
                </c:pt>
                <c:pt idx="165" formatCode="0.00">
                  <c:v>532.32000000000005</c:v>
                </c:pt>
                <c:pt idx="166" formatCode="0.00">
                  <c:v>588.9</c:v>
                </c:pt>
                <c:pt idx="167" formatCode="0.00">
                  <c:v>647.87</c:v>
                </c:pt>
                <c:pt idx="168" formatCode="0.00">
                  <c:v>772.86</c:v>
                </c:pt>
                <c:pt idx="169" formatCode="0.00">
                  <c:v>942.03</c:v>
                </c:pt>
                <c:pt idx="170" formatCode="0.00">
                  <c:v>1130</c:v>
                </c:pt>
                <c:pt idx="171" formatCode="0.00">
                  <c:v>1320</c:v>
                </c:pt>
                <c:pt idx="172" formatCode="0.00">
                  <c:v>1530</c:v>
                </c:pt>
                <c:pt idx="173" formatCode="0.00">
                  <c:v>1760</c:v>
                </c:pt>
                <c:pt idx="174" formatCode="0.00">
                  <c:v>1990</c:v>
                </c:pt>
                <c:pt idx="175" formatCode="0.00">
                  <c:v>2240</c:v>
                </c:pt>
                <c:pt idx="176" formatCode="0.00">
                  <c:v>2500</c:v>
                </c:pt>
                <c:pt idx="177" formatCode="0.00">
                  <c:v>3060</c:v>
                </c:pt>
                <c:pt idx="178" formatCode="0.00">
                  <c:v>3660</c:v>
                </c:pt>
                <c:pt idx="179" formatCode="0.00">
                  <c:v>4300</c:v>
                </c:pt>
                <c:pt idx="180" formatCode="0.00">
                  <c:v>4990</c:v>
                </c:pt>
                <c:pt idx="181" formatCode="0.00">
                  <c:v>5720</c:v>
                </c:pt>
                <c:pt idx="182" formatCode="0.0">
                  <c:v>6490</c:v>
                </c:pt>
                <c:pt idx="183" formatCode="0.0">
                  <c:v>8140.0000000000009</c:v>
                </c:pt>
                <c:pt idx="184" formatCode="0.0">
                  <c:v>9940</c:v>
                </c:pt>
                <c:pt idx="185" formatCode="0.0">
                  <c:v>11880</c:v>
                </c:pt>
                <c:pt idx="186" formatCode="0.0">
                  <c:v>13950</c:v>
                </c:pt>
                <c:pt idx="187" formatCode="0.0">
                  <c:v>16149.999999999998</c:v>
                </c:pt>
                <c:pt idx="188" formatCode="0.0">
                  <c:v>18460</c:v>
                </c:pt>
                <c:pt idx="189" formatCode="0.0">
                  <c:v>20880</c:v>
                </c:pt>
                <c:pt idx="190" formatCode="0.0">
                  <c:v>23410</c:v>
                </c:pt>
                <c:pt idx="191" formatCode="0.0">
                  <c:v>26040</c:v>
                </c:pt>
                <c:pt idx="192" formatCode="0.0">
                  <c:v>28770</c:v>
                </c:pt>
                <c:pt idx="193" formatCode="0.0">
                  <c:v>31590</c:v>
                </c:pt>
                <c:pt idx="194" formatCode="0.0">
                  <c:v>37490</c:v>
                </c:pt>
                <c:pt idx="195" formatCode="0.0">
                  <c:v>45310</c:v>
                </c:pt>
                <c:pt idx="196" formatCode="0.0">
                  <c:v>53590</c:v>
                </c:pt>
                <c:pt idx="197" formatCode="0.0">
                  <c:v>62270</c:v>
                </c:pt>
                <c:pt idx="198" formatCode="0.0">
                  <c:v>71320</c:v>
                </c:pt>
                <c:pt idx="199" formatCode="0.0">
                  <c:v>80700</c:v>
                </c:pt>
                <c:pt idx="200" formatCode="0.0">
                  <c:v>90390</c:v>
                </c:pt>
                <c:pt idx="201" formatCode="0.0">
                  <c:v>100340</c:v>
                </c:pt>
                <c:pt idx="202" formatCode="0.0">
                  <c:v>110540</c:v>
                </c:pt>
                <c:pt idx="203" formatCode="0.0">
                  <c:v>131580</c:v>
                </c:pt>
                <c:pt idx="204" formatCode="0.0">
                  <c:v>153370</c:v>
                </c:pt>
                <c:pt idx="205" formatCode="0.0">
                  <c:v>175780</c:v>
                </c:pt>
                <c:pt idx="206" formatCode="0.0">
                  <c:v>198710</c:v>
                </c:pt>
                <c:pt idx="207" formatCode="0.0">
                  <c:v>222080</c:v>
                </c:pt>
                <c:pt idx="208" formatCode="0.0">
                  <c:v>245810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97-48F0-A71B-AF02F67ED89B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srim7Li_Au!$M$20:$M$228</c:f>
              <c:numCache>
                <c:formatCode>0.000</c:formatCode>
                <c:ptCount val="209"/>
                <c:pt idx="0">
                  <c:v>1.6000000000000001E-3</c:v>
                </c:pt>
                <c:pt idx="1">
                  <c:v>1.7000000000000001E-3</c:v>
                </c:pt>
                <c:pt idx="2">
                  <c:v>1.8E-3</c:v>
                </c:pt>
                <c:pt idx="3">
                  <c:v>1.8E-3</c:v>
                </c:pt>
                <c:pt idx="4">
                  <c:v>1.9E-3</c:v>
                </c:pt>
                <c:pt idx="5">
                  <c:v>2E-3</c:v>
                </c:pt>
                <c:pt idx="6">
                  <c:v>2.1000000000000003E-3</c:v>
                </c:pt>
                <c:pt idx="7">
                  <c:v>2.1999999999999997E-3</c:v>
                </c:pt>
                <c:pt idx="8">
                  <c:v>2.1999999999999997E-3</c:v>
                </c:pt>
                <c:pt idx="9">
                  <c:v>2.3E-3</c:v>
                </c:pt>
                <c:pt idx="10">
                  <c:v>2.4000000000000002E-3</c:v>
                </c:pt>
                <c:pt idx="11">
                  <c:v>2.5000000000000001E-3</c:v>
                </c:pt>
                <c:pt idx="12">
                  <c:v>2.5999999999999999E-3</c:v>
                </c:pt>
                <c:pt idx="13">
                  <c:v>2.8E-3</c:v>
                </c:pt>
                <c:pt idx="14">
                  <c:v>2.9000000000000002E-3</c:v>
                </c:pt>
                <c:pt idx="15">
                  <c:v>3.0999999999999999E-3</c:v>
                </c:pt>
                <c:pt idx="16">
                  <c:v>3.2000000000000002E-3</c:v>
                </c:pt>
                <c:pt idx="17">
                  <c:v>3.3E-3</c:v>
                </c:pt>
                <c:pt idx="18">
                  <c:v>3.5000000000000005E-3</c:v>
                </c:pt>
                <c:pt idx="19">
                  <c:v>3.5999999999999999E-3</c:v>
                </c:pt>
                <c:pt idx="20">
                  <c:v>3.6999999999999997E-3</c:v>
                </c:pt>
                <c:pt idx="21">
                  <c:v>4.0000000000000001E-3</c:v>
                </c:pt>
                <c:pt idx="22">
                  <c:v>4.2000000000000006E-3</c:v>
                </c:pt>
                <c:pt idx="23">
                  <c:v>4.3999999999999994E-3</c:v>
                </c:pt>
                <c:pt idx="24">
                  <c:v>4.5999999999999999E-3</c:v>
                </c:pt>
                <c:pt idx="25">
                  <c:v>4.8999999999999998E-3</c:v>
                </c:pt>
                <c:pt idx="26">
                  <c:v>5.0999999999999995E-3</c:v>
                </c:pt>
                <c:pt idx="27">
                  <c:v>5.4999999999999997E-3</c:v>
                </c:pt>
                <c:pt idx="28">
                  <c:v>5.8999999999999999E-3</c:v>
                </c:pt>
                <c:pt idx="29">
                  <c:v>6.1999999999999998E-3</c:v>
                </c:pt>
                <c:pt idx="30">
                  <c:v>6.6E-3</c:v>
                </c:pt>
                <c:pt idx="31">
                  <c:v>6.9000000000000008E-3</c:v>
                </c:pt>
                <c:pt idx="32">
                  <c:v>7.2999999999999992E-3</c:v>
                </c:pt>
                <c:pt idx="33">
                  <c:v>7.6E-3</c:v>
                </c:pt>
                <c:pt idx="34">
                  <c:v>7.9000000000000008E-3</c:v>
                </c:pt>
                <c:pt idx="35">
                  <c:v>8.3000000000000001E-3</c:v>
                </c:pt>
                <c:pt idx="36">
                  <c:v>8.6E-3</c:v>
                </c:pt>
                <c:pt idx="37">
                  <c:v>8.8999999999999999E-3</c:v>
                </c:pt>
                <c:pt idx="38">
                  <c:v>9.4999999999999998E-3</c:v>
                </c:pt>
                <c:pt idx="39">
                  <c:v>1.0199999999999999E-2</c:v>
                </c:pt>
                <c:pt idx="40">
                  <c:v>1.09E-2</c:v>
                </c:pt>
                <c:pt idx="41">
                  <c:v>1.1600000000000001E-2</c:v>
                </c:pt>
                <c:pt idx="42">
                  <c:v>1.23E-2</c:v>
                </c:pt>
                <c:pt idx="43">
                  <c:v>1.29E-2</c:v>
                </c:pt>
                <c:pt idx="44">
                  <c:v>1.3600000000000001E-2</c:v>
                </c:pt>
                <c:pt idx="45">
                  <c:v>1.4199999999999999E-2</c:v>
                </c:pt>
                <c:pt idx="46">
                  <c:v>1.4799999999999999E-2</c:v>
                </c:pt>
                <c:pt idx="47">
                  <c:v>1.6E-2</c:v>
                </c:pt>
                <c:pt idx="48">
                  <c:v>1.72E-2</c:v>
                </c:pt>
                <c:pt idx="49">
                  <c:v>1.84E-2</c:v>
                </c:pt>
                <c:pt idx="50">
                  <c:v>1.95E-2</c:v>
                </c:pt>
                <c:pt idx="51">
                  <c:v>2.06E-2</c:v>
                </c:pt>
                <c:pt idx="52">
                  <c:v>2.1700000000000001E-2</c:v>
                </c:pt>
                <c:pt idx="53">
                  <c:v>2.3799999999999998E-2</c:v>
                </c:pt>
                <c:pt idx="54">
                  <c:v>2.58E-2</c:v>
                </c:pt>
                <c:pt idx="55">
                  <c:v>2.7800000000000002E-2</c:v>
                </c:pt>
                <c:pt idx="56">
                  <c:v>2.98E-2</c:v>
                </c:pt>
                <c:pt idx="57">
                  <c:v>3.1699999999999999E-2</c:v>
                </c:pt>
                <c:pt idx="58">
                  <c:v>3.3500000000000002E-2</c:v>
                </c:pt>
                <c:pt idx="59">
                  <c:v>3.5400000000000001E-2</c:v>
                </c:pt>
                <c:pt idx="60">
                  <c:v>3.7199999999999997E-2</c:v>
                </c:pt>
                <c:pt idx="61">
                  <c:v>3.8900000000000004E-2</c:v>
                </c:pt>
                <c:pt idx="62">
                  <c:v>4.0600000000000004E-2</c:v>
                </c:pt>
                <c:pt idx="63">
                  <c:v>4.2299999999999997E-2</c:v>
                </c:pt>
                <c:pt idx="64">
                  <c:v>4.5600000000000002E-2</c:v>
                </c:pt>
                <c:pt idx="65">
                  <c:v>4.9599999999999998E-2</c:v>
                </c:pt>
                <c:pt idx="66">
                  <c:v>5.3500000000000006E-2</c:v>
                </c:pt>
                <c:pt idx="67">
                  <c:v>5.7199999999999994E-2</c:v>
                </c:pt>
                <c:pt idx="68">
                  <c:v>6.08E-2</c:v>
                </c:pt>
                <c:pt idx="69">
                  <c:v>6.4399999999999999E-2</c:v>
                </c:pt>
                <c:pt idx="70">
                  <c:v>6.7799999999999999E-2</c:v>
                </c:pt>
                <c:pt idx="71">
                  <c:v>7.1099999999999997E-2</c:v>
                </c:pt>
                <c:pt idx="72">
                  <c:v>7.4399999999999994E-2</c:v>
                </c:pt>
                <c:pt idx="73">
                  <c:v>8.0600000000000005E-2</c:v>
                </c:pt>
                <c:pt idx="74">
                  <c:v>8.6499999999999994E-2</c:v>
                </c:pt>
                <c:pt idx="75">
                  <c:v>9.2200000000000004E-2</c:v>
                </c:pt>
                <c:pt idx="76">
                  <c:v>9.7599999999999992E-2</c:v>
                </c:pt>
                <c:pt idx="77">
                  <c:v>0.1028</c:v>
                </c:pt>
                <c:pt idx="78">
                  <c:v>0.10780000000000001</c:v>
                </c:pt>
                <c:pt idx="79">
                  <c:v>0.1172</c:v>
                </c:pt>
                <c:pt idx="80">
                  <c:v>0.12589999999999998</c:v>
                </c:pt>
                <c:pt idx="81">
                  <c:v>0.1341</c:v>
                </c:pt>
                <c:pt idx="82">
                  <c:v>0.14169999999999999</c:v>
                </c:pt>
                <c:pt idx="83">
                  <c:v>0.1489</c:v>
                </c:pt>
                <c:pt idx="84">
                  <c:v>0.15570000000000001</c:v>
                </c:pt>
                <c:pt idx="85">
                  <c:v>0.16209999999999999</c:v>
                </c:pt>
                <c:pt idx="86">
                  <c:v>0.1681</c:v>
                </c:pt>
                <c:pt idx="87">
                  <c:v>0.17380000000000001</c:v>
                </c:pt>
                <c:pt idx="88">
                  <c:v>0.1792</c:v>
                </c:pt>
                <c:pt idx="89">
                  <c:v>0.18440000000000001</c:v>
                </c:pt>
                <c:pt idx="90">
                  <c:v>0.19400000000000001</c:v>
                </c:pt>
                <c:pt idx="91">
                  <c:v>0.20480000000000001</c:v>
                </c:pt>
                <c:pt idx="92">
                  <c:v>0.2145</c:v>
                </c:pt>
                <c:pt idx="93">
                  <c:v>0.22339999999999999</c:v>
                </c:pt>
                <c:pt idx="94">
                  <c:v>0.23139999999999999</c:v>
                </c:pt>
                <c:pt idx="95">
                  <c:v>0.23879999999999998</c:v>
                </c:pt>
                <c:pt idx="96">
                  <c:v>0.24559999999999998</c:v>
                </c:pt>
                <c:pt idx="97">
                  <c:v>0.25190000000000001</c:v>
                </c:pt>
                <c:pt idx="98">
                  <c:v>0.25769999999999998</c:v>
                </c:pt>
                <c:pt idx="99">
                  <c:v>0.26819999999999999</c:v>
                </c:pt>
                <c:pt idx="100">
                  <c:v>0.27749999999999997</c:v>
                </c:pt>
                <c:pt idx="101">
                  <c:v>0.28570000000000001</c:v>
                </c:pt>
                <c:pt idx="102">
                  <c:v>0.29310000000000003</c:v>
                </c:pt>
                <c:pt idx="103">
                  <c:v>0.29969999999999997</c:v>
                </c:pt>
                <c:pt idx="104">
                  <c:v>0.30579999999999996</c:v>
                </c:pt>
                <c:pt idx="105">
                  <c:v>0.3165</c:v>
                </c:pt>
                <c:pt idx="106">
                  <c:v>0.32569999999999999</c:v>
                </c:pt>
                <c:pt idx="107">
                  <c:v>0.3337</c:v>
                </c:pt>
                <c:pt idx="108">
                  <c:v>0.34079999999999999</c:v>
                </c:pt>
                <c:pt idx="109">
                  <c:v>0.34710000000000002</c:v>
                </c:pt>
                <c:pt idx="110">
                  <c:v>0.35289999999999999</c:v>
                </c:pt>
                <c:pt idx="111">
                  <c:v>0.35809999999999997</c:v>
                </c:pt>
                <c:pt idx="112">
                  <c:v>0.36299999999999999</c:v>
                </c:pt>
                <c:pt idx="113">
                  <c:v>0.36749999999999999</c:v>
                </c:pt>
                <c:pt idx="114">
                  <c:v>0.37170000000000003</c:v>
                </c:pt>
                <c:pt idx="115">
                  <c:v>0.37559999999999999</c:v>
                </c:pt>
                <c:pt idx="116">
                  <c:v>0.3831</c:v>
                </c:pt>
                <c:pt idx="117">
                  <c:v>0.39169999999999999</c:v>
                </c:pt>
                <c:pt idx="118">
                  <c:v>0.39950000000000002</c:v>
                </c:pt>
                <c:pt idx="119">
                  <c:v>0.40670000000000001</c:v>
                </c:pt>
                <c:pt idx="120">
                  <c:v>0.41349999999999998</c:v>
                </c:pt>
                <c:pt idx="121">
                  <c:v>0.4199</c:v>
                </c:pt>
                <c:pt idx="122">
                  <c:v>0.42610000000000003</c:v>
                </c:pt>
                <c:pt idx="123">
                  <c:v>0.43200000000000005</c:v>
                </c:pt>
                <c:pt idx="124">
                  <c:v>0.43780000000000002</c:v>
                </c:pt>
                <c:pt idx="125">
                  <c:v>0.45050000000000001</c:v>
                </c:pt>
                <c:pt idx="126">
                  <c:v>0.46289999999999998</c:v>
                </c:pt>
                <c:pt idx="127">
                  <c:v>0.47510000000000002</c:v>
                </c:pt>
                <c:pt idx="128">
                  <c:v>0.48730000000000001</c:v>
                </c:pt>
                <c:pt idx="129">
                  <c:v>0.4995</c:v>
                </c:pt>
                <c:pt idx="130">
                  <c:v>0.51180000000000003</c:v>
                </c:pt>
                <c:pt idx="131">
                  <c:v>0.54410000000000003</c:v>
                </c:pt>
                <c:pt idx="132">
                  <c:v>0.57709999999999995</c:v>
                </c:pt>
                <c:pt idx="133">
                  <c:v>0.61099999999999999</c:v>
                </c:pt>
                <c:pt idx="134">
                  <c:v>0.64580000000000004</c:v>
                </c:pt>
                <c:pt idx="135">
                  <c:v>0.68159999999999998</c:v>
                </c:pt>
                <c:pt idx="136">
                  <c:v>0.71829999999999994</c:v>
                </c:pt>
                <c:pt idx="137">
                  <c:v>0.75609999999999999</c:v>
                </c:pt>
                <c:pt idx="138">
                  <c:v>0.79469999999999996</c:v>
                </c:pt>
                <c:pt idx="139">
                  <c:v>0.83399999999999996</c:v>
                </c:pt>
                <c:pt idx="140">
                  <c:v>0.87420000000000009</c:v>
                </c:pt>
                <c:pt idx="141">
                  <c:v>0.9153</c:v>
                </c:pt>
                <c:pt idx="142">
                  <c:v>1.04</c:v>
                </c:pt>
                <c:pt idx="143">
                  <c:v>1.22</c:v>
                </c:pt>
                <c:pt idx="144">
                  <c:v>1.39</c:v>
                </c:pt>
                <c:pt idx="145">
                  <c:v>1.57</c:v>
                </c:pt>
                <c:pt idx="146">
                  <c:v>1.74</c:v>
                </c:pt>
                <c:pt idx="147">
                  <c:v>1.92</c:v>
                </c:pt>
                <c:pt idx="148">
                  <c:v>2.09</c:v>
                </c:pt>
                <c:pt idx="149">
                  <c:v>2.27</c:v>
                </c:pt>
                <c:pt idx="150">
                  <c:v>2.46</c:v>
                </c:pt>
                <c:pt idx="151">
                  <c:v>3.04</c:v>
                </c:pt>
                <c:pt idx="152" formatCode="0.00">
                  <c:v>3.61</c:v>
                </c:pt>
                <c:pt idx="153" formatCode="0.00">
                  <c:v>4.16</c:v>
                </c:pt>
                <c:pt idx="154" formatCode="0.00">
                  <c:v>4.71</c:v>
                </c:pt>
                <c:pt idx="155" formatCode="0.00">
                  <c:v>5.26</c:v>
                </c:pt>
                <c:pt idx="156" formatCode="0.00">
                  <c:v>5.82</c:v>
                </c:pt>
                <c:pt idx="157" formatCode="0.00">
                  <c:v>7.67</c:v>
                </c:pt>
                <c:pt idx="158" formatCode="0.00">
                  <c:v>9.42</c:v>
                </c:pt>
                <c:pt idx="159" formatCode="0.00">
                  <c:v>11.13</c:v>
                </c:pt>
                <c:pt idx="160" formatCode="0.00">
                  <c:v>12.82</c:v>
                </c:pt>
                <c:pt idx="161" formatCode="0.00">
                  <c:v>14.52</c:v>
                </c:pt>
                <c:pt idx="162" formatCode="0.00">
                  <c:v>16.23</c:v>
                </c:pt>
                <c:pt idx="163" formatCode="0.00">
                  <c:v>17.96</c:v>
                </c:pt>
                <c:pt idx="164" formatCode="0.00">
                  <c:v>19.71</c:v>
                </c:pt>
                <c:pt idx="165" formatCode="0.00">
                  <c:v>21.48</c:v>
                </c:pt>
                <c:pt idx="166" formatCode="0.00">
                  <c:v>23.28</c:v>
                </c:pt>
                <c:pt idx="167" formatCode="0.00">
                  <c:v>25.1</c:v>
                </c:pt>
                <c:pt idx="168" formatCode="0.00">
                  <c:v>31.39</c:v>
                </c:pt>
                <c:pt idx="169" formatCode="0.00">
                  <c:v>40.299999999999997</c:v>
                </c:pt>
                <c:pt idx="170" formatCode="0.00">
                  <c:v>48.79</c:v>
                </c:pt>
                <c:pt idx="171" formatCode="0.00">
                  <c:v>57.09</c:v>
                </c:pt>
                <c:pt idx="172" formatCode="0.00">
                  <c:v>65.34</c:v>
                </c:pt>
                <c:pt idx="173" formatCode="0.00">
                  <c:v>73.599999999999994</c:v>
                </c:pt>
                <c:pt idx="174" formatCode="0.00">
                  <c:v>81.91</c:v>
                </c:pt>
                <c:pt idx="175" formatCode="0.00">
                  <c:v>90.28</c:v>
                </c:pt>
                <c:pt idx="176" formatCode="0.00">
                  <c:v>98.73</c:v>
                </c:pt>
                <c:pt idx="177" formatCode="0.00">
                  <c:v>128.44</c:v>
                </c:pt>
                <c:pt idx="178" formatCode="0.00">
                  <c:v>156.41</c:v>
                </c:pt>
                <c:pt idx="179" formatCode="0.00">
                  <c:v>183.59</c:v>
                </c:pt>
                <c:pt idx="180" formatCode="0.00">
                  <c:v>210.44</c:v>
                </c:pt>
                <c:pt idx="181" formatCode="0.00">
                  <c:v>237.17</c:v>
                </c:pt>
                <c:pt idx="182" formatCode="0.00">
                  <c:v>263.91000000000003</c:v>
                </c:pt>
                <c:pt idx="183" formatCode="0.00">
                  <c:v>357.85</c:v>
                </c:pt>
                <c:pt idx="184" formatCode="0.00">
                  <c:v>444.63</c:v>
                </c:pt>
                <c:pt idx="185" formatCode="0.00">
                  <c:v>528.14</c:v>
                </c:pt>
                <c:pt idx="186" formatCode="0.00">
                  <c:v>609.97</c:v>
                </c:pt>
                <c:pt idx="187" formatCode="0.00">
                  <c:v>690.87</c:v>
                </c:pt>
                <c:pt idx="188" formatCode="0.00">
                  <c:v>771.24</c:v>
                </c:pt>
                <c:pt idx="189" formatCode="0.00">
                  <c:v>851.3</c:v>
                </c:pt>
                <c:pt idx="190" formatCode="0.00">
                  <c:v>931.15</c:v>
                </c:pt>
                <c:pt idx="191" formatCode="0.00">
                  <c:v>1010</c:v>
                </c:pt>
                <c:pt idx="192" formatCode="0.00">
                  <c:v>1090</c:v>
                </c:pt>
                <c:pt idx="193" formatCode="0.00">
                  <c:v>1170</c:v>
                </c:pt>
                <c:pt idx="194" formatCode="0.00">
                  <c:v>1450</c:v>
                </c:pt>
                <c:pt idx="195" formatCode="0.00">
                  <c:v>1850</c:v>
                </c:pt>
                <c:pt idx="196" formatCode="0.00">
                  <c:v>2200</c:v>
                </c:pt>
                <c:pt idx="197" formatCode="0.00">
                  <c:v>2540</c:v>
                </c:pt>
                <c:pt idx="198" formatCode="0.00">
                  <c:v>2870</c:v>
                </c:pt>
                <c:pt idx="199" formatCode="0.00">
                  <c:v>3180</c:v>
                </c:pt>
                <c:pt idx="200" formatCode="0.00">
                  <c:v>3480</c:v>
                </c:pt>
                <c:pt idx="201" formatCode="0.00">
                  <c:v>3780</c:v>
                </c:pt>
                <c:pt idx="202" formatCode="0.00">
                  <c:v>4070.0000000000005</c:v>
                </c:pt>
                <c:pt idx="203" formatCode="0.00">
                  <c:v>5080</c:v>
                </c:pt>
                <c:pt idx="204" formatCode="0.00">
                  <c:v>5980</c:v>
                </c:pt>
                <c:pt idx="205" formatCode="0.0">
                  <c:v>6800</c:v>
                </c:pt>
                <c:pt idx="206" formatCode="0.0">
                  <c:v>7570</c:v>
                </c:pt>
                <c:pt idx="207" formatCode="0.0">
                  <c:v>8300</c:v>
                </c:pt>
                <c:pt idx="208" formatCode="0.0">
                  <c:v>8990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97-48F0-A71B-AF02F67ED89B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srim7Li_Au!$D$20:$D$228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srim7Li_Au!$P$20:$P$228</c:f>
              <c:numCache>
                <c:formatCode>0.000</c:formatCode>
                <c:ptCount val="209"/>
                <c:pt idx="0">
                  <c:v>1.0999999999999998E-3</c:v>
                </c:pt>
                <c:pt idx="1">
                  <c:v>1.2000000000000001E-3</c:v>
                </c:pt>
                <c:pt idx="2">
                  <c:v>1.2000000000000001E-3</c:v>
                </c:pt>
                <c:pt idx="3">
                  <c:v>1.2999999999999999E-3</c:v>
                </c:pt>
                <c:pt idx="4">
                  <c:v>1.4E-3</c:v>
                </c:pt>
                <c:pt idx="5">
                  <c:v>1.4E-3</c:v>
                </c:pt>
                <c:pt idx="6">
                  <c:v>1.5E-3</c:v>
                </c:pt>
                <c:pt idx="7">
                  <c:v>1.5E-3</c:v>
                </c:pt>
                <c:pt idx="8">
                  <c:v>1.6000000000000001E-3</c:v>
                </c:pt>
                <c:pt idx="9">
                  <c:v>1.6000000000000001E-3</c:v>
                </c:pt>
                <c:pt idx="10">
                  <c:v>1.7000000000000001E-3</c:v>
                </c:pt>
                <c:pt idx="11">
                  <c:v>1.7000000000000001E-3</c:v>
                </c:pt>
                <c:pt idx="12">
                  <c:v>1.8E-3</c:v>
                </c:pt>
                <c:pt idx="13">
                  <c:v>2E-3</c:v>
                </c:pt>
                <c:pt idx="14">
                  <c:v>2.1000000000000003E-3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2.4000000000000002E-3</c:v>
                </c:pt>
                <c:pt idx="18">
                  <c:v>2.5000000000000001E-3</c:v>
                </c:pt>
                <c:pt idx="19">
                  <c:v>2.5999999999999999E-3</c:v>
                </c:pt>
                <c:pt idx="20">
                  <c:v>2.7000000000000001E-3</c:v>
                </c:pt>
                <c:pt idx="21">
                  <c:v>2.8E-3</c:v>
                </c:pt>
                <c:pt idx="22">
                  <c:v>3.0000000000000001E-3</c:v>
                </c:pt>
                <c:pt idx="23">
                  <c:v>3.2000000000000002E-3</c:v>
                </c:pt>
                <c:pt idx="24">
                  <c:v>3.3E-3</c:v>
                </c:pt>
                <c:pt idx="25">
                  <c:v>3.5000000000000005E-3</c:v>
                </c:pt>
                <c:pt idx="26">
                  <c:v>3.5999999999999999E-3</c:v>
                </c:pt>
                <c:pt idx="27">
                  <c:v>3.8999999999999998E-3</c:v>
                </c:pt>
                <c:pt idx="28">
                  <c:v>4.2000000000000006E-3</c:v>
                </c:pt>
                <c:pt idx="29">
                  <c:v>4.4999999999999997E-3</c:v>
                </c:pt>
                <c:pt idx="30">
                  <c:v>4.7000000000000002E-3</c:v>
                </c:pt>
                <c:pt idx="31">
                  <c:v>5.0000000000000001E-3</c:v>
                </c:pt>
                <c:pt idx="32">
                  <c:v>5.1999999999999998E-3</c:v>
                </c:pt>
                <c:pt idx="33">
                  <c:v>5.4999999999999997E-3</c:v>
                </c:pt>
                <c:pt idx="34">
                  <c:v>5.7000000000000002E-3</c:v>
                </c:pt>
                <c:pt idx="35">
                  <c:v>5.8999999999999999E-3</c:v>
                </c:pt>
                <c:pt idx="36">
                  <c:v>6.1999999999999998E-3</c:v>
                </c:pt>
                <c:pt idx="37">
                  <c:v>6.4000000000000003E-3</c:v>
                </c:pt>
                <c:pt idx="38">
                  <c:v>6.8000000000000005E-3</c:v>
                </c:pt>
                <c:pt idx="39">
                  <c:v>7.3999999999999995E-3</c:v>
                </c:pt>
                <c:pt idx="40">
                  <c:v>7.9000000000000008E-3</c:v>
                </c:pt>
                <c:pt idx="41">
                  <c:v>8.4000000000000012E-3</c:v>
                </c:pt>
                <c:pt idx="42">
                  <c:v>8.8999999999999999E-3</c:v>
                </c:pt>
                <c:pt idx="43">
                  <c:v>9.4000000000000004E-3</c:v>
                </c:pt>
                <c:pt idx="44">
                  <c:v>9.7999999999999997E-3</c:v>
                </c:pt>
                <c:pt idx="45">
                  <c:v>1.03E-2</c:v>
                </c:pt>
                <c:pt idx="46">
                  <c:v>1.0699999999999999E-2</c:v>
                </c:pt>
                <c:pt idx="47">
                  <c:v>1.17E-2</c:v>
                </c:pt>
                <c:pt idx="48">
                  <c:v>1.2500000000000001E-2</c:v>
                </c:pt>
                <c:pt idx="49">
                  <c:v>1.34E-2</c:v>
                </c:pt>
                <c:pt idx="50">
                  <c:v>1.4199999999999999E-2</c:v>
                </c:pt>
                <c:pt idx="51">
                  <c:v>1.4999999999999999E-2</c:v>
                </c:pt>
                <c:pt idx="52">
                  <c:v>1.5800000000000002E-2</c:v>
                </c:pt>
                <c:pt idx="53">
                  <c:v>1.7399999999999999E-2</c:v>
                </c:pt>
                <c:pt idx="54">
                  <c:v>1.89E-2</c:v>
                </c:pt>
                <c:pt idx="55">
                  <c:v>2.0399999999999998E-2</c:v>
                </c:pt>
                <c:pt idx="56">
                  <c:v>2.1899999999999999E-2</c:v>
                </c:pt>
                <c:pt idx="57">
                  <c:v>2.3300000000000001E-2</c:v>
                </c:pt>
                <c:pt idx="58">
                  <c:v>2.47E-2</c:v>
                </c:pt>
                <c:pt idx="59">
                  <c:v>2.6100000000000002E-2</c:v>
                </c:pt>
                <c:pt idx="60">
                  <c:v>2.7400000000000001E-2</c:v>
                </c:pt>
                <c:pt idx="61">
                  <c:v>2.8799999999999999E-2</c:v>
                </c:pt>
                <c:pt idx="62">
                  <c:v>3.0099999999999998E-2</c:v>
                </c:pt>
                <c:pt idx="63">
                  <c:v>3.1399999999999997E-2</c:v>
                </c:pt>
                <c:pt idx="64">
                  <c:v>3.4000000000000002E-2</c:v>
                </c:pt>
                <c:pt idx="65">
                  <c:v>3.7100000000000001E-2</c:v>
                </c:pt>
                <c:pt idx="66">
                  <c:v>4.0100000000000004E-2</c:v>
                </c:pt>
                <c:pt idx="67">
                  <c:v>4.2999999999999997E-2</c:v>
                </c:pt>
                <c:pt idx="68">
                  <c:v>4.58E-2</c:v>
                </c:pt>
                <c:pt idx="69">
                  <c:v>4.8599999999999997E-2</c:v>
                </c:pt>
                <c:pt idx="70">
                  <c:v>5.1299999999999998E-2</c:v>
                </c:pt>
                <c:pt idx="71">
                  <c:v>5.4000000000000006E-2</c:v>
                </c:pt>
                <c:pt idx="72">
                  <c:v>5.6599999999999998E-2</c:v>
                </c:pt>
                <c:pt idx="73">
                  <c:v>6.1699999999999998E-2</c:v>
                </c:pt>
                <c:pt idx="74">
                  <c:v>6.6600000000000006E-2</c:v>
                </c:pt>
                <c:pt idx="75">
                  <c:v>7.1300000000000002E-2</c:v>
                </c:pt>
                <c:pt idx="76">
                  <c:v>7.5899999999999995E-2</c:v>
                </c:pt>
                <c:pt idx="77">
                  <c:v>8.030000000000001E-2</c:v>
                </c:pt>
                <c:pt idx="78">
                  <c:v>8.4599999999999995E-2</c:v>
                </c:pt>
                <c:pt idx="79">
                  <c:v>9.290000000000001E-2</c:v>
                </c:pt>
                <c:pt idx="80">
                  <c:v>0.10069999999999998</c:v>
                </c:pt>
                <c:pt idx="81">
                  <c:v>0.1081</c:v>
                </c:pt>
                <c:pt idx="82">
                  <c:v>0.1152</c:v>
                </c:pt>
                <c:pt idx="83">
                  <c:v>0.12190000000000001</c:v>
                </c:pt>
                <c:pt idx="84">
                  <c:v>0.12840000000000001</c:v>
                </c:pt>
                <c:pt idx="85">
                  <c:v>0.13450000000000001</c:v>
                </c:pt>
                <c:pt idx="86">
                  <c:v>0.14050000000000001</c:v>
                </c:pt>
                <c:pt idx="87">
                  <c:v>0.1462</c:v>
                </c:pt>
                <c:pt idx="88">
                  <c:v>0.15160000000000001</c:v>
                </c:pt>
                <c:pt idx="89">
                  <c:v>0.15689999999999998</c:v>
                </c:pt>
                <c:pt idx="90">
                  <c:v>0.16699999999999998</c:v>
                </c:pt>
                <c:pt idx="91">
                  <c:v>0.17860000000000001</c:v>
                </c:pt>
                <c:pt idx="92">
                  <c:v>0.18939999999999999</c:v>
                </c:pt>
                <c:pt idx="93">
                  <c:v>0.19939999999999999</c:v>
                </c:pt>
                <c:pt idx="94">
                  <c:v>0.20880000000000001</c:v>
                </c:pt>
                <c:pt idx="95">
                  <c:v>0.21749999999999997</c:v>
                </c:pt>
                <c:pt idx="96">
                  <c:v>0.2258</c:v>
                </c:pt>
                <c:pt idx="97">
                  <c:v>0.23349999999999999</c:v>
                </c:pt>
                <c:pt idx="98">
                  <c:v>0.24089999999999998</c:v>
                </c:pt>
                <c:pt idx="99">
                  <c:v>0.2545</c:v>
                </c:pt>
                <c:pt idx="100">
                  <c:v>0.26680000000000004</c:v>
                </c:pt>
                <c:pt idx="101">
                  <c:v>0.27810000000000001</c:v>
                </c:pt>
                <c:pt idx="102">
                  <c:v>0.28849999999999998</c:v>
                </c:pt>
                <c:pt idx="103">
                  <c:v>0.29809999999999998</c:v>
                </c:pt>
                <c:pt idx="104">
                  <c:v>0.30710000000000004</c:v>
                </c:pt>
                <c:pt idx="105">
                  <c:v>0.32330000000000003</c:v>
                </c:pt>
                <c:pt idx="106">
                  <c:v>0.33779999999999999</c:v>
                </c:pt>
                <c:pt idx="107">
                  <c:v>0.3508</c:v>
                </c:pt>
                <c:pt idx="108">
                  <c:v>0.36259999999999998</c:v>
                </c:pt>
                <c:pt idx="109">
                  <c:v>0.3735</c:v>
                </c:pt>
                <c:pt idx="110">
                  <c:v>0.3836</c:v>
                </c:pt>
                <c:pt idx="111">
                  <c:v>0.3931</c:v>
                </c:pt>
                <c:pt idx="112">
                  <c:v>0.40199999999999997</c:v>
                </c:pt>
                <c:pt idx="113">
                  <c:v>0.41039999999999999</c:v>
                </c:pt>
                <c:pt idx="114">
                  <c:v>0.41839999999999999</c:v>
                </c:pt>
                <c:pt idx="115">
                  <c:v>0.42599999999999999</c:v>
                </c:pt>
                <c:pt idx="116">
                  <c:v>0.44029999999999997</c:v>
                </c:pt>
                <c:pt idx="117">
                  <c:v>0.45689999999999997</c:v>
                </c:pt>
                <c:pt idx="118">
                  <c:v>0.4723</c:v>
                </c:pt>
                <c:pt idx="119">
                  <c:v>0.4869</c:v>
                </c:pt>
                <c:pt idx="120">
                  <c:v>0.50080000000000002</c:v>
                </c:pt>
                <c:pt idx="121">
                  <c:v>0.51419999999999999</c:v>
                </c:pt>
                <c:pt idx="122">
                  <c:v>0.52710000000000001</c:v>
                </c:pt>
                <c:pt idx="123">
                  <c:v>0.53979999999999995</c:v>
                </c:pt>
                <c:pt idx="124">
                  <c:v>0.55230000000000001</c:v>
                </c:pt>
                <c:pt idx="125">
                  <c:v>0.57669999999999999</c:v>
                </c:pt>
                <c:pt idx="126">
                  <c:v>0.60070000000000001</c:v>
                </c:pt>
                <c:pt idx="127">
                  <c:v>0.62450000000000006</c:v>
                </c:pt>
                <c:pt idx="128">
                  <c:v>0.64829999999999999</c:v>
                </c:pt>
                <c:pt idx="129">
                  <c:v>0.67230000000000001</c:v>
                </c:pt>
                <c:pt idx="130">
                  <c:v>0.69640000000000002</c:v>
                </c:pt>
                <c:pt idx="131">
                  <c:v>0.74570000000000003</c:v>
                </c:pt>
                <c:pt idx="132">
                  <c:v>0.7964</c:v>
                </c:pt>
                <c:pt idx="133">
                  <c:v>0.8489000000000001</c:v>
                </c:pt>
                <c:pt idx="134">
                  <c:v>0.90329999999999999</c:v>
                </c:pt>
                <c:pt idx="135">
                  <c:v>0.9597</c:v>
                </c:pt>
                <c:pt idx="136">
                  <c:v>1.02</c:v>
                </c:pt>
                <c:pt idx="137">
                  <c:v>1.08</c:v>
                </c:pt>
                <c:pt idx="138">
                  <c:v>1.1399999999999999</c:v>
                </c:pt>
                <c:pt idx="139">
                  <c:v>1.2</c:v>
                </c:pt>
                <c:pt idx="140">
                  <c:v>1.27</c:v>
                </c:pt>
                <c:pt idx="141">
                  <c:v>1.34</c:v>
                </c:pt>
                <c:pt idx="142">
                  <c:v>1.48</c:v>
                </c:pt>
                <c:pt idx="143">
                  <c:v>1.67</c:v>
                </c:pt>
                <c:pt idx="144">
                  <c:v>1.86</c:v>
                </c:pt>
                <c:pt idx="145">
                  <c:v>2.0699999999999998</c:v>
                </c:pt>
                <c:pt idx="146">
                  <c:v>2.29</c:v>
                </c:pt>
                <c:pt idx="147">
                  <c:v>2.5099999999999998</c:v>
                </c:pt>
                <c:pt idx="148">
                  <c:v>2.75</c:v>
                </c:pt>
                <c:pt idx="149">
                  <c:v>2.99</c:v>
                </c:pt>
                <c:pt idx="150">
                  <c:v>3.25</c:v>
                </c:pt>
                <c:pt idx="151" formatCode="0.00">
                  <c:v>3.78</c:v>
                </c:pt>
                <c:pt idx="152" formatCode="0.00">
                  <c:v>4.34</c:v>
                </c:pt>
                <c:pt idx="153" formatCode="0.00">
                  <c:v>4.93</c:v>
                </c:pt>
                <c:pt idx="154" formatCode="0.00">
                  <c:v>5.56</c:v>
                </c:pt>
                <c:pt idx="155" formatCode="0.00">
                  <c:v>6.21</c:v>
                </c:pt>
                <c:pt idx="156" formatCode="0.00">
                  <c:v>6.89</c:v>
                </c:pt>
                <c:pt idx="157" formatCode="0.00">
                  <c:v>8.34</c:v>
                </c:pt>
                <c:pt idx="158" formatCode="0.00">
                  <c:v>9.89</c:v>
                </c:pt>
                <c:pt idx="159" formatCode="0.00">
                  <c:v>11.55</c:v>
                </c:pt>
                <c:pt idx="160" formatCode="0.00">
                  <c:v>13.31</c:v>
                </c:pt>
                <c:pt idx="161" formatCode="0.00">
                  <c:v>15.16</c:v>
                </c:pt>
                <c:pt idx="162" formatCode="0.00">
                  <c:v>17.11</c:v>
                </c:pt>
                <c:pt idx="163" formatCode="0.00">
                  <c:v>19.149999999999999</c:v>
                </c:pt>
                <c:pt idx="164" formatCode="0.00">
                  <c:v>21.29</c:v>
                </c:pt>
                <c:pt idx="165" formatCode="0.00">
                  <c:v>23.51</c:v>
                </c:pt>
                <c:pt idx="166" formatCode="0.00">
                  <c:v>25.82</c:v>
                </c:pt>
                <c:pt idx="167" formatCode="0.00">
                  <c:v>28.21</c:v>
                </c:pt>
                <c:pt idx="168" formatCode="0.00">
                  <c:v>33.25</c:v>
                </c:pt>
                <c:pt idx="169" formatCode="0.00">
                  <c:v>40.01</c:v>
                </c:pt>
                <c:pt idx="170" formatCode="0.00">
                  <c:v>47.25</c:v>
                </c:pt>
                <c:pt idx="171" formatCode="0.00">
                  <c:v>54.97</c:v>
                </c:pt>
                <c:pt idx="172" formatCode="0.00">
                  <c:v>63.14</c:v>
                </c:pt>
                <c:pt idx="173" formatCode="0.00">
                  <c:v>71.75</c:v>
                </c:pt>
                <c:pt idx="174" formatCode="0.00">
                  <c:v>80.790000000000006</c:v>
                </c:pt>
                <c:pt idx="175" formatCode="0.00">
                  <c:v>90.25</c:v>
                </c:pt>
                <c:pt idx="176" formatCode="0.00">
                  <c:v>100.11</c:v>
                </c:pt>
                <c:pt idx="177" formatCode="0.00">
                  <c:v>121.01</c:v>
                </c:pt>
                <c:pt idx="178" formatCode="0.00">
                  <c:v>143.41</c:v>
                </c:pt>
                <c:pt idx="179" formatCode="0.00">
                  <c:v>167.24</c:v>
                </c:pt>
                <c:pt idx="180" formatCode="0.00">
                  <c:v>192.43</c:v>
                </c:pt>
                <c:pt idx="181" formatCode="0.00">
                  <c:v>218.92</c:v>
                </c:pt>
                <c:pt idx="182" formatCode="0.00">
                  <c:v>246.66</c:v>
                </c:pt>
                <c:pt idx="183" formatCode="0.00">
                  <c:v>305.66000000000003</c:v>
                </c:pt>
                <c:pt idx="184" formatCode="0.00">
                  <c:v>369.06</c:v>
                </c:pt>
                <c:pt idx="185" formatCode="0.00">
                  <c:v>436.5</c:v>
                </c:pt>
                <c:pt idx="186" formatCode="0.00">
                  <c:v>507.68</c:v>
                </c:pt>
                <c:pt idx="187" formatCode="0.00">
                  <c:v>582.32000000000005</c:v>
                </c:pt>
                <c:pt idx="188" formatCode="0.00">
                  <c:v>660.16</c:v>
                </c:pt>
                <c:pt idx="189" formatCode="0.00">
                  <c:v>740.96</c:v>
                </c:pt>
                <c:pt idx="190" formatCode="0.00">
                  <c:v>824.52</c:v>
                </c:pt>
                <c:pt idx="191" formatCode="0.00">
                  <c:v>910.63</c:v>
                </c:pt>
                <c:pt idx="192" formatCode="0.00">
                  <c:v>999.1</c:v>
                </c:pt>
                <c:pt idx="193" formatCode="0.00">
                  <c:v>1090</c:v>
                </c:pt>
                <c:pt idx="194" formatCode="0.00">
                  <c:v>1280</c:v>
                </c:pt>
                <c:pt idx="195" formatCode="0.00">
                  <c:v>1520</c:v>
                </c:pt>
                <c:pt idx="196" formatCode="0.00">
                  <c:v>1770</c:v>
                </c:pt>
                <c:pt idx="197" formatCode="0.00">
                  <c:v>2029.9999999999998</c:v>
                </c:pt>
                <c:pt idx="198" formatCode="0.00">
                  <c:v>2300</c:v>
                </c:pt>
                <c:pt idx="199" formatCode="0.00">
                  <c:v>2570</c:v>
                </c:pt>
                <c:pt idx="200" formatCode="0.00">
                  <c:v>2850</c:v>
                </c:pt>
                <c:pt idx="201" formatCode="0.00">
                  <c:v>3130</c:v>
                </c:pt>
                <c:pt idx="202" formatCode="0.00">
                  <c:v>3410</c:v>
                </c:pt>
                <c:pt idx="203" formatCode="0.00">
                  <c:v>3980</c:v>
                </c:pt>
                <c:pt idx="204" formatCode="0.00">
                  <c:v>4550</c:v>
                </c:pt>
                <c:pt idx="205" formatCode="0.00">
                  <c:v>5120</c:v>
                </c:pt>
                <c:pt idx="206" formatCode="0.00">
                  <c:v>5680</c:v>
                </c:pt>
                <c:pt idx="207" formatCode="0.00">
                  <c:v>6250</c:v>
                </c:pt>
                <c:pt idx="208" formatCode="0.00">
                  <c:v>6810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97-48F0-A71B-AF02F67ED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416"/>
        <c:axId val="477611064"/>
      </c:scatterChart>
      <c:valAx>
        <c:axId val="477613416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064"/>
        <c:crosses val="autoZero"/>
        <c:crossBetween val="midCat"/>
        <c:majorUnit val="10"/>
      </c:valAx>
      <c:valAx>
        <c:axId val="477611064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3416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srim7Li_C!$P$5</c:f>
          <c:strCache>
            <c:ptCount val="1"/>
            <c:pt idx="0">
              <c:v>srim7Li_C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srim7Li_C!$D$20:$D$228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srim7Li_C!$E$20:$E$228</c:f>
              <c:numCache>
                <c:formatCode>0.000E+00</c:formatCode>
                <c:ptCount val="209"/>
                <c:pt idx="0">
                  <c:v>3.671E-2</c:v>
                </c:pt>
                <c:pt idx="1">
                  <c:v>3.9239999999999997E-2</c:v>
                </c:pt>
                <c:pt idx="2">
                  <c:v>4.1619999999999997E-2</c:v>
                </c:pt>
                <c:pt idx="3">
                  <c:v>4.3869999999999999E-2</c:v>
                </c:pt>
                <c:pt idx="4">
                  <c:v>4.6010000000000002E-2</c:v>
                </c:pt>
                <c:pt idx="5">
                  <c:v>4.8059999999999999E-2</c:v>
                </c:pt>
                <c:pt idx="6">
                  <c:v>5.0020000000000002E-2</c:v>
                </c:pt>
                <c:pt idx="7">
                  <c:v>5.1909999999999998E-2</c:v>
                </c:pt>
                <c:pt idx="8">
                  <c:v>5.373E-2</c:v>
                </c:pt>
                <c:pt idx="9">
                  <c:v>5.5489999999999998E-2</c:v>
                </c:pt>
                <c:pt idx="10">
                  <c:v>5.7200000000000001E-2</c:v>
                </c:pt>
                <c:pt idx="11">
                  <c:v>5.8860000000000003E-2</c:v>
                </c:pt>
                <c:pt idx="12">
                  <c:v>6.2039999999999998E-2</c:v>
                </c:pt>
                <c:pt idx="13">
                  <c:v>6.5809999999999994E-2</c:v>
                </c:pt>
                <c:pt idx="14">
                  <c:v>6.9370000000000001E-2</c:v>
                </c:pt>
                <c:pt idx="15">
                  <c:v>7.2749999999999995E-2</c:v>
                </c:pt>
                <c:pt idx="16">
                  <c:v>7.5990000000000002E-2</c:v>
                </c:pt>
                <c:pt idx="17">
                  <c:v>7.9089999999999994E-2</c:v>
                </c:pt>
                <c:pt idx="18">
                  <c:v>8.208E-2</c:v>
                </c:pt>
                <c:pt idx="19">
                  <c:v>8.4959999999999994E-2</c:v>
                </c:pt>
                <c:pt idx="20">
                  <c:v>8.7739999999999999E-2</c:v>
                </c:pt>
                <c:pt idx="21">
                  <c:v>9.307E-2</c:v>
                </c:pt>
                <c:pt idx="22">
                  <c:v>9.8100000000000007E-2</c:v>
                </c:pt>
                <c:pt idx="23">
                  <c:v>0.10290000000000001</c:v>
                </c:pt>
                <c:pt idx="24">
                  <c:v>0.1075</c:v>
                </c:pt>
                <c:pt idx="25">
                  <c:v>0.1119</c:v>
                </c:pt>
                <c:pt idx="26">
                  <c:v>0.11609999999999999</c:v>
                </c:pt>
                <c:pt idx="27">
                  <c:v>0.1241</c:v>
                </c:pt>
                <c:pt idx="28">
                  <c:v>0.13159999999999999</c:v>
                </c:pt>
                <c:pt idx="29">
                  <c:v>0.13869999999999999</c:v>
                </c:pt>
                <c:pt idx="30">
                  <c:v>0.14549999999999999</c:v>
                </c:pt>
                <c:pt idx="31">
                  <c:v>0.152</c:v>
                </c:pt>
                <c:pt idx="32">
                  <c:v>0.15820000000000001</c:v>
                </c:pt>
                <c:pt idx="33">
                  <c:v>0.16420000000000001</c:v>
                </c:pt>
                <c:pt idx="34">
                  <c:v>0.1699</c:v>
                </c:pt>
                <c:pt idx="35">
                  <c:v>0.17549999999999999</c:v>
                </c:pt>
                <c:pt idx="36">
                  <c:v>0.18090000000000001</c:v>
                </c:pt>
                <c:pt idx="37">
                  <c:v>0.18609999999999999</c:v>
                </c:pt>
                <c:pt idx="38">
                  <c:v>0.19620000000000001</c:v>
                </c:pt>
                <c:pt idx="39">
                  <c:v>0.20810000000000001</c:v>
                </c:pt>
                <c:pt idx="40">
                  <c:v>0.21940000000000001</c:v>
                </c:pt>
                <c:pt idx="41">
                  <c:v>0.2301</c:v>
                </c:pt>
                <c:pt idx="42">
                  <c:v>0.24030000000000001</c:v>
                </c:pt>
                <c:pt idx="43">
                  <c:v>0.25009999999999999</c:v>
                </c:pt>
                <c:pt idx="44">
                  <c:v>0.2596</c:v>
                </c:pt>
                <c:pt idx="45">
                  <c:v>0.26869999999999999</c:v>
                </c:pt>
                <c:pt idx="46">
                  <c:v>0.27750000000000002</c:v>
                </c:pt>
                <c:pt idx="47">
                  <c:v>0.29430000000000001</c:v>
                </c:pt>
                <c:pt idx="48">
                  <c:v>0.31019999999999998</c:v>
                </c:pt>
                <c:pt idx="49">
                  <c:v>0.32540000000000002</c:v>
                </c:pt>
                <c:pt idx="50">
                  <c:v>0.33979999999999999</c:v>
                </c:pt>
                <c:pt idx="51">
                  <c:v>0.35370000000000001</c:v>
                </c:pt>
                <c:pt idx="52">
                  <c:v>0.36709999999999998</c:v>
                </c:pt>
                <c:pt idx="53">
                  <c:v>0.39240000000000003</c:v>
                </c:pt>
                <c:pt idx="54">
                  <c:v>0.41620000000000001</c:v>
                </c:pt>
                <c:pt idx="55">
                  <c:v>0.43869999999999998</c:v>
                </c:pt>
                <c:pt idx="56">
                  <c:v>0.46010000000000001</c:v>
                </c:pt>
                <c:pt idx="57">
                  <c:v>0.48060000000000003</c:v>
                </c:pt>
                <c:pt idx="58">
                  <c:v>0.50019999999999998</c:v>
                </c:pt>
                <c:pt idx="59">
                  <c:v>0.51910000000000001</c:v>
                </c:pt>
                <c:pt idx="60">
                  <c:v>0.53490000000000004</c:v>
                </c:pt>
                <c:pt idx="61">
                  <c:v>0.55010000000000003</c:v>
                </c:pt>
                <c:pt idx="62">
                  <c:v>0.56489999999999996</c:v>
                </c:pt>
                <c:pt idx="63">
                  <c:v>0.57930000000000004</c:v>
                </c:pt>
                <c:pt idx="64">
                  <c:v>0.60680000000000001</c:v>
                </c:pt>
                <c:pt idx="65">
                  <c:v>0.63939999999999997</c:v>
                </c:pt>
                <c:pt idx="66">
                  <c:v>0.67030000000000001</c:v>
                </c:pt>
                <c:pt idx="67">
                  <c:v>0.69969999999999999</c:v>
                </c:pt>
                <c:pt idx="68">
                  <c:v>0.7278</c:v>
                </c:pt>
                <c:pt idx="69">
                  <c:v>0.75490000000000002</c:v>
                </c:pt>
                <c:pt idx="70">
                  <c:v>0.78090000000000004</c:v>
                </c:pt>
                <c:pt idx="71">
                  <c:v>0.80610000000000004</c:v>
                </c:pt>
                <c:pt idx="72">
                  <c:v>0.83050000000000002</c:v>
                </c:pt>
                <c:pt idx="73">
                  <c:v>0.87719999999999998</c:v>
                </c:pt>
                <c:pt idx="74">
                  <c:v>0.92130000000000001</c:v>
                </c:pt>
                <c:pt idx="75">
                  <c:v>0.96309999999999996</c:v>
                </c:pt>
                <c:pt idx="76">
                  <c:v>1.0029999999999999</c:v>
                </c:pt>
                <c:pt idx="77">
                  <c:v>1.0409999999999999</c:v>
                </c:pt>
                <c:pt idx="78">
                  <c:v>1.077</c:v>
                </c:pt>
                <c:pt idx="79">
                  <c:v>1.143</c:v>
                </c:pt>
                <c:pt idx="80">
                  <c:v>1.2030000000000001</c:v>
                </c:pt>
                <c:pt idx="81">
                  <c:v>1.258</c:v>
                </c:pt>
                <c:pt idx="82">
                  <c:v>1.3069999999999999</c:v>
                </c:pt>
                <c:pt idx="83">
                  <c:v>1.3520000000000001</c:v>
                </c:pt>
                <c:pt idx="84">
                  <c:v>1.393</c:v>
                </c:pt>
                <c:pt idx="85">
                  <c:v>1.4330000000000001</c:v>
                </c:pt>
                <c:pt idx="86">
                  <c:v>1.4710000000000001</c:v>
                </c:pt>
                <c:pt idx="87">
                  <c:v>1.508</c:v>
                </c:pt>
                <c:pt idx="88">
                  <c:v>1.5449999999999999</c:v>
                </c:pt>
                <c:pt idx="89">
                  <c:v>1.581</c:v>
                </c:pt>
                <c:pt idx="90">
                  <c:v>1.655</c:v>
                </c:pt>
                <c:pt idx="91">
                  <c:v>1.7470000000000001</c:v>
                </c:pt>
                <c:pt idx="92">
                  <c:v>1.84</c:v>
                </c:pt>
                <c:pt idx="93">
                  <c:v>1.931</c:v>
                </c:pt>
                <c:pt idx="94">
                  <c:v>2.02</c:v>
                </c:pt>
                <c:pt idx="95">
                  <c:v>2.1070000000000002</c:v>
                </c:pt>
                <c:pt idx="96">
                  <c:v>2.1909999999999998</c:v>
                </c:pt>
                <c:pt idx="97">
                  <c:v>2.2730000000000001</c:v>
                </c:pt>
                <c:pt idx="98">
                  <c:v>2.351</c:v>
                </c:pt>
                <c:pt idx="99">
                  <c:v>2.4990000000000001</c:v>
                </c:pt>
                <c:pt idx="100">
                  <c:v>2.6349999999999998</c:v>
                </c:pt>
                <c:pt idx="101">
                  <c:v>2.76</c:v>
                </c:pt>
                <c:pt idx="102">
                  <c:v>2.8730000000000002</c:v>
                </c:pt>
                <c:pt idx="103">
                  <c:v>2.9750000000000001</c:v>
                </c:pt>
                <c:pt idx="104">
                  <c:v>3.0670000000000002</c:v>
                </c:pt>
                <c:pt idx="105">
                  <c:v>3.222</c:v>
                </c:pt>
                <c:pt idx="106">
                  <c:v>3.343</c:v>
                </c:pt>
                <c:pt idx="107">
                  <c:v>3.4359999999999999</c:v>
                </c:pt>
                <c:pt idx="108">
                  <c:v>3.5030000000000001</c:v>
                </c:pt>
                <c:pt idx="109">
                  <c:v>3.55</c:v>
                </c:pt>
                <c:pt idx="110">
                  <c:v>3.5790000000000002</c:v>
                </c:pt>
                <c:pt idx="111">
                  <c:v>3.5939999999999999</c:v>
                </c:pt>
                <c:pt idx="112">
                  <c:v>3.597</c:v>
                </c:pt>
                <c:pt idx="113">
                  <c:v>3.59</c:v>
                </c:pt>
                <c:pt idx="114">
                  <c:v>3.5760000000000001</c:v>
                </c:pt>
                <c:pt idx="115">
                  <c:v>3.5550000000000002</c:v>
                </c:pt>
                <c:pt idx="116">
                  <c:v>3.5</c:v>
                </c:pt>
                <c:pt idx="117">
                  <c:v>3.415</c:v>
                </c:pt>
                <c:pt idx="118">
                  <c:v>3.32</c:v>
                </c:pt>
                <c:pt idx="119">
                  <c:v>3.222</c:v>
                </c:pt>
                <c:pt idx="120">
                  <c:v>3.1240000000000001</c:v>
                </c:pt>
                <c:pt idx="121">
                  <c:v>3.0270000000000001</c:v>
                </c:pt>
                <c:pt idx="122">
                  <c:v>2.9350000000000001</c:v>
                </c:pt>
                <c:pt idx="123">
                  <c:v>2.8460000000000001</c:v>
                </c:pt>
                <c:pt idx="124">
                  <c:v>2.762</c:v>
                </c:pt>
                <c:pt idx="125">
                  <c:v>2.6059999999999999</c:v>
                </c:pt>
                <c:pt idx="126">
                  <c:v>2.4660000000000002</c:v>
                </c:pt>
                <c:pt idx="127">
                  <c:v>2.3410000000000002</c:v>
                </c:pt>
                <c:pt idx="128">
                  <c:v>2.2280000000000002</c:v>
                </c:pt>
                <c:pt idx="129">
                  <c:v>2.1269999999999998</c:v>
                </c:pt>
                <c:pt idx="130">
                  <c:v>2.0350000000000001</c:v>
                </c:pt>
                <c:pt idx="131">
                  <c:v>1.8759999999999999</c:v>
                </c:pt>
                <c:pt idx="132">
                  <c:v>1.742</c:v>
                </c:pt>
                <c:pt idx="133">
                  <c:v>1.6279999999999999</c:v>
                </c:pt>
                <c:pt idx="134">
                  <c:v>1.53</c:v>
                </c:pt>
                <c:pt idx="135">
                  <c:v>1.4450000000000001</c:v>
                </c:pt>
                <c:pt idx="136">
                  <c:v>1.37</c:v>
                </c:pt>
                <c:pt idx="137">
                  <c:v>1.3029999999999999</c:v>
                </c:pt>
                <c:pt idx="138">
                  <c:v>1.2430000000000001</c:v>
                </c:pt>
                <c:pt idx="139">
                  <c:v>1.1839999999999999</c:v>
                </c:pt>
                <c:pt idx="140">
                  <c:v>1.1259999999999999</c:v>
                </c:pt>
                <c:pt idx="141">
                  <c:v>1.0780000000000001</c:v>
                </c:pt>
                <c:pt idx="142">
                  <c:v>0.99529999999999996</c:v>
                </c:pt>
                <c:pt idx="143">
                  <c:v>0.90939999999999999</c:v>
                </c:pt>
                <c:pt idx="144">
                  <c:v>0.83850000000000002</c:v>
                </c:pt>
                <c:pt idx="145">
                  <c:v>0.77880000000000005</c:v>
                </c:pt>
                <c:pt idx="146">
                  <c:v>0.72770000000000001</c:v>
                </c:pt>
                <c:pt idx="147">
                  <c:v>0.68359999999999999</c:v>
                </c:pt>
                <c:pt idx="148">
                  <c:v>0.64490000000000003</c:v>
                </c:pt>
                <c:pt idx="149">
                  <c:v>0.61080000000000001</c:v>
                </c:pt>
                <c:pt idx="150">
                  <c:v>0.58040000000000003</c:v>
                </c:pt>
                <c:pt idx="151">
                  <c:v>0.52859999999999996</c:v>
                </c:pt>
                <c:pt idx="152">
                  <c:v>0.48599999999999999</c:v>
                </c:pt>
                <c:pt idx="153">
                  <c:v>0.45019999999999999</c:v>
                </c:pt>
                <c:pt idx="154">
                  <c:v>0.41980000000000001</c:v>
                </c:pt>
                <c:pt idx="155">
                  <c:v>0.39360000000000001</c:v>
                </c:pt>
                <c:pt idx="156">
                  <c:v>0.37069999999999997</c:v>
                </c:pt>
                <c:pt idx="157">
                  <c:v>0.3327</c:v>
                </c:pt>
                <c:pt idx="158">
                  <c:v>0.3024</c:v>
                </c:pt>
                <c:pt idx="159">
                  <c:v>0.27750000000000002</c:v>
                </c:pt>
                <c:pt idx="160">
                  <c:v>0.25679999999999997</c:v>
                </c:pt>
                <c:pt idx="161">
                  <c:v>0.2392</c:v>
                </c:pt>
                <c:pt idx="162">
                  <c:v>0.22409999999999999</c:v>
                </c:pt>
                <c:pt idx="163">
                  <c:v>0.2109</c:v>
                </c:pt>
                <c:pt idx="164">
                  <c:v>0.19939999999999999</c:v>
                </c:pt>
                <c:pt idx="165">
                  <c:v>0.18909999999999999</c:v>
                </c:pt>
                <c:pt idx="166">
                  <c:v>0.18</c:v>
                </c:pt>
                <c:pt idx="167">
                  <c:v>0.17180000000000001</c:v>
                </c:pt>
                <c:pt idx="168">
                  <c:v>0.15770000000000001</c:v>
                </c:pt>
                <c:pt idx="169">
                  <c:v>0.14330000000000001</c:v>
                </c:pt>
                <c:pt idx="170">
                  <c:v>0.13159999999999999</c:v>
                </c:pt>
                <c:pt idx="171">
                  <c:v>0.12180000000000001</c:v>
                </c:pt>
                <c:pt idx="172">
                  <c:v>0.11360000000000001</c:v>
                </c:pt>
                <c:pt idx="173">
                  <c:v>0.1065</c:v>
                </c:pt>
                <c:pt idx="174">
                  <c:v>0.1004</c:v>
                </c:pt>
                <c:pt idx="175">
                  <c:v>9.5060000000000006E-2</c:v>
                </c:pt>
                <c:pt idx="176">
                  <c:v>9.0319999999999998E-2</c:v>
                </c:pt>
                <c:pt idx="177">
                  <c:v>8.233E-2</c:v>
                </c:pt>
                <c:pt idx="178">
                  <c:v>7.5840000000000005E-2</c:v>
                </c:pt>
                <c:pt idx="179">
                  <c:v>7.0459999999999995E-2</c:v>
                </c:pt>
                <c:pt idx="180">
                  <c:v>6.5930000000000002E-2</c:v>
                </c:pt>
                <c:pt idx="181">
                  <c:v>6.2050000000000001E-2</c:v>
                </c:pt>
                <c:pt idx="182">
                  <c:v>5.8700000000000002E-2</c:v>
                </c:pt>
                <c:pt idx="183">
                  <c:v>5.3190000000000001E-2</c:v>
                </c:pt>
                <c:pt idx="184">
                  <c:v>4.8840000000000001E-2</c:v>
                </c:pt>
                <c:pt idx="185">
                  <c:v>4.5319999999999999E-2</c:v>
                </c:pt>
                <c:pt idx="186">
                  <c:v>4.2419999999999999E-2</c:v>
                </c:pt>
                <c:pt idx="187">
                  <c:v>3.9980000000000002E-2</c:v>
                </c:pt>
                <c:pt idx="188">
                  <c:v>3.7900000000000003E-2</c:v>
                </c:pt>
                <c:pt idx="189">
                  <c:v>3.6110000000000003E-2</c:v>
                </c:pt>
                <c:pt idx="190">
                  <c:v>3.4549999999999997E-2</c:v>
                </c:pt>
                <c:pt idx="191">
                  <c:v>3.3180000000000001E-2</c:v>
                </c:pt>
                <c:pt idx="192">
                  <c:v>3.1960000000000002E-2</c:v>
                </c:pt>
                <c:pt idx="193">
                  <c:v>3.0880000000000001E-2</c:v>
                </c:pt>
                <c:pt idx="194">
                  <c:v>2.904E-2</c:v>
                </c:pt>
                <c:pt idx="195">
                  <c:v>2.7189999999999999E-2</c:v>
                </c:pt>
                <c:pt idx="196">
                  <c:v>2.571E-2</c:v>
                </c:pt>
                <c:pt idx="197">
                  <c:v>2.4500000000000001E-2</c:v>
                </c:pt>
                <c:pt idx="198">
                  <c:v>2.35E-2</c:v>
                </c:pt>
                <c:pt idx="199">
                  <c:v>2.265E-2</c:v>
                </c:pt>
                <c:pt idx="200">
                  <c:v>2.1930000000000002E-2</c:v>
                </c:pt>
                <c:pt idx="201">
                  <c:v>2.1309999999999999E-2</c:v>
                </c:pt>
                <c:pt idx="202">
                  <c:v>2.077E-2</c:v>
                </c:pt>
                <c:pt idx="203">
                  <c:v>1.9890000000000001E-2</c:v>
                </c:pt>
                <c:pt idx="204">
                  <c:v>1.9189999999999999E-2</c:v>
                </c:pt>
                <c:pt idx="205">
                  <c:v>1.864E-2</c:v>
                </c:pt>
                <c:pt idx="206">
                  <c:v>1.8190000000000001E-2</c:v>
                </c:pt>
                <c:pt idx="207">
                  <c:v>1.7829999999999999E-2</c:v>
                </c:pt>
                <c:pt idx="208">
                  <c:v>1.7520000000000001E-2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F6-4B95-BF0C-370E311BFC6A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srim7Li_C!$F$20:$F$228</c:f>
              <c:numCache>
                <c:formatCode>0.000E+00</c:formatCode>
                <c:ptCount val="209"/>
                <c:pt idx="0">
                  <c:v>0.2374</c:v>
                </c:pt>
                <c:pt idx="1">
                  <c:v>0.24690000000000001</c:v>
                </c:pt>
                <c:pt idx="2">
                  <c:v>0.25519999999999998</c:v>
                </c:pt>
                <c:pt idx="3">
                  <c:v>0.2626</c:v>
                </c:pt>
                <c:pt idx="4">
                  <c:v>0.26919999999999999</c:v>
                </c:pt>
                <c:pt idx="5">
                  <c:v>0.27510000000000001</c:v>
                </c:pt>
                <c:pt idx="6">
                  <c:v>0.28050000000000003</c:v>
                </c:pt>
                <c:pt idx="7">
                  <c:v>0.28549999999999998</c:v>
                </c:pt>
                <c:pt idx="8">
                  <c:v>0.28999999999999998</c:v>
                </c:pt>
                <c:pt idx="9">
                  <c:v>0.29409999999999997</c:v>
                </c:pt>
                <c:pt idx="10">
                  <c:v>0.2979</c:v>
                </c:pt>
                <c:pt idx="11">
                  <c:v>0.30149999999999999</c:v>
                </c:pt>
                <c:pt idx="12">
                  <c:v>0.30780000000000002</c:v>
                </c:pt>
                <c:pt idx="13">
                  <c:v>0.31459999999999999</c:v>
                </c:pt>
                <c:pt idx="14">
                  <c:v>0.32029999999999997</c:v>
                </c:pt>
                <c:pt idx="15">
                  <c:v>0.32519999999999999</c:v>
                </c:pt>
                <c:pt idx="16">
                  <c:v>0.32940000000000003</c:v>
                </c:pt>
                <c:pt idx="17">
                  <c:v>0.33310000000000001</c:v>
                </c:pt>
                <c:pt idx="18">
                  <c:v>0.33629999999999999</c:v>
                </c:pt>
                <c:pt idx="19">
                  <c:v>0.33900000000000002</c:v>
                </c:pt>
                <c:pt idx="20">
                  <c:v>0.34139999999999998</c:v>
                </c:pt>
                <c:pt idx="21">
                  <c:v>0.3453</c:v>
                </c:pt>
                <c:pt idx="22">
                  <c:v>0.3483</c:v>
                </c:pt>
                <c:pt idx="23">
                  <c:v>0.35049999999999998</c:v>
                </c:pt>
                <c:pt idx="24">
                  <c:v>0.35210000000000002</c:v>
                </c:pt>
                <c:pt idx="25">
                  <c:v>0.3533</c:v>
                </c:pt>
                <c:pt idx="26">
                  <c:v>0.35399999999999998</c:v>
                </c:pt>
                <c:pt idx="27">
                  <c:v>0.35449999999999998</c:v>
                </c:pt>
                <c:pt idx="28">
                  <c:v>0.35410000000000003</c:v>
                </c:pt>
                <c:pt idx="29">
                  <c:v>0.35310000000000002</c:v>
                </c:pt>
                <c:pt idx="30">
                  <c:v>0.35149999999999998</c:v>
                </c:pt>
                <c:pt idx="31">
                  <c:v>0.34960000000000002</c:v>
                </c:pt>
                <c:pt idx="32">
                  <c:v>0.34739999999999999</c:v>
                </c:pt>
                <c:pt idx="33">
                  <c:v>0.34499999999999997</c:v>
                </c:pt>
                <c:pt idx="34">
                  <c:v>0.34250000000000003</c:v>
                </c:pt>
                <c:pt idx="35">
                  <c:v>0.33989999999999998</c:v>
                </c:pt>
                <c:pt idx="36">
                  <c:v>0.3372</c:v>
                </c:pt>
                <c:pt idx="37">
                  <c:v>0.33450000000000002</c:v>
                </c:pt>
                <c:pt idx="38">
                  <c:v>0.32890000000000003</c:v>
                </c:pt>
                <c:pt idx="39">
                  <c:v>0.32200000000000001</c:v>
                </c:pt>
                <c:pt idx="40">
                  <c:v>0.31519999999999998</c:v>
                </c:pt>
                <c:pt idx="41">
                  <c:v>0.3085</c:v>
                </c:pt>
                <c:pt idx="42">
                  <c:v>0.30209999999999998</c:v>
                </c:pt>
                <c:pt idx="43">
                  <c:v>0.2959</c:v>
                </c:pt>
                <c:pt idx="44">
                  <c:v>0.28989999999999999</c:v>
                </c:pt>
                <c:pt idx="45">
                  <c:v>0.28420000000000001</c:v>
                </c:pt>
                <c:pt idx="46">
                  <c:v>0.2787</c:v>
                </c:pt>
                <c:pt idx="47">
                  <c:v>0.26840000000000003</c:v>
                </c:pt>
                <c:pt idx="48">
                  <c:v>0.25890000000000002</c:v>
                </c:pt>
                <c:pt idx="49">
                  <c:v>0.25009999999999999</c:v>
                </c:pt>
                <c:pt idx="50">
                  <c:v>0.24199999999999999</c:v>
                </c:pt>
                <c:pt idx="51">
                  <c:v>0.2344</c:v>
                </c:pt>
                <c:pt idx="52">
                  <c:v>0.22739999999999999</c:v>
                </c:pt>
                <c:pt idx="53">
                  <c:v>0.21479999999999999</c:v>
                </c:pt>
                <c:pt idx="54">
                  <c:v>0.20369999999999999</c:v>
                </c:pt>
                <c:pt idx="55">
                  <c:v>0.19389999999999999</c:v>
                </c:pt>
                <c:pt idx="56">
                  <c:v>0.18509999999999999</c:v>
                </c:pt>
                <c:pt idx="57">
                  <c:v>0.17730000000000001</c:v>
                </c:pt>
                <c:pt idx="58">
                  <c:v>0.1701</c:v>
                </c:pt>
                <c:pt idx="59">
                  <c:v>0.16370000000000001</c:v>
                </c:pt>
                <c:pt idx="60">
                  <c:v>0.15770000000000001</c:v>
                </c:pt>
                <c:pt idx="61">
                  <c:v>0.15229999999999999</c:v>
                </c:pt>
                <c:pt idx="62">
                  <c:v>0.14729999999999999</c:v>
                </c:pt>
                <c:pt idx="63">
                  <c:v>0.1426</c:v>
                </c:pt>
                <c:pt idx="64">
                  <c:v>0.1343</c:v>
                </c:pt>
                <c:pt idx="65">
                  <c:v>0.12529999999999999</c:v>
                </c:pt>
                <c:pt idx="66">
                  <c:v>0.1176</c:v>
                </c:pt>
                <c:pt idx="67">
                  <c:v>0.111</c:v>
                </c:pt>
                <c:pt idx="68">
                  <c:v>0.1051</c:v>
                </c:pt>
                <c:pt idx="69">
                  <c:v>9.9940000000000001E-2</c:v>
                </c:pt>
                <c:pt idx="70">
                  <c:v>9.5310000000000006E-2</c:v>
                </c:pt>
                <c:pt idx="71">
                  <c:v>9.1149999999999995E-2</c:v>
                </c:pt>
                <c:pt idx="72">
                  <c:v>8.7379999999999999E-2</c:v>
                </c:pt>
                <c:pt idx="73">
                  <c:v>8.0820000000000003E-2</c:v>
                </c:pt>
                <c:pt idx="74">
                  <c:v>7.5289999999999996E-2</c:v>
                </c:pt>
                <c:pt idx="75">
                  <c:v>7.0559999999999998E-2</c:v>
                </c:pt>
                <c:pt idx="76">
                  <c:v>6.6449999999999995E-2</c:v>
                </c:pt>
                <c:pt idx="77">
                  <c:v>6.2850000000000003E-2</c:v>
                </c:pt>
                <c:pt idx="78">
                  <c:v>5.9659999999999998E-2</c:v>
                </c:pt>
                <c:pt idx="79">
                  <c:v>5.4260000000000003E-2</c:v>
                </c:pt>
                <c:pt idx="80">
                  <c:v>4.9849999999999998E-2</c:v>
                </c:pt>
                <c:pt idx="81">
                  <c:v>4.6170000000000003E-2</c:v>
                </c:pt>
                <c:pt idx="82">
                  <c:v>4.3049999999999998E-2</c:v>
                </c:pt>
                <c:pt idx="83">
                  <c:v>4.0370000000000003E-2</c:v>
                </c:pt>
                <c:pt idx="84">
                  <c:v>3.8030000000000001E-2</c:v>
                </c:pt>
                <c:pt idx="85">
                  <c:v>3.5970000000000002E-2</c:v>
                </c:pt>
                <c:pt idx="86">
                  <c:v>3.415E-2</c:v>
                </c:pt>
                <c:pt idx="87">
                  <c:v>3.252E-2</c:v>
                </c:pt>
                <c:pt idx="88">
                  <c:v>3.1050000000000001E-2</c:v>
                </c:pt>
                <c:pt idx="89">
                  <c:v>2.9729999999999999E-2</c:v>
                </c:pt>
                <c:pt idx="90">
                  <c:v>2.741E-2</c:v>
                </c:pt>
                <c:pt idx="91">
                  <c:v>2.5020000000000001E-2</c:v>
                </c:pt>
                <c:pt idx="92">
                  <c:v>2.3050000000000001E-2</c:v>
                </c:pt>
                <c:pt idx="93">
                  <c:v>2.1389999999999999E-2</c:v>
                </c:pt>
                <c:pt idx="94">
                  <c:v>1.9970000000000002E-2</c:v>
                </c:pt>
                <c:pt idx="95">
                  <c:v>1.8749999999999999E-2</c:v>
                </c:pt>
                <c:pt idx="96">
                  <c:v>1.7670000000000002E-2</c:v>
                </c:pt>
                <c:pt idx="97">
                  <c:v>1.6729999999999998E-2</c:v>
                </c:pt>
                <c:pt idx="98">
                  <c:v>1.5879999999999998E-2</c:v>
                </c:pt>
                <c:pt idx="99">
                  <c:v>1.4449999999999999E-2</c:v>
                </c:pt>
                <c:pt idx="100">
                  <c:v>1.3270000000000001E-2</c:v>
                </c:pt>
                <c:pt idx="101">
                  <c:v>1.2279999999999999E-2</c:v>
                </c:pt>
                <c:pt idx="102">
                  <c:v>1.1440000000000001E-2</c:v>
                </c:pt>
                <c:pt idx="103">
                  <c:v>1.0710000000000001E-2</c:v>
                </c:pt>
                <c:pt idx="104">
                  <c:v>1.008E-2</c:v>
                </c:pt>
                <c:pt idx="105">
                  <c:v>9.0310000000000008E-3</c:v>
                </c:pt>
                <c:pt idx="106">
                  <c:v>8.1919999999999996E-3</c:v>
                </c:pt>
                <c:pt idx="107">
                  <c:v>7.5050000000000004E-3</c:v>
                </c:pt>
                <c:pt idx="108">
                  <c:v>6.9319999999999998E-3</c:v>
                </c:pt>
                <c:pt idx="109">
                  <c:v>6.4450000000000002E-3</c:v>
                </c:pt>
                <c:pt idx="110">
                  <c:v>6.0270000000000002E-3</c:v>
                </c:pt>
                <c:pt idx="111">
                  <c:v>5.6629999999999996E-3</c:v>
                </c:pt>
                <c:pt idx="112">
                  <c:v>5.3429999999999997E-3</c:v>
                </c:pt>
                <c:pt idx="113">
                  <c:v>5.0590000000000001E-3</c:v>
                </c:pt>
                <c:pt idx="114">
                  <c:v>4.8069999999999996E-3</c:v>
                </c:pt>
                <c:pt idx="115">
                  <c:v>4.5789999999999997E-3</c:v>
                </c:pt>
                <c:pt idx="116">
                  <c:v>4.1869999999999997E-3</c:v>
                </c:pt>
                <c:pt idx="117">
                  <c:v>3.7880000000000001E-3</c:v>
                </c:pt>
                <c:pt idx="118">
                  <c:v>3.4619999999999998E-3</c:v>
                </c:pt>
                <c:pt idx="119">
                  <c:v>3.1900000000000001E-3</c:v>
                </c:pt>
                <c:pt idx="120">
                  <c:v>2.9610000000000001E-3</c:v>
                </c:pt>
                <c:pt idx="121">
                  <c:v>2.764E-3</c:v>
                </c:pt>
                <c:pt idx="122">
                  <c:v>2.5929999999999998E-3</c:v>
                </c:pt>
                <c:pt idx="123">
                  <c:v>2.4429999999999999E-3</c:v>
                </c:pt>
                <c:pt idx="124">
                  <c:v>2.31E-3</c:v>
                </c:pt>
                <c:pt idx="125">
                  <c:v>2.0860000000000002E-3</c:v>
                </c:pt>
                <c:pt idx="126">
                  <c:v>1.9040000000000001E-3</c:v>
                </c:pt>
                <c:pt idx="127">
                  <c:v>1.753E-3</c:v>
                </c:pt>
                <c:pt idx="128">
                  <c:v>1.6249999999999999E-3</c:v>
                </c:pt>
                <c:pt idx="129">
                  <c:v>1.5150000000000001E-3</c:v>
                </c:pt>
                <c:pt idx="130">
                  <c:v>1.42E-3</c:v>
                </c:pt>
                <c:pt idx="131">
                  <c:v>1.263E-3</c:v>
                </c:pt>
                <c:pt idx="132">
                  <c:v>1.139E-3</c:v>
                </c:pt>
                <c:pt idx="133">
                  <c:v>1.039E-3</c:v>
                </c:pt>
                <c:pt idx="134">
                  <c:v>9.5489999999999995E-4</c:v>
                </c:pt>
                <c:pt idx="135">
                  <c:v>8.8429999999999997E-4</c:v>
                </c:pt>
                <c:pt idx="136">
                  <c:v>8.2399999999999997E-4</c:v>
                </c:pt>
                <c:pt idx="137">
                  <c:v>7.7169999999999995E-4</c:v>
                </c:pt>
                <c:pt idx="138">
                  <c:v>7.2599999999999997E-4</c:v>
                </c:pt>
                <c:pt idx="139">
                  <c:v>6.8559999999999997E-4</c:v>
                </c:pt>
                <c:pt idx="140">
                  <c:v>6.4970000000000002E-4</c:v>
                </c:pt>
                <c:pt idx="141">
                  <c:v>6.1760000000000005E-4</c:v>
                </c:pt>
                <c:pt idx="142">
                  <c:v>5.6240000000000001E-4</c:v>
                </c:pt>
                <c:pt idx="143">
                  <c:v>5.0639999999999995E-4</c:v>
                </c:pt>
                <c:pt idx="144">
                  <c:v>4.6099999999999998E-4</c:v>
                </c:pt>
                <c:pt idx="145">
                  <c:v>4.2339999999999999E-4</c:v>
                </c:pt>
                <c:pt idx="146">
                  <c:v>3.9169999999999998E-4</c:v>
                </c:pt>
                <c:pt idx="147">
                  <c:v>3.6460000000000003E-4</c:v>
                </c:pt>
                <c:pt idx="148">
                  <c:v>3.412E-4</c:v>
                </c:pt>
                <c:pt idx="149">
                  <c:v>3.2079999999999999E-4</c:v>
                </c:pt>
                <c:pt idx="150">
                  <c:v>3.0269999999999999E-4</c:v>
                </c:pt>
                <c:pt idx="151">
                  <c:v>2.7230000000000001E-4</c:v>
                </c:pt>
                <c:pt idx="152">
                  <c:v>2.477E-4</c:v>
                </c:pt>
                <c:pt idx="153">
                  <c:v>2.273E-4</c:v>
                </c:pt>
                <c:pt idx="154">
                  <c:v>2.1019999999999999E-4</c:v>
                </c:pt>
                <c:pt idx="155">
                  <c:v>1.9560000000000001E-4</c:v>
                </c:pt>
                <c:pt idx="156">
                  <c:v>1.829E-4</c:v>
                </c:pt>
                <c:pt idx="157">
                  <c:v>1.6210000000000001E-4</c:v>
                </c:pt>
                <c:pt idx="158">
                  <c:v>1.4569999999999999E-4</c:v>
                </c:pt>
                <c:pt idx="159">
                  <c:v>1.3239999999999999E-4</c:v>
                </c:pt>
                <c:pt idx="160">
                  <c:v>1.215E-4</c:v>
                </c:pt>
                <c:pt idx="161">
                  <c:v>1.1230000000000001E-4</c:v>
                </c:pt>
                <c:pt idx="162">
                  <c:v>1.044E-4</c:v>
                </c:pt>
                <c:pt idx="163">
                  <c:v>9.7579999999999997E-5</c:v>
                </c:pt>
                <c:pt idx="164">
                  <c:v>9.1650000000000005E-5</c:v>
                </c:pt>
                <c:pt idx="165">
                  <c:v>8.6420000000000003E-5</c:v>
                </c:pt>
                <c:pt idx="166">
                  <c:v>8.1780000000000006E-5</c:v>
                </c:pt>
                <c:pt idx="167">
                  <c:v>7.763E-5</c:v>
                </c:pt>
                <c:pt idx="168">
                  <c:v>7.0510000000000001E-5</c:v>
                </c:pt>
                <c:pt idx="169">
                  <c:v>6.3330000000000005E-5</c:v>
                </c:pt>
                <c:pt idx="170">
                  <c:v>5.7519999999999998E-5</c:v>
                </c:pt>
                <c:pt idx="171">
                  <c:v>5.2719999999999997E-5</c:v>
                </c:pt>
                <c:pt idx="172">
                  <c:v>4.8680000000000001E-5</c:v>
                </c:pt>
                <c:pt idx="173">
                  <c:v>4.5240000000000001E-5</c:v>
                </c:pt>
                <c:pt idx="174">
                  <c:v>4.227E-5</c:v>
                </c:pt>
                <c:pt idx="175">
                  <c:v>3.968E-5</c:v>
                </c:pt>
                <c:pt idx="176">
                  <c:v>3.7400000000000001E-5</c:v>
                </c:pt>
                <c:pt idx="177">
                  <c:v>3.3569999999999999E-5</c:v>
                </c:pt>
                <c:pt idx="178">
                  <c:v>3.0470000000000001E-5</c:v>
                </c:pt>
                <c:pt idx="179">
                  <c:v>2.792E-5</c:v>
                </c:pt>
                <c:pt idx="180">
                  <c:v>2.5769999999999999E-5</c:v>
                </c:pt>
                <c:pt idx="181">
                  <c:v>2.3940000000000001E-5</c:v>
                </c:pt>
                <c:pt idx="182">
                  <c:v>2.2359999999999999E-5</c:v>
                </c:pt>
                <c:pt idx="183">
                  <c:v>1.9769999999999999E-5</c:v>
                </c:pt>
                <c:pt idx="184">
                  <c:v>1.774E-5</c:v>
                </c:pt>
                <c:pt idx="185">
                  <c:v>1.609E-5</c:v>
                </c:pt>
                <c:pt idx="186">
                  <c:v>1.4739999999999999E-5</c:v>
                </c:pt>
                <c:pt idx="187">
                  <c:v>1.36E-5</c:v>
                </c:pt>
                <c:pt idx="188">
                  <c:v>1.2629999999999999E-5</c:v>
                </c:pt>
                <c:pt idx="189">
                  <c:v>1.1790000000000001E-5</c:v>
                </c:pt>
                <c:pt idx="190">
                  <c:v>1.1060000000000001E-5</c:v>
                </c:pt>
                <c:pt idx="191">
                  <c:v>1.042E-5</c:v>
                </c:pt>
                <c:pt idx="192">
                  <c:v>9.8519999999999999E-6</c:v>
                </c:pt>
                <c:pt idx="193">
                  <c:v>9.3440000000000007E-6</c:v>
                </c:pt>
                <c:pt idx="194">
                  <c:v>8.4749999999999993E-6</c:v>
                </c:pt>
                <c:pt idx="195">
                  <c:v>7.5979999999999999E-6</c:v>
                </c:pt>
                <c:pt idx="196">
                  <c:v>6.8900000000000001E-6</c:v>
                </c:pt>
                <c:pt idx="197">
                  <c:v>6.3060000000000003E-6</c:v>
                </c:pt>
                <c:pt idx="198">
                  <c:v>5.8170000000000004E-6</c:v>
                </c:pt>
                <c:pt idx="199">
                  <c:v>5.4E-6</c:v>
                </c:pt>
                <c:pt idx="200">
                  <c:v>5.04E-6</c:v>
                </c:pt>
                <c:pt idx="201">
                  <c:v>4.7269999999999998E-6</c:v>
                </c:pt>
                <c:pt idx="202">
                  <c:v>4.4510000000000002E-6</c:v>
                </c:pt>
                <c:pt idx="203">
                  <c:v>3.9890000000000003E-6</c:v>
                </c:pt>
                <c:pt idx="204">
                  <c:v>3.6160000000000002E-6</c:v>
                </c:pt>
                <c:pt idx="205">
                  <c:v>3.309E-6</c:v>
                </c:pt>
                <c:pt idx="206">
                  <c:v>3.0510000000000001E-6</c:v>
                </c:pt>
                <c:pt idx="207">
                  <c:v>2.8320000000000002E-6</c:v>
                </c:pt>
                <c:pt idx="208">
                  <c:v>2.6419999999999999E-6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F6-4B95-BF0C-370E311BFC6A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srim7Li_C!$G$20:$G$228</c:f>
              <c:numCache>
                <c:formatCode>0.000E+00</c:formatCode>
                <c:ptCount val="209"/>
                <c:pt idx="0">
                  <c:v>0.27411000000000002</c:v>
                </c:pt>
                <c:pt idx="1">
                  <c:v>0.28614000000000001</c:v>
                </c:pt>
                <c:pt idx="2">
                  <c:v>0.29681999999999997</c:v>
                </c:pt>
                <c:pt idx="3">
                  <c:v>0.30647000000000002</c:v>
                </c:pt>
                <c:pt idx="4">
                  <c:v>0.31520999999999999</c:v>
                </c:pt>
                <c:pt idx="5">
                  <c:v>0.32316</c:v>
                </c:pt>
                <c:pt idx="6">
                  <c:v>0.33052000000000004</c:v>
                </c:pt>
                <c:pt idx="7">
                  <c:v>0.33740999999999999</c:v>
                </c:pt>
                <c:pt idx="8">
                  <c:v>0.34372999999999998</c:v>
                </c:pt>
                <c:pt idx="9">
                  <c:v>0.34958999999999996</c:v>
                </c:pt>
                <c:pt idx="10">
                  <c:v>0.35509999999999997</c:v>
                </c:pt>
                <c:pt idx="11">
                  <c:v>0.36036000000000001</c:v>
                </c:pt>
                <c:pt idx="12">
                  <c:v>0.36984</c:v>
                </c:pt>
                <c:pt idx="13">
                  <c:v>0.38040999999999997</c:v>
                </c:pt>
                <c:pt idx="14">
                  <c:v>0.38966999999999996</c:v>
                </c:pt>
                <c:pt idx="15">
                  <c:v>0.39794999999999997</c:v>
                </c:pt>
                <c:pt idx="16">
                  <c:v>0.40539000000000003</c:v>
                </c:pt>
                <c:pt idx="17">
                  <c:v>0.41219</c:v>
                </c:pt>
                <c:pt idx="18">
                  <c:v>0.41837999999999997</c:v>
                </c:pt>
                <c:pt idx="19">
                  <c:v>0.42396</c:v>
                </c:pt>
                <c:pt idx="20">
                  <c:v>0.42913999999999997</c:v>
                </c:pt>
                <c:pt idx="21">
                  <c:v>0.43836999999999998</c:v>
                </c:pt>
                <c:pt idx="22">
                  <c:v>0.44640000000000002</c:v>
                </c:pt>
                <c:pt idx="23">
                  <c:v>0.45339999999999997</c:v>
                </c:pt>
                <c:pt idx="24">
                  <c:v>0.45960000000000001</c:v>
                </c:pt>
                <c:pt idx="25">
                  <c:v>0.4652</c:v>
                </c:pt>
                <c:pt idx="26">
                  <c:v>0.47009999999999996</c:v>
                </c:pt>
                <c:pt idx="27">
                  <c:v>0.47859999999999997</c:v>
                </c:pt>
                <c:pt idx="28">
                  <c:v>0.48570000000000002</c:v>
                </c:pt>
                <c:pt idx="29">
                  <c:v>0.49180000000000001</c:v>
                </c:pt>
                <c:pt idx="30">
                  <c:v>0.497</c:v>
                </c:pt>
                <c:pt idx="31">
                  <c:v>0.50160000000000005</c:v>
                </c:pt>
                <c:pt idx="32">
                  <c:v>0.50560000000000005</c:v>
                </c:pt>
                <c:pt idx="33">
                  <c:v>0.50919999999999999</c:v>
                </c:pt>
                <c:pt idx="34">
                  <c:v>0.51239999999999997</c:v>
                </c:pt>
                <c:pt idx="35">
                  <c:v>0.51539999999999997</c:v>
                </c:pt>
                <c:pt idx="36">
                  <c:v>0.5181</c:v>
                </c:pt>
                <c:pt idx="37">
                  <c:v>0.52059999999999995</c:v>
                </c:pt>
                <c:pt idx="38">
                  <c:v>0.52510000000000001</c:v>
                </c:pt>
                <c:pt idx="39">
                  <c:v>0.53010000000000002</c:v>
                </c:pt>
                <c:pt idx="40">
                  <c:v>0.53459999999999996</c:v>
                </c:pt>
                <c:pt idx="41">
                  <c:v>0.53859999999999997</c:v>
                </c:pt>
                <c:pt idx="42">
                  <c:v>0.54239999999999999</c:v>
                </c:pt>
                <c:pt idx="43">
                  <c:v>0.54600000000000004</c:v>
                </c:pt>
                <c:pt idx="44">
                  <c:v>0.54949999999999999</c:v>
                </c:pt>
                <c:pt idx="45">
                  <c:v>0.55289999999999995</c:v>
                </c:pt>
                <c:pt idx="46">
                  <c:v>0.55620000000000003</c:v>
                </c:pt>
                <c:pt idx="47">
                  <c:v>0.56269999999999998</c:v>
                </c:pt>
                <c:pt idx="48">
                  <c:v>0.56909999999999994</c:v>
                </c:pt>
                <c:pt idx="49">
                  <c:v>0.57550000000000001</c:v>
                </c:pt>
                <c:pt idx="50">
                  <c:v>0.58179999999999998</c:v>
                </c:pt>
                <c:pt idx="51">
                  <c:v>0.58810000000000007</c:v>
                </c:pt>
                <c:pt idx="52">
                  <c:v>0.59450000000000003</c:v>
                </c:pt>
                <c:pt idx="53">
                  <c:v>0.60719999999999996</c:v>
                </c:pt>
                <c:pt idx="54">
                  <c:v>0.61990000000000001</c:v>
                </c:pt>
                <c:pt idx="55">
                  <c:v>0.63259999999999994</c:v>
                </c:pt>
                <c:pt idx="56">
                  <c:v>0.6452</c:v>
                </c:pt>
                <c:pt idx="57">
                  <c:v>0.65790000000000004</c:v>
                </c:pt>
                <c:pt idx="58">
                  <c:v>0.67030000000000001</c:v>
                </c:pt>
                <c:pt idx="59">
                  <c:v>0.68280000000000007</c:v>
                </c:pt>
                <c:pt idx="60">
                  <c:v>0.6926000000000001</c:v>
                </c:pt>
                <c:pt idx="61">
                  <c:v>0.70240000000000002</c:v>
                </c:pt>
                <c:pt idx="62">
                  <c:v>0.71219999999999994</c:v>
                </c:pt>
                <c:pt idx="63">
                  <c:v>0.72189999999999999</c:v>
                </c:pt>
                <c:pt idx="64">
                  <c:v>0.74109999999999998</c:v>
                </c:pt>
                <c:pt idx="65">
                  <c:v>0.76469999999999994</c:v>
                </c:pt>
                <c:pt idx="66">
                  <c:v>0.78790000000000004</c:v>
                </c:pt>
                <c:pt idx="67">
                  <c:v>0.81069999999999998</c:v>
                </c:pt>
                <c:pt idx="68">
                  <c:v>0.83289999999999997</c:v>
                </c:pt>
                <c:pt idx="69">
                  <c:v>0.85484000000000004</c:v>
                </c:pt>
                <c:pt idx="70">
                  <c:v>0.87621000000000004</c:v>
                </c:pt>
                <c:pt idx="71">
                  <c:v>0.89724999999999999</c:v>
                </c:pt>
                <c:pt idx="72">
                  <c:v>0.91788000000000003</c:v>
                </c:pt>
                <c:pt idx="73">
                  <c:v>0.95801999999999998</c:v>
                </c:pt>
                <c:pt idx="74">
                  <c:v>0.99658999999999998</c:v>
                </c:pt>
                <c:pt idx="75">
                  <c:v>1.03366</c:v>
                </c:pt>
                <c:pt idx="76">
                  <c:v>1.0694499999999998</c:v>
                </c:pt>
                <c:pt idx="77">
                  <c:v>1.10385</c:v>
                </c:pt>
                <c:pt idx="78">
                  <c:v>1.13666</c:v>
                </c:pt>
                <c:pt idx="79">
                  <c:v>1.19726</c:v>
                </c:pt>
                <c:pt idx="80">
                  <c:v>1.25285</c:v>
                </c:pt>
                <c:pt idx="81">
                  <c:v>1.3041700000000001</c:v>
                </c:pt>
                <c:pt idx="82">
                  <c:v>1.35005</c:v>
                </c:pt>
                <c:pt idx="83">
                  <c:v>1.3923700000000001</c:v>
                </c:pt>
                <c:pt idx="84">
                  <c:v>1.43103</c:v>
                </c:pt>
                <c:pt idx="85">
                  <c:v>1.4689700000000001</c:v>
                </c:pt>
                <c:pt idx="86">
                  <c:v>1.50515</c:v>
                </c:pt>
                <c:pt idx="87">
                  <c:v>1.5405200000000001</c:v>
                </c:pt>
                <c:pt idx="88">
                  <c:v>1.57605</c:v>
                </c:pt>
                <c:pt idx="89">
                  <c:v>1.61073</c:v>
                </c:pt>
                <c:pt idx="90">
                  <c:v>1.68241</c:v>
                </c:pt>
                <c:pt idx="91">
                  <c:v>1.7720200000000002</c:v>
                </c:pt>
                <c:pt idx="92">
                  <c:v>1.8630500000000001</c:v>
                </c:pt>
                <c:pt idx="93">
                  <c:v>1.9523900000000001</c:v>
                </c:pt>
                <c:pt idx="94">
                  <c:v>2.0399699999999998</c:v>
                </c:pt>
                <c:pt idx="95">
                  <c:v>2.12575</c:v>
                </c:pt>
                <c:pt idx="96">
                  <c:v>2.2086699999999997</c:v>
                </c:pt>
                <c:pt idx="97">
                  <c:v>2.28973</c:v>
                </c:pt>
                <c:pt idx="98">
                  <c:v>2.3668800000000001</c:v>
                </c:pt>
                <c:pt idx="99">
                  <c:v>2.5134500000000002</c:v>
                </c:pt>
                <c:pt idx="100">
                  <c:v>2.6482699999999997</c:v>
                </c:pt>
                <c:pt idx="101">
                  <c:v>2.7722799999999999</c:v>
                </c:pt>
                <c:pt idx="102">
                  <c:v>2.8844400000000001</c:v>
                </c:pt>
                <c:pt idx="103">
                  <c:v>2.9857100000000001</c:v>
                </c:pt>
                <c:pt idx="104">
                  <c:v>3.07708</c:v>
                </c:pt>
                <c:pt idx="105">
                  <c:v>3.2310309999999998</c:v>
                </c:pt>
                <c:pt idx="106">
                  <c:v>3.3511920000000002</c:v>
                </c:pt>
                <c:pt idx="107">
                  <c:v>3.443505</c:v>
                </c:pt>
                <c:pt idx="108">
                  <c:v>3.5099320000000001</c:v>
                </c:pt>
                <c:pt idx="109">
                  <c:v>3.5564449999999996</c:v>
                </c:pt>
                <c:pt idx="110">
                  <c:v>3.5850270000000002</c:v>
                </c:pt>
                <c:pt idx="111">
                  <c:v>3.5996630000000001</c:v>
                </c:pt>
                <c:pt idx="112">
                  <c:v>3.6023429999999999</c:v>
                </c:pt>
                <c:pt idx="113">
                  <c:v>3.595059</c:v>
                </c:pt>
                <c:pt idx="114">
                  <c:v>3.5808070000000001</c:v>
                </c:pt>
                <c:pt idx="115">
                  <c:v>3.5595790000000003</c:v>
                </c:pt>
                <c:pt idx="116">
                  <c:v>3.5041869999999999</c:v>
                </c:pt>
                <c:pt idx="117">
                  <c:v>3.4187880000000002</c:v>
                </c:pt>
                <c:pt idx="118">
                  <c:v>3.3234619999999997</c:v>
                </c:pt>
                <c:pt idx="119">
                  <c:v>3.22519</c:v>
                </c:pt>
                <c:pt idx="120">
                  <c:v>3.1269610000000001</c:v>
                </c:pt>
                <c:pt idx="121">
                  <c:v>3.0297640000000001</c:v>
                </c:pt>
                <c:pt idx="122">
                  <c:v>2.9375930000000001</c:v>
                </c:pt>
                <c:pt idx="123">
                  <c:v>2.8484430000000001</c:v>
                </c:pt>
                <c:pt idx="124">
                  <c:v>2.76431</c:v>
                </c:pt>
                <c:pt idx="125">
                  <c:v>2.6080859999999997</c:v>
                </c:pt>
                <c:pt idx="126">
                  <c:v>2.4679040000000003</c:v>
                </c:pt>
                <c:pt idx="127">
                  <c:v>2.3427530000000001</c:v>
                </c:pt>
                <c:pt idx="128">
                  <c:v>2.2296250000000004</c:v>
                </c:pt>
                <c:pt idx="129">
                  <c:v>2.1285149999999997</c:v>
                </c:pt>
                <c:pt idx="130">
                  <c:v>2.0364200000000001</c:v>
                </c:pt>
                <c:pt idx="131">
                  <c:v>1.8772629999999999</c:v>
                </c:pt>
                <c:pt idx="132">
                  <c:v>1.743139</c:v>
                </c:pt>
                <c:pt idx="133">
                  <c:v>1.6290389999999999</c:v>
                </c:pt>
                <c:pt idx="134">
                  <c:v>1.5309549</c:v>
                </c:pt>
                <c:pt idx="135">
                  <c:v>1.4458843000000001</c:v>
                </c:pt>
                <c:pt idx="136">
                  <c:v>1.370824</c:v>
                </c:pt>
                <c:pt idx="137">
                  <c:v>1.3037717</c:v>
                </c:pt>
                <c:pt idx="138">
                  <c:v>1.2437260000000001</c:v>
                </c:pt>
                <c:pt idx="139">
                  <c:v>1.1846855999999999</c:v>
                </c:pt>
                <c:pt idx="140">
                  <c:v>1.1266497</c:v>
                </c:pt>
                <c:pt idx="141">
                  <c:v>1.0786176000000001</c:v>
                </c:pt>
                <c:pt idx="142">
                  <c:v>0.99586239999999993</c:v>
                </c:pt>
                <c:pt idx="143">
                  <c:v>0.9099064</c:v>
                </c:pt>
                <c:pt idx="144">
                  <c:v>0.83896100000000007</c:v>
                </c:pt>
                <c:pt idx="145">
                  <c:v>0.77922340000000001</c:v>
                </c:pt>
                <c:pt idx="146">
                  <c:v>0.72809170000000001</c:v>
                </c:pt>
                <c:pt idx="147">
                  <c:v>0.68396460000000003</c:v>
                </c:pt>
                <c:pt idx="148">
                  <c:v>0.64524120000000007</c:v>
                </c:pt>
                <c:pt idx="149">
                  <c:v>0.61112080000000002</c:v>
                </c:pt>
                <c:pt idx="150">
                  <c:v>0.58070270000000002</c:v>
                </c:pt>
                <c:pt idx="151">
                  <c:v>0.52887229999999996</c:v>
                </c:pt>
                <c:pt idx="152">
                  <c:v>0.4862477</c:v>
                </c:pt>
                <c:pt idx="153">
                  <c:v>0.45042729999999997</c:v>
                </c:pt>
                <c:pt idx="154">
                  <c:v>0.4200102</c:v>
                </c:pt>
                <c:pt idx="155">
                  <c:v>0.39379560000000002</c:v>
                </c:pt>
                <c:pt idx="156">
                  <c:v>0.37088289999999996</c:v>
                </c:pt>
                <c:pt idx="157">
                  <c:v>0.33286209999999999</c:v>
                </c:pt>
                <c:pt idx="158">
                  <c:v>0.30254570000000003</c:v>
                </c:pt>
                <c:pt idx="159">
                  <c:v>0.2776324</c:v>
                </c:pt>
                <c:pt idx="160">
                  <c:v>0.25692149999999997</c:v>
                </c:pt>
                <c:pt idx="161">
                  <c:v>0.23931230000000001</c:v>
                </c:pt>
                <c:pt idx="162">
                  <c:v>0.2242044</c:v>
                </c:pt>
                <c:pt idx="163">
                  <c:v>0.21099758000000002</c:v>
                </c:pt>
                <c:pt idx="164">
                  <c:v>0.19949164999999999</c:v>
                </c:pt>
                <c:pt idx="165">
                  <c:v>0.18918641999999999</c:v>
                </c:pt>
                <c:pt idx="166">
                  <c:v>0.18008178</c:v>
                </c:pt>
                <c:pt idx="167">
                  <c:v>0.17187763</c:v>
                </c:pt>
                <c:pt idx="168">
                  <c:v>0.15777051</c:v>
                </c:pt>
                <c:pt idx="169">
                  <c:v>0.14336333000000001</c:v>
                </c:pt>
                <c:pt idx="170">
                  <c:v>0.13165752</c:v>
                </c:pt>
                <c:pt idx="171">
                  <c:v>0.12185272000000001</c:v>
                </c:pt>
                <c:pt idx="172">
                  <c:v>0.11364868</c:v>
                </c:pt>
                <c:pt idx="173">
                  <c:v>0.10654524</c:v>
                </c:pt>
                <c:pt idx="174">
                  <c:v>0.10044227</c:v>
                </c:pt>
                <c:pt idx="175">
                  <c:v>9.5099680000000006E-2</c:v>
                </c:pt>
                <c:pt idx="176">
                  <c:v>9.0357400000000004E-2</c:v>
                </c:pt>
                <c:pt idx="177">
                  <c:v>8.2363569999999997E-2</c:v>
                </c:pt>
                <c:pt idx="178">
                  <c:v>7.5870470000000009E-2</c:v>
                </c:pt>
                <c:pt idx="179">
                  <c:v>7.0487919999999996E-2</c:v>
                </c:pt>
                <c:pt idx="180">
                  <c:v>6.5955769999999997E-2</c:v>
                </c:pt>
                <c:pt idx="181">
                  <c:v>6.2073940000000001E-2</c:v>
                </c:pt>
                <c:pt idx="182">
                  <c:v>5.8722360000000001E-2</c:v>
                </c:pt>
                <c:pt idx="183">
                  <c:v>5.3209770000000003E-2</c:v>
                </c:pt>
                <c:pt idx="184">
                  <c:v>4.8857740000000004E-2</c:v>
                </c:pt>
                <c:pt idx="185">
                  <c:v>4.5336090000000002E-2</c:v>
                </c:pt>
                <c:pt idx="186">
                  <c:v>4.2434739999999999E-2</c:v>
                </c:pt>
                <c:pt idx="187">
                  <c:v>3.9993600000000004E-2</c:v>
                </c:pt>
                <c:pt idx="188">
                  <c:v>3.7912630000000003E-2</c:v>
                </c:pt>
                <c:pt idx="189">
                  <c:v>3.6121790000000001E-2</c:v>
                </c:pt>
                <c:pt idx="190">
                  <c:v>3.4561059999999998E-2</c:v>
                </c:pt>
                <c:pt idx="191">
                  <c:v>3.3190419999999998E-2</c:v>
                </c:pt>
                <c:pt idx="192">
                  <c:v>3.1969852E-2</c:v>
                </c:pt>
                <c:pt idx="193">
                  <c:v>3.0889344000000003E-2</c:v>
                </c:pt>
                <c:pt idx="194">
                  <c:v>2.9048475000000001E-2</c:v>
                </c:pt>
                <c:pt idx="195">
                  <c:v>2.7197598E-2</c:v>
                </c:pt>
                <c:pt idx="196">
                  <c:v>2.5716889999999999E-2</c:v>
                </c:pt>
                <c:pt idx="197">
                  <c:v>2.4506306000000002E-2</c:v>
                </c:pt>
                <c:pt idx="198">
                  <c:v>2.3505817000000002E-2</c:v>
                </c:pt>
                <c:pt idx="199">
                  <c:v>2.2655399999999999E-2</c:v>
                </c:pt>
                <c:pt idx="200">
                  <c:v>2.1935040000000003E-2</c:v>
                </c:pt>
                <c:pt idx="201">
                  <c:v>2.1314726999999999E-2</c:v>
                </c:pt>
                <c:pt idx="202">
                  <c:v>2.0774450999999999E-2</c:v>
                </c:pt>
                <c:pt idx="203">
                  <c:v>1.9893989000000001E-2</c:v>
                </c:pt>
                <c:pt idx="204">
                  <c:v>1.9193616E-2</c:v>
                </c:pt>
                <c:pt idx="205">
                  <c:v>1.8643309E-2</c:v>
                </c:pt>
                <c:pt idx="206">
                  <c:v>1.8193051000000002E-2</c:v>
                </c:pt>
                <c:pt idx="207">
                  <c:v>1.7832832E-2</c:v>
                </c:pt>
                <c:pt idx="208">
                  <c:v>1.7522642000000001E-2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F6-4B95-BF0C-370E311B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2240"/>
        <c:axId val="477611456"/>
      </c:scatterChart>
      <c:valAx>
        <c:axId val="47761224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456"/>
        <c:crosses val="autoZero"/>
        <c:crossBetween val="midCat"/>
        <c:majorUnit val="10"/>
      </c:valAx>
      <c:valAx>
        <c:axId val="47761145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224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52570155997"/>
          <c:y val="0.7077779645757877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srim7Li_C!$P$5</c:f>
          <c:strCache>
            <c:ptCount val="1"/>
            <c:pt idx="0">
              <c:v>srim7Li_C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srim7Li_C!$D$20:$D$228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srim7Li_C!$J$20:$J$228</c:f>
              <c:numCache>
                <c:formatCode>0.000</c:formatCode>
                <c:ptCount val="209"/>
                <c:pt idx="0">
                  <c:v>8.0000000000000004E-4</c:v>
                </c:pt>
                <c:pt idx="1">
                  <c:v>8.9999999999999998E-4</c:v>
                </c:pt>
                <c:pt idx="2">
                  <c:v>1E-3</c:v>
                </c:pt>
                <c:pt idx="3">
                  <c:v>1.0999999999999998E-3</c:v>
                </c:pt>
                <c:pt idx="4">
                  <c:v>1.0999999999999998E-3</c:v>
                </c:pt>
                <c:pt idx="5">
                  <c:v>1.2000000000000001E-3</c:v>
                </c:pt>
                <c:pt idx="6">
                  <c:v>1.2999999999999999E-3</c:v>
                </c:pt>
                <c:pt idx="7">
                  <c:v>1.2999999999999999E-3</c:v>
                </c:pt>
                <c:pt idx="8">
                  <c:v>1.4E-3</c:v>
                </c:pt>
                <c:pt idx="9">
                  <c:v>1.5E-3</c:v>
                </c:pt>
                <c:pt idx="10">
                  <c:v>1.5E-3</c:v>
                </c:pt>
                <c:pt idx="11">
                  <c:v>1.6000000000000001E-3</c:v>
                </c:pt>
                <c:pt idx="12">
                  <c:v>1.7000000000000001E-3</c:v>
                </c:pt>
                <c:pt idx="13">
                  <c:v>1.9E-3</c:v>
                </c:pt>
                <c:pt idx="14">
                  <c:v>2E-3</c:v>
                </c:pt>
                <c:pt idx="15">
                  <c:v>2.1999999999999997E-3</c:v>
                </c:pt>
                <c:pt idx="16">
                  <c:v>2.3E-3</c:v>
                </c:pt>
                <c:pt idx="17">
                  <c:v>2.5000000000000001E-3</c:v>
                </c:pt>
                <c:pt idx="18">
                  <c:v>2.5999999999999999E-3</c:v>
                </c:pt>
                <c:pt idx="19">
                  <c:v>2.8E-3</c:v>
                </c:pt>
                <c:pt idx="20">
                  <c:v>2.9000000000000002E-3</c:v>
                </c:pt>
                <c:pt idx="21">
                  <c:v>3.2000000000000002E-3</c:v>
                </c:pt>
                <c:pt idx="22">
                  <c:v>3.5000000000000005E-3</c:v>
                </c:pt>
                <c:pt idx="23">
                  <c:v>3.8E-3</c:v>
                </c:pt>
                <c:pt idx="24">
                  <c:v>4.1000000000000003E-3</c:v>
                </c:pt>
                <c:pt idx="25">
                  <c:v>4.3999999999999994E-3</c:v>
                </c:pt>
                <c:pt idx="26">
                  <c:v>4.5999999999999999E-3</c:v>
                </c:pt>
                <c:pt idx="27">
                  <c:v>5.1999999999999998E-3</c:v>
                </c:pt>
                <c:pt idx="28">
                  <c:v>5.8000000000000005E-3</c:v>
                </c:pt>
                <c:pt idx="29">
                  <c:v>6.3E-3</c:v>
                </c:pt>
                <c:pt idx="30">
                  <c:v>6.9000000000000008E-3</c:v>
                </c:pt>
                <c:pt idx="31">
                  <c:v>7.3999999999999995E-3</c:v>
                </c:pt>
                <c:pt idx="32">
                  <c:v>8.0000000000000002E-3</c:v>
                </c:pt>
                <c:pt idx="33">
                  <c:v>8.6E-3</c:v>
                </c:pt>
                <c:pt idx="34">
                  <c:v>9.1000000000000004E-3</c:v>
                </c:pt>
                <c:pt idx="35">
                  <c:v>9.7000000000000003E-3</c:v>
                </c:pt>
                <c:pt idx="36">
                  <c:v>1.0199999999999999E-2</c:v>
                </c:pt>
                <c:pt idx="37">
                  <c:v>1.0800000000000001E-2</c:v>
                </c:pt>
                <c:pt idx="38">
                  <c:v>1.1899999999999999E-2</c:v>
                </c:pt>
                <c:pt idx="39">
                  <c:v>1.3300000000000001E-2</c:v>
                </c:pt>
                <c:pt idx="40">
                  <c:v>1.4799999999999999E-2</c:v>
                </c:pt>
                <c:pt idx="41">
                  <c:v>1.6199999999999999E-2</c:v>
                </c:pt>
                <c:pt idx="42">
                  <c:v>1.7599999999999998E-2</c:v>
                </c:pt>
                <c:pt idx="43">
                  <c:v>1.9099999999999999E-2</c:v>
                </c:pt>
                <c:pt idx="44">
                  <c:v>2.0499999999999997E-2</c:v>
                </c:pt>
                <c:pt idx="45">
                  <c:v>2.1899999999999999E-2</c:v>
                </c:pt>
                <c:pt idx="46">
                  <c:v>2.3400000000000001E-2</c:v>
                </c:pt>
                <c:pt idx="47">
                  <c:v>2.63E-2</c:v>
                </c:pt>
                <c:pt idx="48">
                  <c:v>2.9199999999999997E-2</c:v>
                </c:pt>
                <c:pt idx="49">
                  <c:v>3.2100000000000004E-2</c:v>
                </c:pt>
                <c:pt idx="50">
                  <c:v>3.4999999999999996E-2</c:v>
                </c:pt>
                <c:pt idx="51">
                  <c:v>3.7900000000000003E-2</c:v>
                </c:pt>
                <c:pt idx="52">
                  <c:v>4.0799999999999996E-2</c:v>
                </c:pt>
                <c:pt idx="53">
                  <c:v>4.65E-2</c:v>
                </c:pt>
                <c:pt idx="54">
                  <c:v>5.2299999999999999E-2</c:v>
                </c:pt>
                <c:pt idx="55">
                  <c:v>5.7899999999999993E-2</c:v>
                </c:pt>
                <c:pt idx="56">
                  <c:v>6.3600000000000004E-2</c:v>
                </c:pt>
                <c:pt idx="57">
                  <c:v>6.9099999999999995E-2</c:v>
                </c:pt>
                <c:pt idx="58">
                  <c:v>7.46E-2</c:v>
                </c:pt>
                <c:pt idx="59">
                  <c:v>8.0100000000000005E-2</c:v>
                </c:pt>
                <c:pt idx="60">
                  <c:v>8.5499999999999993E-2</c:v>
                </c:pt>
                <c:pt idx="61">
                  <c:v>9.0900000000000009E-2</c:v>
                </c:pt>
                <c:pt idx="62">
                  <c:v>9.6199999999999994E-2</c:v>
                </c:pt>
                <c:pt idx="63">
                  <c:v>0.10149999999999999</c:v>
                </c:pt>
                <c:pt idx="64">
                  <c:v>0.11200000000000002</c:v>
                </c:pt>
                <c:pt idx="65">
                  <c:v>0.12479999999999999</c:v>
                </c:pt>
                <c:pt idx="66">
                  <c:v>0.13740000000000002</c:v>
                </c:pt>
                <c:pt idx="67">
                  <c:v>0.1497</c:v>
                </c:pt>
                <c:pt idx="68">
                  <c:v>0.1618</c:v>
                </c:pt>
                <c:pt idx="69">
                  <c:v>0.1736</c:v>
                </c:pt>
                <c:pt idx="70">
                  <c:v>0.1852</c:v>
                </c:pt>
                <c:pt idx="71">
                  <c:v>0.1966</c:v>
                </c:pt>
                <c:pt idx="72">
                  <c:v>0.20779999999999998</c:v>
                </c:pt>
                <c:pt idx="73">
                  <c:v>0.22959999999999997</c:v>
                </c:pt>
                <c:pt idx="74">
                  <c:v>0.25070000000000003</c:v>
                </c:pt>
                <c:pt idx="75">
                  <c:v>0.27110000000000001</c:v>
                </c:pt>
                <c:pt idx="76">
                  <c:v>0.29089999999999999</c:v>
                </c:pt>
                <c:pt idx="77">
                  <c:v>0.31009999999999999</c:v>
                </c:pt>
                <c:pt idx="78">
                  <c:v>0.32879999999999998</c:v>
                </c:pt>
                <c:pt idx="79">
                  <c:v>0.36499999999999999</c:v>
                </c:pt>
                <c:pt idx="80">
                  <c:v>0.39960000000000001</c:v>
                </c:pt>
                <c:pt idx="81">
                  <c:v>0.433</c:v>
                </c:pt>
                <c:pt idx="82">
                  <c:v>0.4652</c:v>
                </c:pt>
                <c:pt idx="83">
                  <c:v>0.49660000000000004</c:v>
                </c:pt>
                <c:pt idx="84">
                  <c:v>0.52710000000000001</c:v>
                </c:pt>
                <c:pt idx="85">
                  <c:v>0.55679999999999996</c:v>
                </c:pt>
                <c:pt idx="86">
                  <c:v>0.58589999999999998</c:v>
                </c:pt>
                <c:pt idx="87">
                  <c:v>0.61429999999999996</c:v>
                </c:pt>
                <c:pt idx="88">
                  <c:v>0.6421</c:v>
                </c:pt>
                <c:pt idx="89">
                  <c:v>0.6694</c:v>
                </c:pt>
                <c:pt idx="90" formatCode="0.00">
                  <c:v>0.72220000000000006</c:v>
                </c:pt>
                <c:pt idx="91" formatCode="0.00">
                  <c:v>0.7853</c:v>
                </c:pt>
                <c:pt idx="92" formatCode="0.00">
                  <c:v>0.84540000000000004</c:v>
                </c:pt>
                <c:pt idx="93" formatCode="0.00">
                  <c:v>0.90269999999999995</c:v>
                </c:pt>
                <c:pt idx="94" formatCode="0.00">
                  <c:v>0.95760000000000001</c:v>
                </c:pt>
                <c:pt idx="95" formatCode="0.00">
                  <c:v>1.01</c:v>
                </c:pt>
                <c:pt idx="96" formatCode="0.00">
                  <c:v>1.06</c:v>
                </c:pt>
                <c:pt idx="97" formatCode="0.00">
                  <c:v>1.1100000000000001</c:v>
                </c:pt>
                <c:pt idx="98" formatCode="0.00">
                  <c:v>1.1599999999999999</c:v>
                </c:pt>
                <c:pt idx="99" formatCode="0.00">
                  <c:v>1.25</c:v>
                </c:pt>
                <c:pt idx="100" formatCode="0.00">
                  <c:v>1.33</c:v>
                </c:pt>
                <c:pt idx="101" formatCode="0.00">
                  <c:v>1.41</c:v>
                </c:pt>
                <c:pt idx="102" formatCode="0.00">
                  <c:v>1.49</c:v>
                </c:pt>
                <c:pt idx="103" formatCode="0.00">
                  <c:v>1.57</c:v>
                </c:pt>
                <c:pt idx="104" formatCode="0.00">
                  <c:v>1.64</c:v>
                </c:pt>
                <c:pt idx="105" formatCode="0.00">
                  <c:v>1.78</c:v>
                </c:pt>
                <c:pt idx="106" formatCode="0.00">
                  <c:v>1.91</c:v>
                </c:pt>
                <c:pt idx="107" formatCode="0.00">
                  <c:v>2.04</c:v>
                </c:pt>
                <c:pt idx="108" formatCode="0.00">
                  <c:v>2.17</c:v>
                </c:pt>
                <c:pt idx="109" formatCode="0.00">
                  <c:v>2.2999999999999998</c:v>
                </c:pt>
                <c:pt idx="110" formatCode="0.00">
                  <c:v>2.42</c:v>
                </c:pt>
                <c:pt idx="111" formatCode="0.00">
                  <c:v>2.54</c:v>
                </c:pt>
                <c:pt idx="112" formatCode="0.00">
                  <c:v>2.67</c:v>
                </c:pt>
                <c:pt idx="113" formatCode="0.00">
                  <c:v>2.79</c:v>
                </c:pt>
                <c:pt idx="114" formatCode="0.00">
                  <c:v>2.91</c:v>
                </c:pt>
                <c:pt idx="115" formatCode="0.00">
                  <c:v>3.04</c:v>
                </c:pt>
                <c:pt idx="116" formatCode="0.00">
                  <c:v>3.29</c:v>
                </c:pt>
                <c:pt idx="117" formatCode="0.00">
                  <c:v>3.61</c:v>
                </c:pt>
                <c:pt idx="118" formatCode="0.00">
                  <c:v>3.94</c:v>
                </c:pt>
                <c:pt idx="119" formatCode="0.00">
                  <c:v>4.28</c:v>
                </c:pt>
                <c:pt idx="120" formatCode="0.00">
                  <c:v>4.63</c:v>
                </c:pt>
                <c:pt idx="121" formatCode="0.00">
                  <c:v>4.99</c:v>
                </c:pt>
                <c:pt idx="122" formatCode="0.00">
                  <c:v>5.36</c:v>
                </c:pt>
                <c:pt idx="123" formatCode="0.00">
                  <c:v>5.74</c:v>
                </c:pt>
                <c:pt idx="124" formatCode="0.00">
                  <c:v>6.14</c:v>
                </c:pt>
                <c:pt idx="125" formatCode="0.00">
                  <c:v>6.96</c:v>
                </c:pt>
                <c:pt idx="126" formatCode="0.00">
                  <c:v>7.84</c:v>
                </c:pt>
                <c:pt idx="127" formatCode="0.00">
                  <c:v>8.76</c:v>
                </c:pt>
                <c:pt idx="128" formatCode="0.00">
                  <c:v>9.73</c:v>
                </c:pt>
                <c:pt idx="129" formatCode="0.00">
                  <c:v>10.75</c:v>
                </c:pt>
                <c:pt idx="130" formatCode="0.00">
                  <c:v>11.82</c:v>
                </c:pt>
                <c:pt idx="131" formatCode="0.00">
                  <c:v>14.09</c:v>
                </c:pt>
                <c:pt idx="132" formatCode="0.00">
                  <c:v>16.54</c:v>
                </c:pt>
                <c:pt idx="133" formatCode="0.00">
                  <c:v>19.170000000000002</c:v>
                </c:pt>
                <c:pt idx="134" formatCode="0.00">
                  <c:v>21.98</c:v>
                </c:pt>
                <c:pt idx="135" formatCode="0.00">
                  <c:v>24.97</c:v>
                </c:pt>
                <c:pt idx="136" formatCode="0.00">
                  <c:v>28.12</c:v>
                </c:pt>
                <c:pt idx="137" formatCode="0.00">
                  <c:v>31.44</c:v>
                </c:pt>
                <c:pt idx="138" formatCode="0.00">
                  <c:v>34.93</c:v>
                </c:pt>
                <c:pt idx="139" formatCode="0.00">
                  <c:v>38.58</c:v>
                </c:pt>
                <c:pt idx="140" formatCode="0.00">
                  <c:v>42.43</c:v>
                </c:pt>
                <c:pt idx="141" formatCode="0.00">
                  <c:v>46.45</c:v>
                </c:pt>
                <c:pt idx="142" formatCode="0.00">
                  <c:v>55.02</c:v>
                </c:pt>
                <c:pt idx="143" formatCode="0.00">
                  <c:v>66.680000000000007</c:v>
                </c:pt>
                <c:pt idx="144" formatCode="0.00">
                  <c:v>79.38</c:v>
                </c:pt>
                <c:pt idx="145" formatCode="0.00">
                  <c:v>93.11</c:v>
                </c:pt>
                <c:pt idx="146" formatCode="0.00">
                  <c:v>107.84</c:v>
                </c:pt>
                <c:pt idx="147" formatCode="0.00">
                  <c:v>123.57</c:v>
                </c:pt>
                <c:pt idx="148" formatCode="0.00">
                  <c:v>140.27000000000001</c:v>
                </c:pt>
                <c:pt idx="149" formatCode="0.00">
                  <c:v>157.94999999999999</c:v>
                </c:pt>
                <c:pt idx="150" formatCode="0.00">
                  <c:v>176.58</c:v>
                </c:pt>
                <c:pt idx="151" formatCode="0.00">
                  <c:v>216.64</c:v>
                </c:pt>
                <c:pt idx="152" formatCode="0.00">
                  <c:v>260.42</c:v>
                </c:pt>
                <c:pt idx="153" formatCode="0.00">
                  <c:v>307.85000000000002</c:v>
                </c:pt>
                <c:pt idx="154" formatCode="0.00">
                  <c:v>358.88</c:v>
                </c:pt>
                <c:pt idx="155" formatCode="0.00">
                  <c:v>413.46</c:v>
                </c:pt>
                <c:pt idx="156" formatCode="0.00">
                  <c:v>471.54</c:v>
                </c:pt>
                <c:pt idx="157" formatCode="0.00">
                  <c:v>597.89</c:v>
                </c:pt>
                <c:pt idx="158" formatCode="0.00">
                  <c:v>737.8</c:v>
                </c:pt>
                <c:pt idx="159" formatCode="0.00">
                  <c:v>890.99</c:v>
                </c:pt>
                <c:pt idx="160" formatCode="0.00">
                  <c:v>1060</c:v>
                </c:pt>
                <c:pt idx="161" formatCode="0.00">
                  <c:v>1240</c:v>
                </c:pt>
                <c:pt idx="162" formatCode="0.00">
                  <c:v>1430</c:v>
                </c:pt>
                <c:pt idx="163" formatCode="0.00">
                  <c:v>1630</c:v>
                </c:pt>
                <c:pt idx="164" formatCode="0.00">
                  <c:v>1850</c:v>
                </c:pt>
                <c:pt idx="165" formatCode="0.00">
                  <c:v>2080</c:v>
                </c:pt>
                <c:pt idx="166" formatCode="0.00">
                  <c:v>2320</c:v>
                </c:pt>
                <c:pt idx="167" formatCode="0.00">
                  <c:v>2570</c:v>
                </c:pt>
                <c:pt idx="168" formatCode="0.00">
                  <c:v>3110</c:v>
                </c:pt>
                <c:pt idx="169" formatCode="0.00">
                  <c:v>3850</c:v>
                </c:pt>
                <c:pt idx="170" formatCode="0.00">
                  <c:v>4660</c:v>
                </c:pt>
                <c:pt idx="171" formatCode="0.00">
                  <c:v>5530</c:v>
                </c:pt>
                <c:pt idx="172" formatCode="0.0">
                  <c:v>6470</c:v>
                </c:pt>
                <c:pt idx="173" formatCode="0.0">
                  <c:v>7480</c:v>
                </c:pt>
                <c:pt idx="174" formatCode="0.0">
                  <c:v>8560</c:v>
                </c:pt>
                <c:pt idx="175" formatCode="0.0">
                  <c:v>9690</c:v>
                </c:pt>
                <c:pt idx="176" formatCode="0.0">
                  <c:v>10890</c:v>
                </c:pt>
                <c:pt idx="177" formatCode="0.0">
                  <c:v>13460</c:v>
                </c:pt>
                <c:pt idx="178" formatCode="0.0">
                  <c:v>16270</c:v>
                </c:pt>
                <c:pt idx="179" formatCode="0.0">
                  <c:v>19310</c:v>
                </c:pt>
                <c:pt idx="180" formatCode="0.0">
                  <c:v>22560</c:v>
                </c:pt>
                <c:pt idx="181" formatCode="0.0">
                  <c:v>26030</c:v>
                </c:pt>
                <c:pt idx="182" formatCode="0.0">
                  <c:v>29710</c:v>
                </c:pt>
                <c:pt idx="183" formatCode="0.0">
                  <c:v>37650</c:v>
                </c:pt>
                <c:pt idx="184" formatCode="0.0">
                  <c:v>46360</c:v>
                </c:pt>
                <c:pt idx="185" formatCode="0.0">
                  <c:v>55790</c:v>
                </c:pt>
                <c:pt idx="186" formatCode="0.0">
                  <c:v>65920</c:v>
                </c:pt>
                <c:pt idx="187" formatCode="0.0">
                  <c:v>76690</c:v>
                </c:pt>
                <c:pt idx="188" formatCode="0.0">
                  <c:v>88090</c:v>
                </c:pt>
                <c:pt idx="189" formatCode="0.0">
                  <c:v>100090</c:v>
                </c:pt>
                <c:pt idx="190" formatCode="0.0">
                  <c:v>112660</c:v>
                </c:pt>
                <c:pt idx="191" formatCode="0.0">
                  <c:v>125760</c:v>
                </c:pt>
                <c:pt idx="192" formatCode="0.0">
                  <c:v>139390</c:v>
                </c:pt>
                <c:pt idx="193" formatCode="0.0">
                  <c:v>153520</c:v>
                </c:pt>
                <c:pt idx="194" formatCode="0.0">
                  <c:v>183160</c:v>
                </c:pt>
                <c:pt idx="195" formatCode="0.0">
                  <c:v>222650</c:v>
                </c:pt>
                <c:pt idx="196" formatCode="0.0">
                  <c:v>264620</c:v>
                </c:pt>
                <c:pt idx="197" formatCode="0.0">
                  <c:v>308830</c:v>
                </c:pt>
                <c:pt idx="198" formatCode="0.0">
                  <c:v>355070</c:v>
                </c:pt>
                <c:pt idx="199" formatCode="0.0">
                  <c:v>403160</c:v>
                </c:pt>
                <c:pt idx="200" formatCode="0.0">
                  <c:v>452940</c:v>
                </c:pt>
                <c:pt idx="201" formatCode="0.0">
                  <c:v>504260</c:v>
                </c:pt>
                <c:pt idx="202" formatCode="0.0">
                  <c:v>557000</c:v>
                </c:pt>
                <c:pt idx="203" formatCode="0.0">
                  <c:v>666190</c:v>
                </c:pt>
                <c:pt idx="204" formatCode="0.0">
                  <c:v>779770</c:v>
                </c:pt>
                <c:pt idx="205" formatCode="0.0">
                  <c:v>897090</c:v>
                </c:pt>
                <c:pt idx="206" formatCode="0">
                  <c:v>1020000</c:v>
                </c:pt>
                <c:pt idx="207" formatCode="0">
                  <c:v>1140000</c:v>
                </c:pt>
                <c:pt idx="208" formatCode="0">
                  <c:v>1270000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B8-4C59-B4BB-BBA93D2A202C}"/>
            </c:ext>
          </c:extLst>
        </c:ser>
        <c:ser>
          <c:idx val="1"/>
          <c:order val="1"/>
          <c:tx>
            <c:v>Stragg. Long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srim7Li_C!$M$20:$M$228</c:f>
              <c:numCache>
                <c:formatCode>0.000</c:formatCode>
                <c:ptCount val="209"/>
                <c:pt idx="0">
                  <c:v>6.0000000000000006E-4</c:v>
                </c:pt>
                <c:pt idx="1">
                  <c:v>6.9999999999999999E-4</c:v>
                </c:pt>
                <c:pt idx="2">
                  <c:v>8.0000000000000004E-4</c:v>
                </c:pt>
                <c:pt idx="3">
                  <c:v>8.0000000000000004E-4</c:v>
                </c:pt>
                <c:pt idx="4">
                  <c:v>8.0000000000000004E-4</c:v>
                </c:pt>
                <c:pt idx="5">
                  <c:v>8.9999999999999998E-4</c:v>
                </c:pt>
                <c:pt idx="6">
                  <c:v>8.9999999999999998E-4</c:v>
                </c:pt>
                <c:pt idx="7">
                  <c:v>1E-3</c:v>
                </c:pt>
                <c:pt idx="8">
                  <c:v>1E-3</c:v>
                </c:pt>
                <c:pt idx="9">
                  <c:v>1.0999999999999998E-3</c:v>
                </c:pt>
                <c:pt idx="10">
                  <c:v>1.0999999999999998E-3</c:v>
                </c:pt>
                <c:pt idx="11">
                  <c:v>1.2000000000000001E-3</c:v>
                </c:pt>
                <c:pt idx="12">
                  <c:v>1.2000000000000001E-3</c:v>
                </c:pt>
                <c:pt idx="13">
                  <c:v>1.2999999999999999E-3</c:v>
                </c:pt>
                <c:pt idx="14">
                  <c:v>1.4E-3</c:v>
                </c:pt>
                <c:pt idx="15">
                  <c:v>1.5E-3</c:v>
                </c:pt>
                <c:pt idx="16">
                  <c:v>1.6000000000000001E-3</c:v>
                </c:pt>
                <c:pt idx="17">
                  <c:v>1.7000000000000001E-3</c:v>
                </c:pt>
                <c:pt idx="18">
                  <c:v>1.8E-3</c:v>
                </c:pt>
                <c:pt idx="19">
                  <c:v>1.9E-3</c:v>
                </c:pt>
                <c:pt idx="20">
                  <c:v>1.9E-3</c:v>
                </c:pt>
                <c:pt idx="21">
                  <c:v>2.1000000000000003E-3</c:v>
                </c:pt>
                <c:pt idx="22">
                  <c:v>2.3E-3</c:v>
                </c:pt>
                <c:pt idx="23">
                  <c:v>2.4000000000000002E-3</c:v>
                </c:pt>
                <c:pt idx="24">
                  <c:v>2.5999999999999999E-3</c:v>
                </c:pt>
                <c:pt idx="25">
                  <c:v>2.7000000000000001E-3</c:v>
                </c:pt>
                <c:pt idx="26">
                  <c:v>2.9000000000000002E-3</c:v>
                </c:pt>
                <c:pt idx="27">
                  <c:v>3.2000000000000002E-3</c:v>
                </c:pt>
                <c:pt idx="28">
                  <c:v>3.5000000000000005E-3</c:v>
                </c:pt>
                <c:pt idx="29">
                  <c:v>3.8E-3</c:v>
                </c:pt>
                <c:pt idx="30">
                  <c:v>4.1000000000000003E-3</c:v>
                </c:pt>
                <c:pt idx="31">
                  <c:v>4.3E-3</c:v>
                </c:pt>
                <c:pt idx="32">
                  <c:v>4.5999999999999999E-3</c:v>
                </c:pt>
                <c:pt idx="33">
                  <c:v>4.8999999999999998E-3</c:v>
                </c:pt>
                <c:pt idx="34">
                  <c:v>5.0999999999999995E-3</c:v>
                </c:pt>
                <c:pt idx="35">
                  <c:v>5.4000000000000003E-3</c:v>
                </c:pt>
                <c:pt idx="36">
                  <c:v>5.7000000000000002E-3</c:v>
                </c:pt>
                <c:pt idx="37">
                  <c:v>5.8999999999999999E-3</c:v>
                </c:pt>
                <c:pt idx="38">
                  <c:v>6.4000000000000003E-3</c:v>
                </c:pt>
                <c:pt idx="39">
                  <c:v>7.0999999999999995E-3</c:v>
                </c:pt>
                <c:pt idx="40">
                  <c:v>7.7000000000000002E-3</c:v>
                </c:pt>
                <c:pt idx="41">
                  <c:v>8.3000000000000001E-3</c:v>
                </c:pt>
                <c:pt idx="42">
                  <c:v>8.8999999999999999E-3</c:v>
                </c:pt>
                <c:pt idx="43">
                  <c:v>9.4000000000000004E-3</c:v>
                </c:pt>
                <c:pt idx="44">
                  <c:v>0.01</c:v>
                </c:pt>
                <c:pt idx="45">
                  <c:v>1.0499999999999999E-2</c:v>
                </c:pt>
                <c:pt idx="46">
                  <c:v>1.11E-2</c:v>
                </c:pt>
                <c:pt idx="47">
                  <c:v>1.21E-2</c:v>
                </c:pt>
                <c:pt idx="48">
                  <c:v>1.3100000000000001E-2</c:v>
                </c:pt>
                <c:pt idx="49">
                  <c:v>1.4099999999999998E-2</c:v>
                </c:pt>
                <c:pt idx="50">
                  <c:v>1.4999999999999999E-2</c:v>
                </c:pt>
                <c:pt idx="51">
                  <c:v>1.5900000000000001E-2</c:v>
                </c:pt>
                <c:pt idx="52">
                  <c:v>1.6800000000000002E-2</c:v>
                </c:pt>
                <c:pt idx="53">
                  <c:v>1.8499999999999999E-2</c:v>
                </c:pt>
                <c:pt idx="54">
                  <c:v>2.01E-2</c:v>
                </c:pt>
                <c:pt idx="55">
                  <c:v>2.1499999999999998E-2</c:v>
                </c:pt>
                <c:pt idx="56">
                  <c:v>2.29E-2</c:v>
                </c:pt>
                <c:pt idx="57">
                  <c:v>2.4299999999999999E-2</c:v>
                </c:pt>
                <c:pt idx="58">
                  <c:v>2.5500000000000002E-2</c:v>
                </c:pt>
                <c:pt idx="59">
                  <c:v>2.6700000000000002E-2</c:v>
                </c:pt>
                <c:pt idx="60">
                  <c:v>2.7800000000000002E-2</c:v>
                </c:pt>
                <c:pt idx="61">
                  <c:v>2.8899999999999999E-2</c:v>
                </c:pt>
                <c:pt idx="62">
                  <c:v>0.03</c:v>
                </c:pt>
                <c:pt idx="63">
                  <c:v>3.1E-2</c:v>
                </c:pt>
                <c:pt idx="64">
                  <c:v>3.2899999999999999E-2</c:v>
                </c:pt>
                <c:pt idx="65">
                  <c:v>3.4999999999999996E-2</c:v>
                </c:pt>
                <c:pt idx="66">
                  <c:v>3.6999999999999998E-2</c:v>
                </c:pt>
                <c:pt idx="67">
                  <c:v>3.8800000000000001E-2</c:v>
                </c:pt>
                <c:pt idx="68">
                  <c:v>4.0500000000000001E-2</c:v>
                </c:pt>
                <c:pt idx="69">
                  <c:v>4.2099999999999999E-2</c:v>
                </c:pt>
                <c:pt idx="70">
                  <c:v>4.3499999999999997E-2</c:v>
                </c:pt>
                <c:pt idx="71">
                  <c:v>4.4900000000000002E-2</c:v>
                </c:pt>
                <c:pt idx="72">
                  <c:v>4.6100000000000002E-2</c:v>
                </c:pt>
                <c:pt idx="73">
                  <c:v>4.8500000000000001E-2</c:v>
                </c:pt>
                <c:pt idx="74">
                  <c:v>5.0500000000000003E-2</c:v>
                </c:pt>
                <c:pt idx="75">
                  <c:v>5.2400000000000002E-2</c:v>
                </c:pt>
                <c:pt idx="76">
                  <c:v>5.4100000000000002E-2</c:v>
                </c:pt>
                <c:pt idx="77">
                  <c:v>5.5600000000000004E-2</c:v>
                </c:pt>
                <c:pt idx="78">
                  <c:v>5.6999999999999995E-2</c:v>
                </c:pt>
                <c:pt idx="79">
                  <c:v>5.96E-2</c:v>
                </c:pt>
                <c:pt idx="80">
                  <c:v>6.1800000000000001E-2</c:v>
                </c:pt>
                <c:pt idx="81">
                  <c:v>6.3799999999999996E-2</c:v>
                </c:pt>
                <c:pt idx="82">
                  <c:v>6.5600000000000006E-2</c:v>
                </c:pt>
                <c:pt idx="83">
                  <c:v>6.7100000000000007E-2</c:v>
                </c:pt>
                <c:pt idx="84">
                  <c:v>6.8600000000000008E-2</c:v>
                </c:pt>
                <c:pt idx="85">
                  <c:v>6.989999999999999E-2</c:v>
                </c:pt>
                <c:pt idx="86">
                  <c:v>7.1099999999999997E-2</c:v>
                </c:pt>
                <c:pt idx="87">
                  <c:v>7.22E-2</c:v>
                </c:pt>
                <c:pt idx="88">
                  <c:v>7.3200000000000001E-2</c:v>
                </c:pt>
                <c:pt idx="89">
                  <c:v>7.4200000000000002E-2</c:v>
                </c:pt>
                <c:pt idx="90">
                  <c:v>7.6100000000000001E-2</c:v>
                </c:pt>
                <c:pt idx="91">
                  <c:v>7.8300000000000008E-2</c:v>
                </c:pt>
                <c:pt idx="92">
                  <c:v>8.0200000000000007E-2</c:v>
                </c:pt>
                <c:pt idx="93">
                  <c:v>8.1900000000000001E-2</c:v>
                </c:pt>
                <c:pt idx="94">
                  <c:v>8.3299999999999999E-2</c:v>
                </c:pt>
                <c:pt idx="95">
                  <c:v>8.4599999999999995E-2</c:v>
                </c:pt>
                <c:pt idx="96">
                  <c:v>8.5800000000000001E-2</c:v>
                </c:pt>
                <c:pt idx="97">
                  <c:v>8.6800000000000002E-2</c:v>
                </c:pt>
                <c:pt idx="98">
                  <c:v>8.7800000000000003E-2</c:v>
                </c:pt>
                <c:pt idx="99">
                  <c:v>8.9900000000000008E-2</c:v>
                </c:pt>
                <c:pt idx="100">
                  <c:v>9.1700000000000004E-2</c:v>
                </c:pt>
                <c:pt idx="101">
                  <c:v>9.3300000000000008E-2</c:v>
                </c:pt>
                <c:pt idx="102">
                  <c:v>9.4699999999999993E-2</c:v>
                </c:pt>
                <c:pt idx="103">
                  <c:v>9.6000000000000002E-2</c:v>
                </c:pt>
                <c:pt idx="104">
                  <c:v>9.7199999999999995E-2</c:v>
                </c:pt>
                <c:pt idx="105">
                  <c:v>0.1002</c:v>
                </c:pt>
                <c:pt idx="106">
                  <c:v>0.10289999999999999</c:v>
                </c:pt>
                <c:pt idx="107">
                  <c:v>0.10529999999999999</c:v>
                </c:pt>
                <c:pt idx="108">
                  <c:v>0.1075</c:v>
                </c:pt>
                <c:pt idx="109">
                  <c:v>0.1095</c:v>
                </c:pt>
                <c:pt idx="110">
                  <c:v>0.1115</c:v>
                </c:pt>
                <c:pt idx="111">
                  <c:v>0.11339999999999999</c:v>
                </c:pt>
                <c:pt idx="112">
                  <c:v>0.1152</c:v>
                </c:pt>
                <c:pt idx="113">
                  <c:v>0.11699999999999999</c:v>
                </c:pt>
                <c:pt idx="114">
                  <c:v>0.1187</c:v>
                </c:pt>
                <c:pt idx="115">
                  <c:v>0.12050000000000001</c:v>
                </c:pt>
                <c:pt idx="116">
                  <c:v>0.12640000000000001</c:v>
                </c:pt>
                <c:pt idx="117">
                  <c:v>0.1353</c:v>
                </c:pt>
                <c:pt idx="118">
                  <c:v>0.1439</c:v>
                </c:pt>
                <c:pt idx="119">
                  <c:v>0.15260000000000001</c:v>
                </c:pt>
                <c:pt idx="120">
                  <c:v>0.16120000000000001</c:v>
                </c:pt>
                <c:pt idx="121">
                  <c:v>0.1699</c:v>
                </c:pt>
                <c:pt idx="122">
                  <c:v>0.1787</c:v>
                </c:pt>
                <c:pt idx="123">
                  <c:v>0.18759999999999999</c:v>
                </c:pt>
                <c:pt idx="124">
                  <c:v>0.1966</c:v>
                </c:pt>
                <c:pt idx="125">
                  <c:v>0.23020000000000002</c:v>
                </c:pt>
                <c:pt idx="126">
                  <c:v>0.26290000000000002</c:v>
                </c:pt>
                <c:pt idx="127">
                  <c:v>0.29500000000000004</c:v>
                </c:pt>
                <c:pt idx="128">
                  <c:v>0.32690000000000002</c:v>
                </c:pt>
                <c:pt idx="129">
                  <c:v>0.35870000000000002</c:v>
                </c:pt>
                <c:pt idx="130">
                  <c:v>0.3906</c:v>
                </c:pt>
                <c:pt idx="131">
                  <c:v>0.50839999999999996</c:v>
                </c:pt>
                <c:pt idx="132">
                  <c:v>0.61829999999999996</c:v>
                </c:pt>
                <c:pt idx="133">
                  <c:v>0.72460000000000002</c:v>
                </c:pt>
                <c:pt idx="134">
                  <c:v>0.82919999999999994</c:v>
                </c:pt>
                <c:pt idx="135">
                  <c:v>0.93330000000000002</c:v>
                </c:pt>
                <c:pt idx="136">
                  <c:v>1.04</c:v>
                </c:pt>
                <c:pt idx="137">
                  <c:v>1.1399999999999999</c:v>
                </c:pt>
                <c:pt idx="138">
                  <c:v>1.25</c:v>
                </c:pt>
                <c:pt idx="139">
                  <c:v>1.35</c:v>
                </c:pt>
                <c:pt idx="140">
                  <c:v>1.46</c:v>
                </c:pt>
                <c:pt idx="141">
                  <c:v>1.57</c:v>
                </c:pt>
                <c:pt idx="142">
                  <c:v>1.99</c:v>
                </c:pt>
                <c:pt idx="143">
                  <c:v>2.6</c:v>
                </c:pt>
                <c:pt idx="144" formatCode="0.00">
                  <c:v>3.17</c:v>
                </c:pt>
                <c:pt idx="145" formatCode="0.00">
                  <c:v>3.72</c:v>
                </c:pt>
                <c:pt idx="146" formatCode="0.00">
                  <c:v>4.28</c:v>
                </c:pt>
                <c:pt idx="147" formatCode="0.00">
                  <c:v>4.83</c:v>
                </c:pt>
                <c:pt idx="148" formatCode="0.00">
                  <c:v>5.39</c:v>
                </c:pt>
                <c:pt idx="149" formatCode="0.00">
                  <c:v>5.95</c:v>
                </c:pt>
                <c:pt idx="150" formatCode="0.00">
                  <c:v>6.52</c:v>
                </c:pt>
                <c:pt idx="151" formatCode="0.00">
                  <c:v>8.67</c:v>
                </c:pt>
                <c:pt idx="152" formatCode="0.00">
                  <c:v>10.68</c:v>
                </c:pt>
                <c:pt idx="153" formatCode="0.00">
                  <c:v>12.64</c:v>
                </c:pt>
                <c:pt idx="154" formatCode="0.00">
                  <c:v>14.58</c:v>
                </c:pt>
                <c:pt idx="155" formatCode="0.00">
                  <c:v>16.53</c:v>
                </c:pt>
                <c:pt idx="156" formatCode="0.00">
                  <c:v>18.489999999999998</c:v>
                </c:pt>
                <c:pt idx="157" formatCode="0.00">
                  <c:v>25.78</c:v>
                </c:pt>
                <c:pt idx="158" formatCode="0.00">
                  <c:v>32.57</c:v>
                </c:pt>
                <c:pt idx="159" formatCode="0.00">
                  <c:v>39.19</c:v>
                </c:pt>
                <c:pt idx="160" formatCode="0.00">
                  <c:v>45.78</c:v>
                </c:pt>
                <c:pt idx="161" formatCode="0.00">
                  <c:v>52.41</c:v>
                </c:pt>
                <c:pt idx="162" formatCode="0.00">
                  <c:v>59.1</c:v>
                </c:pt>
                <c:pt idx="163" formatCode="0.00">
                  <c:v>65.87</c:v>
                </c:pt>
                <c:pt idx="164" formatCode="0.00">
                  <c:v>72.739999999999995</c:v>
                </c:pt>
                <c:pt idx="165" formatCode="0.00">
                  <c:v>79.72</c:v>
                </c:pt>
                <c:pt idx="166" formatCode="0.00">
                  <c:v>86.8</c:v>
                </c:pt>
                <c:pt idx="167" formatCode="0.00">
                  <c:v>93.98</c:v>
                </c:pt>
                <c:pt idx="168" formatCode="0.00">
                  <c:v>121.29</c:v>
                </c:pt>
                <c:pt idx="169" formatCode="0.00">
                  <c:v>160.35</c:v>
                </c:pt>
                <c:pt idx="170" formatCode="0.00">
                  <c:v>197.25</c:v>
                </c:pt>
                <c:pt idx="171" formatCode="0.00">
                  <c:v>233.32</c:v>
                </c:pt>
                <c:pt idx="172" formatCode="0.00">
                  <c:v>269.14999999999998</c:v>
                </c:pt>
                <c:pt idx="173" formatCode="0.00">
                  <c:v>305.02999999999997</c:v>
                </c:pt>
                <c:pt idx="174" formatCode="0.00">
                  <c:v>341.12</c:v>
                </c:pt>
                <c:pt idx="175" formatCode="0.00">
                  <c:v>377.52</c:v>
                </c:pt>
                <c:pt idx="176" formatCode="0.00">
                  <c:v>414.28</c:v>
                </c:pt>
                <c:pt idx="177" formatCode="0.00">
                  <c:v>552.46</c:v>
                </c:pt>
                <c:pt idx="178" formatCode="0.00">
                  <c:v>681.46</c:v>
                </c:pt>
                <c:pt idx="179" formatCode="0.00">
                  <c:v>806.52</c:v>
                </c:pt>
                <c:pt idx="180" formatCode="0.00">
                  <c:v>929.88</c:v>
                </c:pt>
                <c:pt idx="181" formatCode="0.00">
                  <c:v>1050</c:v>
                </c:pt>
                <c:pt idx="182" formatCode="0.00">
                  <c:v>1180</c:v>
                </c:pt>
                <c:pt idx="183" formatCode="0.00">
                  <c:v>1630</c:v>
                </c:pt>
                <c:pt idx="184" formatCode="0.00">
                  <c:v>2040</c:v>
                </c:pt>
                <c:pt idx="185" formatCode="0.00">
                  <c:v>2440</c:v>
                </c:pt>
                <c:pt idx="186" formatCode="0.00">
                  <c:v>2840</c:v>
                </c:pt>
                <c:pt idx="187" formatCode="0.00">
                  <c:v>3220</c:v>
                </c:pt>
                <c:pt idx="188" formatCode="0.00">
                  <c:v>3610</c:v>
                </c:pt>
                <c:pt idx="189" formatCode="0.00">
                  <c:v>3990</c:v>
                </c:pt>
                <c:pt idx="190" formatCode="0.00">
                  <c:v>4370</c:v>
                </c:pt>
                <c:pt idx="191" formatCode="0.00">
                  <c:v>4750</c:v>
                </c:pt>
                <c:pt idx="192" formatCode="0.0">
                  <c:v>5130</c:v>
                </c:pt>
                <c:pt idx="193" formatCode="0.0">
                  <c:v>5510</c:v>
                </c:pt>
                <c:pt idx="194" formatCode="0.0">
                  <c:v>6930</c:v>
                </c:pt>
                <c:pt idx="195" formatCode="0.0">
                  <c:v>8910</c:v>
                </c:pt>
                <c:pt idx="196" formatCode="0.0">
                  <c:v>10720</c:v>
                </c:pt>
                <c:pt idx="197" formatCode="0.0">
                  <c:v>12420</c:v>
                </c:pt>
                <c:pt idx="198" formatCode="0.0">
                  <c:v>14040</c:v>
                </c:pt>
                <c:pt idx="199" formatCode="0.0">
                  <c:v>15620</c:v>
                </c:pt>
                <c:pt idx="200" formatCode="0.0">
                  <c:v>17140</c:v>
                </c:pt>
                <c:pt idx="201" formatCode="0.0">
                  <c:v>18620</c:v>
                </c:pt>
                <c:pt idx="202" formatCode="0.0">
                  <c:v>20070</c:v>
                </c:pt>
                <c:pt idx="203" formatCode="0.0">
                  <c:v>25350</c:v>
                </c:pt>
                <c:pt idx="204" formatCode="0.0">
                  <c:v>30030</c:v>
                </c:pt>
                <c:pt idx="205" formatCode="0.0">
                  <c:v>34320</c:v>
                </c:pt>
                <c:pt idx="206" formatCode="0.0">
                  <c:v>38340</c:v>
                </c:pt>
                <c:pt idx="207" formatCode="0.0">
                  <c:v>42130</c:v>
                </c:pt>
                <c:pt idx="208" formatCode="0.0">
                  <c:v>45740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B8-4C59-B4BB-BBA93D2A202C}"/>
            </c:ext>
          </c:extLst>
        </c:ser>
        <c:ser>
          <c:idx val="2"/>
          <c:order val="2"/>
          <c:tx>
            <c:v>Stragg.Lateral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srim7Li_C!$D$20:$D$228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srim7Li_C!$P$20:$P$228</c:f>
              <c:numCache>
                <c:formatCode>0.000</c:formatCode>
                <c:ptCount val="209"/>
                <c:pt idx="0">
                  <c:v>5.0000000000000001E-4</c:v>
                </c:pt>
                <c:pt idx="1">
                  <c:v>5.0000000000000001E-4</c:v>
                </c:pt>
                <c:pt idx="2">
                  <c:v>6.0000000000000006E-4</c:v>
                </c:pt>
                <c:pt idx="3">
                  <c:v>6.0000000000000006E-4</c:v>
                </c:pt>
                <c:pt idx="4">
                  <c:v>6.0000000000000006E-4</c:v>
                </c:pt>
                <c:pt idx="5">
                  <c:v>6.9999999999999999E-4</c:v>
                </c:pt>
                <c:pt idx="6">
                  <c:v>6.9999999999999999E-4</c:v>
                </c:pt>
                <c:pt idx="7">
                  <c:v>6.9999999999999999E-4</c:v>
                </c:pt>
                <c:pt idx="8">
                  <c:v>6.9999999999999999E-4</c:v>
                </c:pt>
                <c:pt idx="9">
                  <c:v>8.0000000000000004E-4</c:v>
                </c:pt>
                <c:pt idx="10">
                  <c:v>8.0000000000000004E-4</c:v>
                </c:pt>
                <c:pt idx="11">
                  <c:v>8.0000000000000004E-4</c:v>
                </c:pt>
                <c:pt idx="12">
                  <c:v>8.9999999999999998E-4</c:v>
                </c:pt>
                <c:pt idx="13">
                  <c:v>1E-3</c:v>
                </c:pt>
                <c:pt idx="14">
                  <c:v>1E-3</c:v>
                </c:pt>
                <c:pt idx="15">
                  <c:v>1.0999999999999998E-3</c:v>
                </c:pt>
                <c:pt idx="16">
                  <c:v>1.2000000000000001E-3</c:v>
                </c:pt>
                <c:pt idx="17">
                  <c:v>1.2000000000000001E-3</c:v>
                </c:pt>
                <c:pt idx="18">
                  <c:v>1.2999999999999999E-3</c:v>
                </c:pt>
                <c:pt idx="19">
                  <c:v>1.2999999999999999E-3</c:v>
                </c:pt>
                <c:pt idx="20">
                  <c:v>1.4E-3</c:v>
                </c:pt>
                <c:pt idx="21">
                  <c:v>1.5E-3</c:v>
                </c:pt>
                <c:pt idx="22">
                  <c:v>1.6000000000000001E-3</c:v>
                </c:pt>
                <c:pt idx="23">
                  <c:v>1.8E-3</c:v>
                </c:pt>
                <c:pt idx="24">
                  <c:v>1.9E-3</c:v>
                </c:pt>
                <c:pt idx="25">
                  <c:v>2E-3</c:v>
                </c:pt>
                <c:pt idx="26">
                  <c:v>2.1000000000000003E-3</c:v>
                </c:pt>
                <c:pt idx="27">
                  <c:v>2.3E-3</c:v>
                </c:pt>
                <c:pt idx="28">
                  <c:v>2.5000000000000001E-3</c:v>
                </c:pt>
                <c:pt idx="29">
                  <c:v>2.7000000000000001E-3</c:v>
                </c:pt>
                <c:pt idx="30">
                  <c:v>2.9000000000000002E-3</c:v>
                </c:pt>
                <c:pt idx="31">
                  <c:v>3.0999999999999999E-3</c:v>
                </c:pt>
                <c:pt idx="32">
                  <c:v>3.3E-3</c:v>
                </c:pt>
                <c:pt idx="33">
                  <c:v>3.5000000000000005E-3</c:v>
                </c:pt>
                <c:pt idx="34">
                  <c:v>3.6999999999999997E-3</c:v>
                </c:pt>
                <c:pt idx="35">
                  <c:v>3.8999999999999998E-3</c:v>
                </c:pt>
                <c:pt idx="36">
                  <c:v>4.1000000000000003E-3</c:v>
                </c:pt>
                <c:pt idx="37">
                  <c:v>4.3E-3</c:v>
                </c:pt>
                <c:pt idx="38">
                  <c:v>4.5999999999999999E-3</c:v>
                </c:pt>
                <c:pt idx="39">
                  <c:v>5.0999999999999995E-3</c:v>
                </c:pt>
                <c:pt idx="40">
                  <c:v>5.5999999999999999E-3</c:v>
                </c:pt>
                <c:pt idx="41">
                  <c:v>6.0000000000000001E-3</c:v>
                </c:pt>
                <c:pt idx="42">
                  <c:v>6.5000000000000006E-3</c:v>
                </c:pt>
                <c:pt idx="43">
                  <c:v>6.9000000000000008E-3</c:v>
                </c:pt>
                <c:pt idx="44">
                  <c:v>7.2999999999999992E-3</c:v>
                </c:pt>
                <c:pt idx="45">
                  <c:v>7.7999999999999996E-3</c:v>
                </c:pt>
                <c:pt idx="46">
                  <c:v>8.2000000000000007E-3</c:v>
                </c:pt>
                <c:pt idx="47">
                  <c:v>8.9999999999999993E-3</c:v>
                </c:pt>
                <c:pt idx="48">
                  <c:v>9.9000000000000008E-3</c:v>
                </c:pt>
                <c:pt idx="49">
                  <c:v>1.0699999999999999E-2</c:v>
                </c:pt>
                <c:pt idx="50">
                  <c:v>1.15E-2</c:v>
                </c:pt>
                <c:pt idx="51">
                  <c:v>1.23E-2</c:v>
                </c:pt>
                <c:pt idx="52">
                  <c:v>1.3000000000000001E-2</c:v>
                </c:pt>
                <c:pt idx="53">
                  <c:v>1.4599999999999998E-2</c:v>
                </c:pt>
                <c:pt idx="54">
                  <c:v>1.6E-2</c:v>
                </c:pt>
                <c:pt idx="55">
                  <c:v>1.7399999999999999E-2</c:v>
                </c:pt>
                <c:pt idx="56">
                  <c:v>1.8800000000000001E-2</c:v>
                </c:pt>
                <c:pt idx="57">
                  <c:v>2.01E-2</c:v>
                </c:pt>
                <c:pt idx="58">
                  <c:v>2.1399999999999999E-2</c:v>
                </c:pt>
                <c:pt idx="59">
                  <c:v>2.2600000000000002E-2</c:v>
                </c:pt>
                <c:pt idx="60">
                  <c:v>2.3799999999999998E-2</c:v>
                </c:pt>
                <c:pt idx="61">
                  <c:v>2.5000000000000001E-2</c:v>
                </c:pt>
                <c:pt idx="62">
                  <c:v>2.6100000000000002E-2</c:v>
                </c:pt>
                <c:pt idx="63">
                  <c:v>2.7200000000000002E-2</c:v>
                </c:pt>
                <c:pt idx="64">
                  <c:v>2.9399999999999999E-2</c:v>
                </c:pt>
                <c:pt idx="65">
                  <c:v>3.1800000000000002E-2</c:v>
                </c:pt>
                <c:pt idx="66">
                  <c:v>3.4200000000000001E-2</c:v>
                </c:pt>
                <c:pt idx="67">
                  <c:v>3.6400000000000002E-2</c:v>
                </c:pt>
                <c:pt idx="68">
                  <c:v>3.85E-2</c:v>
                </c:pt>
                <c:pt idx="69">
                  <c:v>4.0500000000000001E-2</c:v>
                </c:pt>
                <c:pt idx="70">
                  <c:v>4.24E-2</c:v>
                </c:pt>
                <c:pt idx="71">
                  <c:v>4.4200000000000003E-2</c:v>
                </c:pt>
                <c:pt idx="72">
                  <c:v>4.5900000000000003E-2</c:v>
                </c:pt>
                <c:pt idx="73">
                  <c:v>4.9099999999999998E-2</c:v>
                </c:pt>
                <c:pt idx="74">
                  <c:v>5.2000000000000005E-2</c:v>
                </c:pt>
                <c:pt idx="75">
                  <c:v>5.4700000000000006E-2</c:v>
                </c:pt>
                <c:pt idx="76">
                  <c:v>5.7199999999999994E-2</c:v>
                </c:pt>
                <c:pt idx="77">
                  <c:v>5.9499999999999997E-2</c:v>
                </c:pt>
                <c:pt idx="78">
                  <c:v>6.1699999999999998E-2</c:v>
                </c:pt>
                <c:pt idx="79">
                  <c:v>6.5700000000000008E-2</c:v>
                </c:pt>
                <c:pt idx="80">
                  <c:v>6.93E-2</c:v>
                </c:pt>
                <c:pt idx="81">
                  <c:v>7.2499999999999995E-2</c:v>
                </c:pt>
                <c:pt idx="82">
                  <c:v>7.5399999999999995E-2</c:v>
                </c:pt>
                <c:pt idx="83">
                  <c:v>7.8100000000000003E-2</c:v>
                </c:pt>
                <c:pt idx="84">
                  <c:v>8.0600000000000005E-2</c:v>
                </c:pt>
                <c:pt idx="85">
                  <c:v>8.2900000000000001E-2</c:v>
                </c:pt>
                <c:pt idx="86">
                  <c:v>8.5099999999999995E-2</c:v>
                </c:pt>
                <c:pt idx="87">
                  <c:v>8.72E-2</c:v>
                </c:pt>
                <c:pt idx="88">
                  <c:v>8.9099999999999999E-2</c:v>
                </c:pt>
                <c:pt idx="89">
                  <c:v>9.0900000000000009E-2</c:v>
                </c:pt>
                <c:pt idx="90">
                  <c:v>9.4299999999999995E-2</c:v>
                </c:pt>
                <c:pt idx="91">
                  <c:v>9.8000000000000004E-2</c:v>
                </c:pt>
                <c:pt idx="92">
                  <c:v>0.10129999999999999</c:v>
                </c:pt>
                <c:pt idx="93">
                  <c:v>0.10429999999999999</c:v>
                </c:pt>
                <c:pt idx="94">
                  <c:v>0.10700000000000001</c:v>
                </c:pt>
                <c:pt idx="95">
                  <c:v>0.10940000000000001</c:v>
                </c:pt>
                <c:pt idx="96">
                  <c:v>0.1116</c:v>
                </c:pt>
                <c:pt idx="97">
                  <c:v>0.1137</c:v>
                </c:pt>
                <c:pt idx="98">
                  <c:v>0.11550000000000001</c:v>
                </c:pt>
                <c:pt idx="99">
                  <c:v>0.11890000000000001</c:v>
                </c:pt>
                <c:pt idx="100">
                  <c:v>0.12179999999999999</c:v>
                </c:pt>
                <c:pt idx="101">
                  <c:v>0.1244</c:v>
                </c:pt>
                <c:pt idx="102">
                  <c:v>0.12669999999999998</c:v>
                </c:pt>
                <c:pt idx="103">
                  <c:v>0.1288</c:v>
                </c:pt>
                <c:pt idx="104">
                  <c:v>0.13069999999999998</c:v>
                </c:pt>
                <c:pt idx="105">
                  <c:v>0.1341</c:v>
                </c:pt>
                <c:pt idx="106">
                  <c:v>0.13700000000000001</c:v>
                </c:pt>
                <c:pt idx="107">
                  <c:v>0.13969999999999999</c:v>
                </c:pt>
                <c:pt idx="108">
                  <c:v>0.14199999999999999</c:v>
                </c:pt>
                <c:pt idx="109">
                  <c:v>0.14419999999999999</c:v>
                </c:pt>
                <c:pt idx="110">
                  <c:v>0.14630000000000001</c:v>
                </c:pt>
                <c:pt idx="111">
                  <c:v>0.1482</c:v>
                </c:pt>
                <c:pt idx="112">
                  <c:v>0.15009999999999998</c:v>
                </c:pt>
                <c:pt idx="113">
                  <c:v>0.15179999999999999</c:v>
                </c:pt>
                <c:pt idx="114">
                  <c:v>0.1535</c:v>
                </c:pt>
                <c:pt idx="115">
                  <c:v>0.15509999999999999</c:v>
                </c:pt>
                <c:pt idx="116">
                  <c:v>0.1583</c:v>
                </c:pt>
                <c:pt idx="117">
                  <c:v>0.16209999999999999</c:v>
                </c:pt>
                <c:pt idx="118">
                  <c:v>0.1658</c:v>
                </c:pt>
                <c:pt idx="119">
                  <c:v>0.16950000000000001</c:v>
                </c:pt>
                <c:pt idx="120">
                  <c:v>0.17319999999999999</c:v>
                </c:pt>
                <c:pt idx="121">
                  <c:v>0.17680000000000001</c:v>
                </c:pt>
                <c:pt idx="122">
                  <c:v>0.18049999999999999</c:v>
                </c:pt>
                <c:pt idx="123">
                  <c:v>0.18429999999999999</c:v>
                </c:pt>
                <c:pt idx="124">
                  <c:v>0.18819999999999998</c:v>
                </c:pt>
                <c:pt idx="125">
                  <c:v>0.1961</c:v>
                </c:pt>
                <c:pt idx="126">
                  <c:v>0.2044</c:v>
                </c:pt>
                <c:pt idx="127">
                  <c:v>0.2132</c:v>
                </c:pt>
                <c:pt idx="128">
                  <c:v>0.22240000000000001</c:v>
                </c:pt>
                <c:pt idx="129">
                  <c:v>0.23210000000000003</c:v>
                </c:pt>
                <c:pt idx="130">
                  <c:v>0.24230000000000002</c:v>
                </c:pt>
                <c:pt idx="131">
                  <c:v>0.26419999999999999</c:v>
                </c:pt>
                <c:pt idx="132">
                  <c:v>0.28809999999999997</c:v>
                </c:pt>
                <c:pt idx="133">
                  <c:v>0.314</c:v>
                </c:pt>
                <c:pt idx="134">
                  <c:v>0.34189999999999998</c:v>
                </c:pt>
                <c:pt idx="135">
                  <c:v>0.37170000000000003</c:v>
                </c:pt>
                <c:pt idx="136">
                  <c:v>0.40330000000000005</c:v>
                </c:pt>
                <c:pt idx="137">
                  <c:v>0.43680000000000002</c:v>
                </c:pt>
                <c:pt idx="138">
                  <c:v>0.47199999999999998</c:v>
                </c:pt>
                <c:pt idx="139">
                  <c:v>0.50900000000000001</c:v>
                </c:pt>
                <c:pt idx="140">
                  <c:v>0.54790000000000005</c:v>
                </c:pt>
                <c:pt idx="141">
                  <c:v>0.58860000000000001</c:v>
                </c:pt>
                <c:pt idx="142">
                  <c:v>0.67549999999999999</c:v>
                </c:pt>
                <c:pt idx="143">
                  <c:v>0.79390000000000005</c:v>
                </c:pt>
                <c:pt idx="144">
                  <c:v>0.92279999999999995</c:v>
                </c:pt>
                <c:pt idx="145">
                  <c:v>1.06</c:v>
                </c:pt>
                <c:pt idx="146">
                  <c:v>1.21</c:v>
                </c:pt>
                <c:pt idx="147">
                  <c:v>1.37</c:v>
                </c:pt>
                <c:pt idx="148">
                  <c:v>1.54</c:v>
                </c:pt>
                <c:pt idx="149">
                  <c:v>1.72</c:v>
                </c:pt>
                <c:pt idx="150">
                  <c:v>1.9</c:v>
                </c:pt>
                <c:pt idx="151">
                  <c:v>2.2999999999999998</c:v>
                </c:pt>
                <c:pt idx="152">
                  <c:v>2.74</c:v>
                </c:pt>
                <c:pt idx="153">
                  <c:v>3.21</c:v>
                </c:pt>
                <c:pt idx="154">
                  <c:v>3.71</c:v>
                </c:pt>
                <c:pt idx="155" formatCode="0.00">
                  <c:v>4.25</c:v>
                </c:pt>
                <c:pt idx="156" formatCode="0.00">
                  <c:v>4.82</c:v>
                </c:pt>
                <c:pt idx="157" formatCode="0.00">
                  <c:v>6.05</c:v>
                </c:pt>
                <c:pt idx="158" formatCode="0.00">
                  <c:v>7.41</c:v>
                </c:pt>
                <c:pt idx="159" formatCode="0.00">
                  <c:v>8.89</c:v>
                </c:pt>
                <c:pt idx="160" formatCode="0.00">
                  <c:v>10.5</c:v>
                </c:pt>
                <c:pt idx="161" formatCode="0.00">
                  <c:v>12.21</c:v>
                </c:pt>
                <c:pt idx="162" formatCode="0.00">
                  <c:v>14.05</c:v>
                </c:pt>
                <c:pt idx="163" formatCode="0.00">
                  <c:v>15.99</c:v>
                </c:pt>
                <c:pt idx="164" formatCode="0.00">
                  <c:v>18.05</c:v>
                </c:pt>
                <c:pt idx="165" formatCode="0.00">
                  <c:v>20.21</c:v>
                </c:pt>
                <c:pt idx="166" formatCode="0.00">
                  <c:v>22.49</c:v>
                </c:pt>
                <c:pt idx="167" formatCode="0.00">
                  <c:v>24.86</c:v>
                </c:pt>
                <c:pt idx="168" formatCode="0.00">
                  <c:v>29.93</c:v>
                </c:pt>
                <c:pt idx="169" formatCode="0.00">
                  <c:v>36.85</c:v>
                </c:pt>
                <c:pt idx="170" formatCode="0.00">
                  <c:v>44.37</c:v>
                </c:pt>
                <c:pt idx="171" formatCode="0.00">
                  <c:v>52.5</c:v>
                </c:pt>
                <c:pt idx="172" formatCode="0.00">
                  <c:v>61.21</c:v>
                </c:pt>
                <c:pt idx="173" formatCode="0.00">
                  <c:v>70.48</c:v>
                </c:pt>
                <c:pt idx="174" formatCode="0.00">
                  <c:v>80.31</c:v>
                </c:pt>
                <c:pt idx="175" formatCode="0.00">
                  <c:v>90.68</c:v>
                </c:pt>
                <c:pt idx="176" formatCode="0.00">
                  <c:v>101.57</c:v>
                </c:pt>
                <c:pt idx="177" formatCode="0.00">
                  <c:v>124.9</c:v>
                </c:pt>
                <c:pt idx="178" formatCode="0.00">
                  <c:v>150.19999999999999</c:v>
                </c:pt>
                <c:pt idx="179" formatCode="0.00">
                  <c:v>177.38</c:v>
                </c:pt>
                <c:pt idx="180" formatCode="0.00">
                  <c:v>206.37</c:v>
                </c:pt>
                <c:pt idx="181" formatCode="0.00">
                  <c:v>237.1</c:v>
                </c:pt>
                <c:pt idx="182" formatCode="0.00">
                  <c:v>269.49</c:v>
                </c:pt>
                <c:pt idx="183" formatCode="0.00">
                  <c:v>339.05</c:v>
                </c:pt>
                <c:pt idx="184" formatCode="0.00">
                  <c:v>414.57</c:v>
                </c:pt>
                <c:pt idx="185" formatCode="0.00">
                  <c:v>495.63</c:v>
                </c:pt>
                <c:pt idx="186" formatCode="0.00">
                  <c:v>581.83000000000004</c:v>
                </c:pt>
                <c:pt idx="187" formatCode="0.00">
                  <c:v>672.83</c:v>
                </c:pt>
                <c:pt idx="188" formatCode="0.00">
                  <c:v>768.3</c:v>
                </c:pt>
                <c:pt idx="189" formatCode="0.00">
                  <c:v>867.95</c:v>
                </c:pt>
                <c:pt idx="190" formatCode="0.00">
                  <c:v>971.5</c:v>
                </c:pt>
                <c:pt idx="191" formatCode="0.00">
                  <c:v>1080</c:v>
                </c:pt>
                <c:pt idx="192" formatCode="0.00">
                  <c:v>1190</c:v>
                </c:pt>
                <c:pt idx="193" formatCode="0.00">
                  <c:v>1300</c:v>
                </c:pt>
                <c:pt idx="194" formatCode="0.00">
                  <c:v>1540</c:v>
                </c:pt>
                <c:pt idx="195" formatCode="0.00">
                  <c:v>1850</c:v>
                </c:pt>
                <c:pt idx="196" formatCode="0.00">
                  <c:v>2170</c:v>
                </c:pt>
                <c:pt idx="197" formatCode="0.00">
                  <c:v>2510</c:v>
                </c:pt>
                <c:pt idx="198" formatCode="0.00">
                  <c:v>2850</c:v>
                </c:pt>
                <c:pt idx="199" formatCode="0.00">
                  <c:v>3210</c:v>
                </c:pt>
                <c:pt idx="200" formatCode="0.00">
                  <c:v>3570</c:v>
                </c:pt>
                <c:pt idx="201" formatCode="0.00">
                  <c:v>3930</c:v>
                </c:pt>
                <c:pt idx="202" formatCode="0.00">
                  <c:v>4310</c:v>
                </c:pt>
                <c:pt idx="203" formatCode="0.00">
                  <c:v>5060</c:v>
                </c:pt>
                <c:pt idx="204" formatCode="0.00">
                  <c:v>5820</c:v>
                </c:pt>
                <c:pt idx="205" formatCode="0.00">
                  <c:v>6590</c:v>
                </c:pt>
                <c:pt idx="206" formatCode="0.00">
                  <c:v>7350</c:v>
                </c:pt>
                <c:pt idx="207" formatCode="0.00">
                  <c:v>8119.9999999999991</c:v>
                </c:pt>
                <c:pt idx="208" formatCode="0.00">
                  <c:v>8880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B8-4C59-B4BB-BBA93D2A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3808"/>
        <c:axId val="477614200"/>
      </c:scatterChart>
      <c:valAx>
        <c:axId val="477613808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4200"/>
        <c:crosses val="autoZero"/>
        <c:crossBetween val="midCat"/>
        <c:majorUnit val="10"/>
      </c:valAx>
      <c:valAx>
        <c:axId val="477614200"/>
        <c:scaling>
          <c:logBase val="10"/>
          <c:orientation val="minMax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Range, Straggling [</a:t>
                </a:r>
                <a:r>
                  <a:rPr lang="en-US" altLang="ja-JP">
                    <a:solidFill>
                      <a:schemeClr val="tx1"/>
                    </a:solidFill>
                  </a:rPr>
                  <a:t>μm]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38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6369450016466607"/>
          <c:y val="4.2812810791813434E-2"/>
          <c:w val="0.28994361446264111"/>
          <c:h val="0.10935415124391513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srim7Li_Diamond!$P$5</c:f>
          <c:strCache>
            <c:ptCount val="1"/>
            <c:pt idx="0">
              <c:v>srim7Li_Diamond</c:v>
            </c:pt>
          </c:strCache>
        </c:strRef>
      </c:tx>
      <c:layout>
        <c:manualLayout>
          <c:xMode val="edge"/>
          <c:yMode val="edge"/>
          <c:x val="0.10167170191339379"/>
          <c:y val="6.9135802469135796E-2"/>
        </c:manualLayout>
      </c:layout>
      <c:overlay val="1"/>
      <c:spPr>
        <a:solidFill>
          <a:schemeClr val="bg1"/>
        </a:solidFill>
        <a:ln>
          <a:solidFill>
            <a:srgbClr val="00B050"/>
          </a:solidFill>
        </a:ln>
      </c:spPr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0907058670898057E-2"/>
          <c:y val="4.1004378353659665E-2"/>
          <c:w val="0.89444707244294086"/>
          <c:h val="0.9081176241858655"/>
        </c:manualLayout>
      </c:layout>
      <c:scatterChart>
        <c:scatterStyle val="lineMarker"/>
        <c:varyColors val="0"/>
        <c:ser>
          <c:idx val="0"/>
          <c:order val="0"/>
          <c:tx>
            <c:v>dE/dxElec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srim7Li_Diamond!$D$20:$D$228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srim7Li_Diamond!$E$20:$E$228</c:f>
              <c:numCache>
                <c:formatCode>0.000E+00</c:formatCode>
                <c:ptCount val="209"/>
                <c:pt idx="0">
                  <c:v>3.671E-2</c:v>
                </c:pt>
                <c:pt idx="1">
                  <c:v>3.9239999999999997E-2</c:v>
                </c:pt>
                <c:pt idx="2">
                  <c:v>4.1619999999999997E-2</c:v>
                </c:pt>
                <c:pt idx="3">
                  <c:v>4.3869999999999999E-2</c:v>
                </c:pt>
                <c:pt idx="4">
                  <c:v>4.6010000000000002E-2</c:v>
                </c:pt>
                <c:pt idx="5">
                  <c:v>4.8059999999999999E-2</c:v>
                </c:pt>
                <c:pt idx="6">
                  <c:v>5.0020000000000002E-2</c:v>
                </c:pt>
                <c:pt idx="7">
                  <c:v>5.1909999999999998E-2</c:v>
                </c:pt>
                <c:pt idx="8">
                  <c:v>5.373E-2</c:v>
                </c:pt>
                <c:pt idx="9">
                  <c:v>5.5489999999999998E-2</c:v>
                </c:pt>
                <c:pt idx="10">
                  <c:v>5.7200000000000001E-2</c:v>
                </c:pt>
                <c:pt idx="11">
                  <c:v>5.8860000000000003E-2</c:v>
                </c:pt>
                <c:pt idx="12">
                  <c:v>6.2039999999999998E-2</c:v>
                </c:pt>
                <c:pt idx="13">
                  <c:v>6.5809999999999994E-2</c:v>
                </c:pt>
                <c:pt idx="14">
                  <c:v>6.9370000000000001E-2</c:v>
                </c:pt>
                <c:pt idx="15">
                  <c:v>7.2749999999999995E-2</c:v>
                </c:pt>
                <c:pt idx="16">
                  <c:v>7.5990000000000002E-2</c:v>
                </c:pt>
                <c:pt idx="17">
                  <c:v>7.9089999999999994E-2</c:v>
                </c:pt>
                <c:pt idx="18">
                  <c:v>8.208E-2</c:v>
                </c:pt>
                <c:pt idx="19">
                  <c:v>8.4959999999999994E-2</c:v>
                </c:pt>
                <c:pt idx="20">
                  <c:v>8.7739999999999999E-2</c:v>
                </c:pt>
                <c:pt idx="21">
                  <c:v>9.307E-2</c:v>
                </c:pt>
                <c:pt idx="22">
                  <c:v>9.8100000000000007E-2</c:v>
                </c:pt>
                <c:pt idx="23">
                  <c:v>0.10290000000000001</c:v>
                </c:pt>
                <c:pt idx="24">
                  <c:v>0.1075</c:v>
                </c:pt>
                <c:pt idx="25">
                  <c:v>0.1119</c:v>
                </c:pt>
                <c:pt idx="26">
                  <c:v>0.11609999999999999</c:v>
                </c:pt>
                <c:pt idx="27">
                  <c:v>0.1241</c:v>
                </c:pt>
                <c:pt idx="28">
                  <c:v>0.13159999999999999</c:v>
                </c:pt>
                <c:pt idx="29">
                  <c:v>0.13869999999999999</c:v>
                </c:pt>
                <c:pt idx="30">
                  <c:v>0.14549999999999999</c:v>
                </c:pt>
                <c:pt idx="31">
                  <c:v>0.152</c:v>
                </c:pt>
                <c:pt idx="32">
                  <c:v>0.15820000000000001</c:v>
                </c:pt>
                <c:pt idx="33">
                  <c:v>0.16420000000000001</c:v>
                </c:pt>
                <c:pt idx="34">
                  <c:v>0.1699</c:v>
                </c:pt>
                <c:pt idx="35">
                  <c:v>0.17549999999999999</c:v>
                </c:pt>
                <c:pt idx="36">
                  <c:v>0.18090000000000001</c:v>
                </c:pt>
                <c:pt idx="37">
                  <c:v>0.18609999999999999</c:v>
                </c:pt>
                <c:pt idx="38">
                  <c:v>0.19620000000000001</c:v>
                </c:pt>
                <c:pt idx="39">
                  <c:v>0.20810000000000001</c:v>
                </c:pt>
                <c:pt idx="40">
                  <c:v>0.21940000000000001</c:v>
                </c:pt>
                <c:pt idx="41">
                  <c:v>0.2301</c:v>
                </c:pt>
                <c:pt idx="42">
                  <c:v>0.24030000000000001</c:v>
                </c:pt>
                <c:pt idx="43">
                  <c:v>0.25009999999999999</c:v>
                </c:pt>
                <c:pt idx="44">
                  <c:v>0.2596</c:v>
                </c:pt>
                <c:pt idx="45">
                  <c:v>0.26869999999999999</c:v>
                </c:pt>
                <c:pt idx="46">
                  <c:v>0.27750000000000002</c:v>
                </c:pt>
                <c:pt idx="47">
                  <c:v>0.29430000000000001</c:v>
                </c:pt>
                <c:pt idx="48">
                  <c:v>0.31019999999999998</c:v>
                </c:pt>
                <c:pt idx="49">
                  <c:v>0.32540000000000002</c:v>
                </c:pt>
                <c:pt idx="50">
                  <c:v>0.33979999999999999</c:v>
                </c:pt>
                <c:pt idx="51">
                  <c:v>0.35370000000000001</c:v>
                </c:pt>
                <c:pt idx="52">
                  <c:v>0.36709999999999998</c:v>
                </c:pt>
                <c:pt idx="53">
                  <c:v>0.39240000000000003</c:v>
                </c:pt>
                <c:pt idx="54">
                  <c:v>0.41620000000000001</c:v>
                </c:pt>
                <c:pt idx="55">
                  <c:v>0.43869999999999998</c:v>
                </c:pt>
                <c:pt idx="56">
                  <c:v>0.46010000000000001</c:v>
                </c:pt>
                <c:pt idx="57">
                  <c:v>0.48060000000000003</c:v>
                </c:pt>
                <c:pt idx="58">
                  <c:v>0.50019999999999998</c:v>
                </c:pt>
                <c:pt idx="59">
                  <c:v>0.51910000000000001</c:v>
                </c:pt>
                <c:pt idx="60">
                  <c:v>0.53490000000000004</c:v>
                </c:pt>
                <c:pt idx="61">
                  <c:v>0.55010000000000003</c:v>
                </c:pt>
                <c:pt idx="62">
                  <c:v>0.56489999999999996</c:v>
                </c:pt>
                <c:pt idx="63">
                  <c:v>0.57930000000000004</c:v>
                </c:pt>
                <c:pt idx="64">
                  <c:v>0.60680000000000001</c:v>
                </c:pt>
                <c:pt idx="65">
                  <c:v>0.63939999999999997</c:v>
                </c:pt>
                <c:pt idx="66">
                  <c:v>0.67030000000000001</c:v>
                </c:pt>
                <c:pt idx="67">
                  <c:v>0.69969999999999999</c:v>
                </c:pt>
                <c:pt idx="68">
                  <c:v>0.7278</c:v>
                </c:pt>
                <c:pt idx="69">
                  <c:v>0.75490000000000002</c:v>
                </c:pt>
                <c:pt idx="70">
                  <c:v>0.78090000000000004</c:v>
                </c:pt>
                <c:pt idx="71">
                  <c:v>0.80610000000000004</c:v>
                </c:pt>
                <c:pt idx="72">
                  <c:v>0.83050000000000002</c:v>
                </c:pt>
                <c:pt idx="73">
                  <c:v>0.87719999999999998</c:v>
                </c:pt>
                <c:pt idx="74">
                  <c:v>0.92130000000000001</c:v>
                </c:pt>
                <c:pt idx="75">
                  <c:v>0.96309999999999996</c:v>
                </c:pt>
                <c:pt idx="76">
                  <c:v>1.0029999999999999</c:v>
                </c:pt>
                <c:pt idx="77">
                  <c:v>1.0409999999999999</c:v>
                </c:pt>
                <c:pt idx="78">
                  <c:v>1.077</c:v>
                </c:pt>
                <c:pt idx="79">
                  <c:v>1.143</c:v>
                </c:pt>
                <c:pt idx="80">
                  <c:v>1.2030000000000001</c:v>
                </c:pt>
                <c:pt idx="81">
                  <c:v>1.258</c:v>
                </c:pt>
                <c:pt idx="82">
                  <c:v>1.3069999999999999</c:v>
                </c:pt>
                <c:pt idx="83">
                  <c:v>1.3520000000000001</c:v>
                </c:pt>
                <c:pt idx="84">
                  <c:v>1.393</c:v>
                </c:pt>
                <c:pt idx="85">
                  <c:v>1.4330000000000001</c:v>
                </c:pt>
                <c:pt idx="86">
                  <c:v>1.4710000000000001</c:v>
                </c:pt>
                <c:pt idx="87">
                  <c:v>1.508</c:v>
                </c:pt>
                <c:pt idx="88">
                  <c:v>1.5449999999999999</c:v>
                </c:pt>
                <c:pt idx="89">
                  <c:v>1.581</c:v>
                </c:pt>
                <c:pt idx="90">
                  <c:v>1.655</c:v>
                </c:pt>
                <c:pt idx="91">
                  <c:v>1.7470000000000001</c:v>
                </c:pt>
                <c:pt idx="92">
                  <c:v>1.84</c:v>
                </c:pt>
                <c:pt idx="93">
                  <c:v>1.931</c:v>
                </c:pt>
                <c:pt idx="94">
                  <c:v>2.02</c:v>
                </c:pt>
                <c:pt idx="95">
                  <c:v>2.1070000000000002</c:v>
                </c:pt>
                <c:pt idx="96">
                  <c:v>2.1909999999999998</c:v>
                </c:pt>
                <c:pt idx="97">
                  <c:v>2.2730000000000001</c:v>
                </c:pt>
                <c:pt idx="98">
                  <c:v>2.351</c:v>
                </c:pt>
                <c:pt idx="99">
                  <c:v>2.4990000000000001</c:v>
                </c:pt>
                <c:pt idx="100">
                  <c:v>2.6349999999999998</c:v>
                </c:pt>
                <c:pt idx="101">
                  <c:v>2.76</c:v>
                </c:pt>
                <c:pt idx="102">
                  <c:v>2.8730000000000002</c:v>
                </c:pt>
                <c:pt idx="103">
                  <c:v>2.9750000000000001</c:v>
                </c:pt>
                <c:pt idx="104">
                  <c:v>3.0670000000000002</c:v>
                </c:pt>
                <c:pt idx="105">
                  <c:v>3.222</c:v>
                </c:pt>
                <c:pt idx="106">
                  <c:v>3.343</c:v>
                </c:pt>
                <c:pt idx="107">
                  <c:v>3.4359999999999999</c:v>
                </c:pt>
                <c:pt idx="108">
                  <c:v>3.5030000000000001</c:v>
                </c:pt>
                <c:pt idx="109">
                  <c:v>3.55</c:v>
                </c:pt>
                <c:pt idx="110">
                  <c:v>3.5790000000000002</c:v>
                </c:pt>
                <c:pt idx="111">
                  <c:v>3.5939999999999999</c:v>
                </c:pt>
                <c:pt idx="112">
                  <c:v>3.597</c:v>
                </c:pt>
                <c:pt idx="113">
                  <c:v>3.59</c:v>
                </c:pt>
                <c:pt idx="114">
                  <c:v>3.5760000000000001</c:v>
                </c:pt>
                <c:pt idx="115">
                  <c:v>3.5550000000000002</c:v>
                </c:pt>
                <c:pt idx="116">
                  <c:v>3.5</c:v>
                </c:pt>
                <c:pt idx="117">
                  <c:v>3.415</c:v>
                </c:pt>
                <c:pt idx="118">
                  <c:v>3.32</c:v>
                </c:pt>
                <c:pt idx="119">
                  <c:v>3.222</c:v>
                </c:pt>
                <c:pt idx="120">
                  <c:v>3.1240000000000001</c:v>
                </c:pt>
                <c:pt idx="121">
                  <c:v>3.0270000000000001</c:v>
                </c:pt>
                <c:pt idx="122">
                  <c:v>2.9350000000000001</c:v>
                </c:pt>
                <c:pt idx="123">
                  <c:v>2.8460000000000001</c:v>
                </c:pt>
                <c:pt idx="124">
                  <c:v>2.762</c:v>
                </c:pt>
                <c:pt idx="125">
                  <c:v>2.6059999999999999</c:v>
                </c:pt>
                <c:pt idx="126">
                  <c:v>2.4660000000000002</c:v>
                </c:pt>
                <c:pt idx="127">
                  <c:v>2.3410000000000002</c:v>
                </c:pt>
                <c:pt idx="128">
                  <c:v>2.2280000000000002</c:v>
                </c:pt>
                <c:pt idx="129">
                  <c:v>2.1269999999999998</c:v>
                </c:pt>
                <c:pt idx="130">
                  <c:v>2.0350000000000001</c:v>
                </c:pt>
                <c:pt idx="131">
                  <c:v>1.8759999999999999</c:v>
                </c:pt>
                <c:pt idx="132">
                  <c:v>1.742</c:v>
                </c:pt>
                <c:pt idx="133">
                  <c:v>1.6279999999999999</c:v>
                </c:pt>
                <c:pt idx="134">
                  <c:v>1.53</c:v>
                </c:pt>
                <c:pt idx="135">
                  <c:v>1.4450000000000001</c:v>
                </c:pt>
                <c:pt idx="136">
                  <c:v>1.37</c:v>
                </c:pt>
                <c:pt idx="137">
                  <c:v>1.3029999999999999</c:v>
                </c:pt>
                <c:pt idx="138">
                  <c:v>1.2430000000000001</c:v>
                </c:pt>
                <c:pt idx="139">
                  <c:v>1.1839999999999999</c:v>
                </c:pt>
                <c:pt idx="140">
                  <c:v>1.1259999999999999</c:v>
                </c:pt>
                <c:pt idx="141">
                  <c:v>1.0780000000000001</c:v>
                </c:pt>
                <c:pt idx="142">
                  <c:v>0.99529999999999996</c:v>
                </c:pt>
                <c:pt idx="143">
                  <c:v>0.90939999999999999</c:v>
                </c:pt>
                <c:pt idx="144">
                  <c:v>0.83850000000000002</c:v>
                </c:pt>
                <c:pt idx="145">
                  <c:v>0.77880000000000005</c:v>
                </c:pt>
                <c:pt idx="146">
                  <c:v>0.72770000000000001</c:v>
                </c:pt>
                <c:pt idx="147">
                  <c:v>0.68359999999999999</c:v>
                </c:pt>
                <c:pt idx="148">
                  <c:v>0.64490000000000003</c:v>
                </c:pt>
                <c:pt idx="149">
                  <c:v>0.61080000000000001</c:v>
                </c:pt>
                <c:pt idx="150">
                  <c:v>0.58040000000000003</c:v>
                </c:pt>
                <c:pt idx="151">
                  <c:v>0.52859999999999996</c:v>
                </c:pt>
                <c:pt idx="152">
                  <c:v>0.48599999999999999</c:v>
                </c:pt>
                <c:pt idx="153">
                  <c:v>0.45019999999999999</c:v>
                </c:pt>
                <c:pt idx="154">
                  <c:v>0.41980000000000001</c:v>
                </c:pt>
                <c:pt idx="155">
                  <c:v>0.39360000000000001</c:v>
                </c:pt>
                <c:pt idx="156">
                  <c:v>0.37069999999999997</c:v>
                </c:pt>
                <c:pt idx="157">
                  <c:v>0.3327</c:v>
                </c:pt>
                <c:pt idx="158">
                  <c:v>0.3024</c:v>
                </c:pt>
                <c:pt idx="159">
                  <c:v>0.27750000000000002</c:v>
                </c:pt>
                <c:pt idx="160">
                  <c:v>0.25679999999999997</c:v>
                </c:pt>
                <c:pt idx="161">
                  <c:v>0.2392</c:v>
                </c:pt>
                <c:pt idx="162">
                  <c:v>0.22409999999999999</c:v>
                </c:pt>
                <c:pt idx="163">
                  <c:v>0.2109</c:v>
                </c:pt>
                <c:pt idx="164">
                  <c:v>0.19939999999999999</c:v>
                </c:pt>
                <c:pt idx="165">
                  <c:v>0.18909999999999999</c:v>
                </c:pt>
                <c:pt idx="166">
                  <c:v>0.18</c:v>
                </c:pt>
                <c:pt idx="167">
                  <c:v>0.17180000000000001</c:v>
                </c:pt>
                <c:pt idx="168">
                  <c:v>0.15770000000000001</c:v>
                </c:pt>
                <c:pt idx="169">
                  <c:v>0.14330000000000001</c:v>
                </c:pt>
                <c:pt idx="170">
                  <c:v>0.13159999999999999</c:v>
                </c:pt>
                <c:pt idx="171">
                  <c:v>0.12180000000000001</c:v>
                </c:pt>
                <c:pt idx="172">
                  <c:v>0.11360000000000001</c:v>
                </c:pt>
                <c:pt idx="173">
                  <c:v>0.1065</c:v>
                </c:pt>
                <c:pt idx="174">
                  <c:v>0.1004</c:v>
                </c:pt>
                <c:pt idx="175">
                  <c:v>9.5060000000000006E-2</c:v>
                </c:pt>
                <c:pt idx="176">
                  <c:v>9.0319999999999998E-2</c:v>
                </c:pt>
                <c:pt idx="177">
                  <c:v>8.233E-2</c:v>
                </c:pt>
                <c:pt idx="178">
                  <c:v>7.5840000000000005E-2</c:v>
                </c:pt>
                <c:pt idx="179">
                  <c:v>7.0459999999999995E-2</c:v>
                </c:pt>
                <c:pt idx="180">
                  <c:v>6.5930000000000002E-2</c:v>
                </c:pt>
                <c:pt idx="181">
                  <c:v>6.2050000000000001E-2</c:v>
                </c:pt>
                <c:pt idx="182">
                  <c:v>5.8700000000000002E-2</c:v>
                </c:pt>
                <c:pt idx="183">
                  <c:v>5.3190000000000001E-2</c:v>
                </c:pt>
                <c:pt idx="184">
                  <c:v>4.8840000000000001E-2</c:v>
                </c:pt>
                <c:pt idx="185">
                  <c:v>4.5319999999999999E-2</c:v>
                </c:pt>
                <c:pt idx="186">
                  <c:v>4.2419999999999999E-2</c:v>
                </c:pt>
                <c:pt idx="187">
                  <c:v>3.9980000000000002E-2</c:v>
                </c:pt>
                <c:pt idx="188">
                  <c:v>3.7900000000000003E-2</c:v>
                </c:pt>
                <c:pt idx="189">
                  <c:v>3.6110000000000003E-2</c:v>
                </c:pt>
                <c:pt idx="190">
                  <c:v>3.4549999999999997E-2</c:v>
                </c:pt>
                <c:pt idx="191">
                  <c:v>3.3180000000000001E-2</c:v>
                </c:pt>
                <c:pt idx="192">
                  <c:v>3.1960000000000002E-2</c:v>
                </c:pt>
                <c:pt idx="193">
                  <c:v>3.0880000000000001E-2</c:v>
                </c:pt>
                <c:pt idx="194">
                  <c:v>2.904E-2</c:v>
                </c:pt>
                <c:pt idx="195">
                  <c:v>2.7189999999999999E-2</c:v>
                </c:pt>
                <c:pt idx="196">
                  <c:v>2.571E-2</c:v>
                </c:pt>
                <c:pt idx="197">
                  <c:v>2.4500000000000001E-2</c:v>
                </c:pt>
                <c:pt idx="198">
                  <c:v>2.35E-2</c:v>
                </c:pt>
                <c:pt idx="199">
                  <c:v>2.265E-2</c:v>
                </c:pt>
                <c:pt idx="200">
                  <c:v>2.1930000000000002E-2</c:v>
                </c:pt>
                <c:pt idx="201">
                  <c:v>2.1309999999999999E-2</c:v>
                </c:pt>
                <c:pt idx="202">
                  <c:v>2.077E-2</c:v>
                </c:pt>
                <c:pt idx="203">
                  <c:v>1.9890000000000001E-2</c:v>
                </c:pt>
                <c:pt idx="204">
                  <c:v>1.9189999999999999E-2</c:v>
                </c:pt>
                <c:pt idx="205">
                  <c:v>1.864E-2</c:v>
                </c:pt>
                <c:pt idx="206">
                  <c:v>1.8190000000000001E-2</c:v>
                </c:pt>
                <c:pt idx="207">
                  <c:v>1.7829999999999999E-2</c:v>
                </c:pt>
                <c:pt idx="208">
                  <c:v>1.7520000000000001E-2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5B-49E4-8372-2078E01859A6}"/>
            </c:ext>
          </c:extLst>
        </c:ser>
        <c:ser>
          <c:idx val="1"/>
          <c:order val="1"/>
          <c:tx>
            <c:v>dE/dxNucl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srim7Li_Diamond!$D$20:$D$228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srim7Li_Diamond!$F$20:$F$228</c:f>
              <c:numCache>
                <c:formatCode>0.000E+00</c:formatCode>
                <c:ptCount val="209"/>
                <c:pt idx="0">
                  <c:v>0.2374</c:v>
                </c:pt>
                <c:pt idx="1">
                  <c:v>0.24690000000000001</c:v>
                </c:pt>
                <c:pt idx="2">
                  <c:v>0.25519999999999998</c:v>
                </c:pt>
                <c:pt idx="3">
                  <c:v>0.2626</c:v>
                </c:pt>
                <c:pt idx="4">
                  <c:v>0.26919999999999999</c:v>
                </c:pt>
                <c:pt idx="5">
                  <c:v>0.27510000000000001</c:v>
                </c:pt>
                <c:pt idx="6">
                  <c:v>0.28050000000000003</c:v>
                </c:pt>
                <c:pt idx="7">
                  <c:v>0.28549999999999998</c:v>
                </c:pt>
                <c:pt idx="8">
                  <c:v>0.28999999999999998</c:v>
                </c:pt>
                <c:pt idx="9">
                  <c:v>0.29409999999999997</c:v>
                </c:pt>
                <c:pt idx="10">
                  <c:v>0.2979</c:v>
                </c:pt>
                <c:pt idx="11">
                  <c:v>0.30149999999999999</c:v>
                </c:pt>
                <c:pt idx="12">
                  <c:v>0.30780000000000002</c:v>
                </c:pt>
                <c:pt idx="13">
                  <c:v>0.31459999999999999</c:v>
                </c:pt>
                <c:pt idx="14">
                  <c:v>0.32029999999999997</c:v>
                </c:pt>
                <c:pt idx="15">
                  <c:v>0.32519999999999999</c:v>
                </c:pt>
                <c:pt idx="16">
                  <c:v>0.32940000000000003</c:v>
                </c:pt>
                <c:pt idx="17">
                  <c:v>0.33310000000000001</c:v>
                </c:pt>
                <c:pt idx="18">
                  <c:v>0.33629999999999999</c:v>
                </c:pt>
                <c:pt idx="19">
                  <c:v>0.33900000000000002</c:v>
                </c:pt>
                <c:pt idx="20">
                  <c:v>0.34139999999999998</c:v>
                </c:pt>
                <c:pt idx="21">
                  <c:v>0.3453</c:v>
                </c:pt>
                <c:pt idx="22">
                  <c:v>0.3483</c:v>
                </c:pt>
                <c:pt idx="23">
                  <c:v>0.35049999999999998</c:v>
                </c:pt>
                <c:pt idx="24">
                  <c:v>0.35210000000000002</c:v>
                </c:pt>
                <c:pt idx="25">
                  <c:v>0.3533</c:v>
                </c:pt>
                <c:pt idx="26">
                  <c:v>0.35399999999999998</c:v>
                </c:pt>
                <c:pt idx="27">
                  <c:v>0.35449999999999998</c:v>
                </c:pt>
                <c:pt idx="28">
                  <c:v>0.35410000000000003</c:v>
                </c:pt>
                <c:pt idx="29">
                  <c:v>0.35310000000000002</c:v>
                </c:pt>
                <c:pt idx="30">
                  <c:v>0.35149999999999998</c:v>
                </c:pt>
                <c:pt idx="31">
                  <c:v>0.34960000000000002</c:v>
                </c:pt>
                <c:pt idx="32">
                  <c:v>0.34739999999999999</c:v>
                </c:pt>
                <c:pt idx="33">
                  <c:v>0.34499999999999997</c:v>
                </c:pt>
                <c:pt idx="34">
                  <c:v>0.34250000000000003</c:v>
                </c:pt>
                <c:pt idx="35">
                  <c:v>0.33989999999999998</c:v>
                </c:pt>
                <c:pt idx="36">
                  <c:v>0.3372</c:v>
                </c:pt>
                <c:pt idx="37">
                  <c:v>0.33450000000000002</c:v>
                </c:pt>
                <c:pt idx="38">
                  <c:v>0.32890000000000003</c:v>
                </c:pt>
                <c:pt idx="39">
                  <c:v>0.32200000000000001</c:v>
                </c:pt>
                <c:pt idx="40">
                  <c:v>0.31519999999999998</c:v>
                </c:pt>
                <c:pt idx="41">
                  <c:v>0.3085</c:v>
                </c:pt>
                <c:pt idx="42">
                  <c:v>0.30209999999999998</c:v>
                </c:pt>
                <c:pt idx="43">
                  <c:v>0.2959</c:v>
                </c:pt>
                <c:pt idx="44">
                  <c:v>0.28989999999999999</c:v>
                </c:pt>
                <c:pt idx="45">
                  <c:v>0.28420000000000001</c:v>
                </c:pt>
                <c:pt idx="46">
                  <c:v>0.2787</c:v>
                </c:pt>
                <c:pt idx="47">
                  <c:v>0.26840000000000003</c:v>
                </c:pt>
                <c:pt idx="48">
                  <c:v>0.25890000000000002</c:v>
                </c:pt>
                <c:pt idx="49">
                  <c:v>0.25009999999999999</c:v>
                </c:pt>
                <c:pt idx="50">
                  <c:v>0.24199999999999999</c:v>
                </c:pt>
                <c:pt idx="51">
                  <c:v>0.2344</c:v>
                </c:pt>
                <c:pt idx="52">
                  <c:v>0.22739999999999999</c:v>
                </c:pt>
                <c:pt idx="53">
                  <c:v>0.21479999999999999</c:v>
                </c:pt>
                <c:pt idx="54">
                  <c:v>0.20369999999999999</c:v>
                </c:pt>
                <c:pt idx="55">
                  <c:v>0.19389999999999999</c:v>
                </c:pt>
                <c:pt idx="56">
                  <c:v>0.18509999999999999</c:v>
                </c:pt>
                <c:pt idx="57">
                  <c:v>0.17730000000000001</c:v>
                </c:pt>
                <c:pt idx="58">
                  <c:v>0.1701</c:v>
                </c:pt>
                <c:pt idx="59">
                  <c:v>0.16370000000000001</c:v>
                </c:pt>
                <c:pt idx="60">
                  <c:v>0.15770000000000001</c:v>
                </c:pt>
                <c:pt idx="61">
                  <c:v>0.15229999999999999</c:v>
                </c:pt>
                <c:pt idx="62">
                  <c:v>0.14729999999999999</c:v>
                </c:pt>
                <c:pt idx="63">
                  <c:v>0.1426</c:v>
                </c:pt>
                <c:pt idx="64">
                  <c:v>0.1343</c:v>
                </c:pt>
                <c:pt idx="65">
                  <c:v>0.12529999999999999</c:v>
                </c:pt>
                <c:pt idx="66">
                  <c:v>0.1176</c:v>
                </c:pt>
                <c:pt idx="67">
                  <c:v>0.111</c:v>
                </c:pt>
                <c:pt idx="68">
                  <c:v>0.1051</c:v>
                </c:pt>
                <c:pt idx="69">
                  <c:v>9.9940000000000001E-2</c:v>
                </c:pt>
                <c:pt idx="70">
                  <c:v>9.5310000000000006E-2</c:v>
                </c:pt>
                <c:pt idx="71">
                  <c:v>9.1149999999999995E-2</c:v>
                </c:pt>
                <c:pt idx="72">
                  <c:v>8.7379999999999999E-2</c:v>
                </c:pt>
                <c:pt idx="73">
                  <c:v>8.0820000000000003E-2</c:v>
                </c:pt>
                <c:pt idx="74">
                  <c:v>7.5289999999999996E-2</c:v>
                </c:pt>
                <c:pt idx="75">
                  <c:v>7.0559999999999998E-2</c:v>
                </c:pt>
                <c:pt idx="76">
                  <c:v>6.6449999999999995E-2</c:v>
                </c:pt>
                <c:pt idx="77">
                  <c:v>6.2850000000000003E-2</c:v>
                </c:pt>
                <c:pt idx="78">
                  <c:v>5.9659999999999998E-2</c:v>
                </c:pt>
                <c:pt idx="79">
                  <c:v>5.4260000000000003E-2</c:v>
                </c:pt>
                <c:pt idx="80">
                  <c:v>4.9849999999999998E-2</c:v>
                </c:pt>
                <c:pt idx="81">
                  <c:v>4.6170000000000003E-2</c:v>
                </c:pt>
                <c:pt idx="82">
                  <c:v>4.3049999999999998E-2</c:v>
                </c:pt>
                <c:pt idx="83">
                  <c:v>4.0370000000000003E-2</c:v>
                </c:pt>
                <c:pt idx="84">
                  <c:v>3.8030000000000001E-2</c:v>
                </c:pt>
                <c:pt idx="85">
                  <c:v>3.5970000000000002E-2</c:v>
                </c:pt>
                <c:pt idx="86">
                  <c:v>3.415E-2</c:v>
                </c:pt>
                <c:pt idx="87">
                  <c:v>3.252E-2</c:v>
                </c:pt>
                <c:pt idx="88">
                  <c:v>3.1050000000000001E-2</c:v>
                </c:pt>
                <c:pt idx="89">
                  <c:v>2.9729999999999999E-2</c:v>
                </c:pt>
                <c:pt idx="90">
                  <c:v>2.741E-2</c:v>
                </c:pt>
                <c:pt idx="91">
                  <c:v>2.5020000000000001E-2</c:v>
                </c:pt>
                <c:pt idx="92">
                  <c:v>2.3050000000000001E-2</c:v>
                </c:pt>
                <c:pt idx="93">
                  <c:v>2.1389999999999999E-2</c:v>
                </c:pt>
                <c:pt idx="94">
                  <c:v>1.9970000000000002E-2</c:v>
                </c:pt>
                <c:pt idx="95">
                  <c:v>1.8749999999999999E-2</c:v>
                </c:pt>
                <c:pt idx="96">
                  <c:v>1.7670000000000002E-2</c:v>
                </c:pt>
                <c:pt idx="97">
                  <c:v>1.6729999999999998E-2</c:v>
                </c:pt>
                <c:pt idx="98">
                  <c:v>1.5879999999999998E-2</c:v>
                </c:pt>
                <c:pt idx="99">
                  <c:v>1.4449999999999999E-2</c:v>
                </c:pt>
                <c:pt idx="100">
                  <c:v>1.3270000000000001E-2</c:v>
                </c:pt>
                <c:pt idx="101">
                  <c:v>1.2279999999999999E-2</c:v>
                </c:pt>
                <c:pt idx="102">
                  <c:v>1.1440000000000001E-2</c:v>
                </c:pt>
                <c:pt idx="103">
                  <c:v>1.0710000000000001E-2</c:v>
                </c:pt>
                <c:pt idx="104">
                  <c:v>1.008E-2</c:v>
                </c:pt>
                <c:pt idx="105">
                  <c:v>9.0310000000000008E-3</c:v>
                </c:pt>
                <c:pt idx="106">
                  <c:v>8.1919999999999996E-3</c:v>
                </c:pt>
                <c:pt idx="107">
                  <c:v>7.5050000000000004E-3</c:v>
                </c:pt>
                <c:pt idx="108">
                  <c:v>6.9319999999999998E-3</c:v>
                </c:pt>
                <c:pt idx="109">
                  <c:v>6.4450000000000002E-3</c:v>
                </c:pt>
                <c:pt idx="110">
                  <c:v>6.0270000000000002E-3</c:v>
                </c:pt>
                <c:pt idx="111">
                  <c:v>5.6629999999999996E-3</c:v>
                </c:pt>
                <c:pt idx="112">
                  <c:v>5.3429999999999997E-3</c:v>
                </c:pt>
                <c:pt idx="113">
                  <c:v>5.0590000000000001E-3</c:v>
                </c:pt>
                <c:pt idx="114">
                  <c:v>4.8069999999999996E-3</c:v>
                </c:pt>
                <c:pt idx="115">
                  <c:v>4.5789999999999997E-3</c:v>
                </c:pt>
                <c:pt idx="116">
                  <c:v>4.1869999999999997E-3</c:v>
                </c:pt>
                <c:pt idx="117">
                  <c:v>3.7880000000000001E-3</c:v>
                </c:pt>
                <c:pt idx="118">
                  <c:v>3.4619999999999998E-3</c:v>
                </c:pt>
                <c:pt idx="119">
                  <c:v>3.1900000000000001E-3</c:v>
                </c:pt>
                <c:pt idx="120">
                  <c:v>2.9610000000000001E-3</c:v>
                </c:pt>
                <c:pt idx="121">
                  <c:v>2.764E-3</c:v>
                </c:pt>
                <c:pt idx="122">
                  <c:v>2.5929999999999998E-3</c:v>
                </c:pt>
                <c:pt idx="123">
                  <c:v>2.4429999999999999E-3</c:v>
                </c:pt>
                <c:pt idx="124">
                  <c:v>2.31E-3</c:v>
                </c:pt>
                <c:pt idx="125">
                  <c:v>2.0860000000000002E-3</c:v>
                </c:pt>
                <c:pt idx="126">
                  <c:v>1.9040000000000001E-3</c:v>
                </c:pt>
                <c:pt idx="127">
                  <c:v>1.753E-3</c:v>
                </c:pt>
                <c:pt idx="128">
                  <c:v>1.6249999999999999E-3</c:v>
                </c:pt>
                <c:pt idx="129">
                  <c:v>1.5150000000000001E-3</c:v>
                </c:pt>
                <c:pt idx="130">
                  <c:v>1.42E-3</c:v>
                </c:pt>
                <c:pt idx="131">
                  <c:v>1.263E-3</c:v>
                </c:pt>
                <c:pt idx="132">
                  <c:v>1.139E-3</c:v>
                </c:pt>
                <c:pt idx="133">
                  <c:v>1.039E-3</c:v>
                </c:pt>
                <c:pt idx="134">
                  <c:v>9.5489999999999995E-4</c:v>
                </c:pt>
                <c:pt idx="135">
                  <c:v>8.8429999999999997E-4</c:v>
                </c:pt>
                <c:pt idx="136">
                  <c:v>8.2399999999999997E-4</c:v>
                </c:pt>
                <c:pt idx="137">
                  <c:v>7.7169999999999995E-4</c:v>
                </c:pt>
                <c:pt idx="138">
                  <c:v>7.2599999999999997E-4</c:v>
                </c:pt>
                <c:pt idx="139">
                  <c:v>6.8559999999999997E-4</c:v>
                </c:pt>
                <c:pt idx="140">
                  <c:v>6.4970000000000002E-4</c:v>
                </c:pt>
                <c:pt idx="141">
                  <c:v>6.1760000000000005E-4</c:v>
                </c:pt>
                <c:pt idx="142">
                  <c:v>5.6240000000000001E-4</c:v>
                </c:pt>
                <c:pt idx="143">
                  <c:v>5.0639999999999995E-4</c:v>
                </c:pt>
                <c:pt idx="144">
                  <c:v>4.6099999999999998E-4</c:v>
                </c:pt>
                <c:pt idx="145">
                  <c:v>4.2339999999999999E-4</c:v>
                </c:pt>
                <c:pt idx="146">
                  <c:v>3.9169999999999998E-4</c:v>
                </c:pt>
                <c:pt idx="147">
                  <c:v>3.6460000000000003E-4</c:v>
                </c:pt>
                <c:pt idx="148">
                  <c:v>3.412E-4</c:v>
                </c:pt>
                <c:pt idx="149">
                  <c:v>3.2079999999999999E-4</c:v>
                </c:pt>
                <c:pt idx="150">
                  <c:v>3.0269999999999999E-4</c:v>
                </c:pt>
                <c:pt idx="151">
                  <c:v>2.7230000000000001E-4</c:v>
                </c:pt>
                <c:pt idx="152">
                  <c:v>2.477E-4</c:v>
                </c:pt>
                <c:pt idx="153">
                  <c:v>2.273E-4</c:v>
                </c:pt>
                <c:pt idx="154">
                  <c:v>2.1019999999999999E-4</c:v>
                </c:pt>
                <c:pt idx="155">
                  <c:v>1.9560000000000001E-4</c:v>
                </c:pt>
                <c:pt idx="156">
                  <c:v>1.829E-4</c:v>
                </c:pt>
                <c:pt idx="157">
                  <c:v>1.6210000000000001E-4</c:v>
                </c:pt>
                <c:pt idx="158">
                  <c:v>1.4569999999999999E-4</c:v>
                </c:pt>
                <c:pt idx="159">
                  <c:v>1.3239999999999999E-4</c:v>
                </c:pt>
                <c:pt idx="160">
                  <c:v>1.215E-4</c:v>
                </c:pt>
                <c:pt idx="161">
                  <c:v>1.1230000000000001E-4</c:v>
                </c:pt>
                <c:pt idx="162">
                  <c:v>1.044E-4</c:v>
                </c:pt>
                <c:pt idx="163">
                  <c:v>9.7579999999999997E-5</c:v>
                </c:pt>
                <c:pt idx="164">
                  <c:v>9.1650000000000005E-5</c:v>
                </c:pt>
                <c:pt idx="165">
                  <c:v>8.6420000000000003E-5</c:v>
                </c:pt>
                <c:pt idx="166">
                  <c:v>8.1780000000000006E-5</c:v>
                </c:pt>
                <c:pt idx="167">
                  <c:v>7.763E-5</c:v>
                </c:pt>
                <c:pt idx="168">
                  <c:v>7.0510000000000001E-5</c:v>
                </c:pt>
                <c:pt idx="169">
                  <c:v>6.3330000000000005E-5</c:v>
                </c:pt>
                <c:pt idx="170">
                  <c:v>5.7519999999999998E-5</c:v>
                </c:pt>
                <c:pt idx="171">
                  <c:v>5.2719999999999997E-5</c:v>
                </c:pt>
                <c:pt idx="172">
                  <c:v>4.8680000000000001E-5</c:v>
                </c:pt>
                <c:pt idx="173">
                  <c:v>4.5240000000000001E-5</c:v>
                </c:pt>
                <c:pt idx="174">
                  <c:v>4.227E-5</c:v>
                </c:pt>
                <c:pt idx="175">
                  <c:v>3.968E-5</c:v>
                </c:pt>
                <c:pt idx="176">
                  <c:v>3.7400000000000001E-5</c:v>
                </c:pt>
                <c:pt idx="177">
                  <c:v>3.3569999999999999E-5</c:v>
                </c:pt>
                <c:pt idx="178">
                  <c:v>3.0470000000000001E-5</c:v>
                </c:pt>
                <c:pt idx="179">
                  <c:v>2.792E-5</c:v>
                </c:pt>
                <c:pt idx="180">
                  <c:v>2.5769999999999999E-5</c:v>
                </c:pt>
                <c:pt idx="181">
                  <c:v>2.3940000000000001E-5</c:v>
                </c:pt>
                <c:pt idx="182">
                  <c:v>2.2359999999999999E-5</c:v>
                </c:pt>
                <c:pt idx="183">
                  <c:v>1.9769999999999999E-5</c:v>
                </c:pt>
                <c:pt idx="184">
                  <c:v>1.774E-5</c:v>
                </c:pt>
                <c:pt idx="185">
                  <c:v>1.609E-5</c:v>
                </c:pt>
                <c:pt idx="186">
                  <c:v>1.4739999999999999E-5</c:v>
                </c:pt>
                <c:pt idx="187">
                  <c:v>1.36E-5</c:v>
                </c:pt>
                <c:pt idx="188">
                  <c:v>1.2629999999999999E-5</c:v>
                </c:pt>
                <c:pt idx="189">
                  <c:v>1.1790000000000001E-5</c:v>
                </c:pt>
                <c:pt idx="190">
                  <c:v>1.1060000000000001E-5</c:v>
                </c:pt>
                <c:pt idx="191">
                  <c:v>1.042E-5</c:v>
                </c:pt>
                <c:pt idx="192">
                  <c:v>9.8519999999999999E-6</c:v>
                </c:pt>
                <c:pt idx="193">
                  <c:v>9.3440000000000007E-6</c:v>
                </c:pt>
                <c:pt idx="194">
                  <c:v>8.4749999999999993E-6</c:v>
                </c:pt>
                <c:pt idx="195">
                  <c:v>7.5979999999999999E-6</c:v>
                </c:pt>
                <c:pt idx="196">
                  <c:v>6.8900000000000001E-6</c:v>
                </c:pt>
                <c:pt idx="197">
                  <c:v>6.3060000000000003E-6</c:v>
                </c:pt>
                <c:pt idx="198">
                  <c:v>5.8170000000000004E-6</c:v>
                </c:pt>
                <c:pt idx="199">
                  <c:v>5.4E-6</c:v>
                </c:pt>
                <c:pt idx="200">
                  <c:v>5.04E-6</c:v>
                </c:pt>
                <c:pt idx="201">
                  <c:v>4.7269999999999998E-6</c:v>
                </c:pt>
                <c:pt idx="202">
                  <c:v>4.4510000000000002E-6</c:v>
                </c:pt>
                <c:pt idx="203">
                  <c:v>3.9890000000000003E-6</c:v>
                </c:pt>
                <c:pt idx="204">
                  <c:v>3.6160000000000002E-6</c:v>
                </c:pt>
                <c:pt idx="205">
                  <c:v>3.309E-6</c:v>
                </c:pt>
                <c:pt idx="206">
                  <c:v>3.0510000000000001E-6</c:v>
                </c:pt>
                <c:pt idx="207">
                  <c:v>2.8320000000000002E-6</c:v>
                </c:pt>
                <c:pt idx="208">
                  <c:v>2.6419999999999999E-6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5B-49E4-8372-2078E01859A6}"/>
            </c:ext>
          </c:extLst>
        </c:ser>
        <c:ser>
          <c:idx val="2"/>
          <c:order val="2"/>
          <c:tx>
            <c:v>dE/dxTot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srim7Li_Diamond!$D$20:$D$228</c:f>
              <c:numCache>
                <c:formatCode>0.000000</c:formatCode>
                <c:ptCount val="209"/>
                <c:pt idx="0">
                  <c:v>9.9999857142857148E-6</c:v>
                </c:pt>
                <c:pt idx="1">
                  <c:v>1.1428557142857143E-5</c:v>
                </c:pt>
                <c:pt idx="2">
                  <c:v>1.2857128571428571E-5</c:v>
                </c:pt>
                <c:pt idx="3">
                  <c:v>1.4285699999999999E-5</c:v>
                </c:pt>
                <c:pt idx="4">
                  <c:v>1.5714285714285715E-5</c:v>
                </c:pt>
                <c:pt idx="5">
                  <c:v>1.7142857142857142E-5</c:v>
                </c:pt>
                <c:pt idx="6">
                  <c:v>1.8571428571428568E-5</c:v>
                </c:pt>
                <c:pt idx="7">
                  <c:v>1.9999857142857142E-5</c:v>
                </c:pt>
                <c:pt idx="8">
                  <c:v>2.1428428571428572E-5</c:v>
                </c:pt>
                <c:pt idx="9">
                  <c:v>2.2856999999999998E-5</c:v>
                </c:pt>
                <c:pt idx="10" formatCode="0.00000">
                  <c:v>2.4285571428571428E-5</c:v>
                </c:pt>
                <c:pt idx="11" formatCode="0.00000">
                  <c:v>2.5714142857142858E-5</c:v>
                </c:pt>
                <c:pt idx="12" formatCode="0.00000">
                  <c:v>2.8571285714285714E-5</c:v>
                </c:pt>
                <c:pt idx="13" formatCode="0.00000">
                  <c:v>3.2142714285714287E-5</c:v>
                </c:pt>
                <c:pt idx="14" formatCode="0.00000">
                  <c:v>3.5714142857142854E-5</c:v>
                </c:pt>
                <c:pt idx="15" formatCode="0.00000">
                  <c:v>3.9285571428571427E-5</c:v>
                </c:pt>
                <c:pt idx="16" formatCode="0.00000">
                  <c:v>4.2857E-5</c:v>
                </c:pt>
                <c:pt idx="17" formatCode="0.00000">
                  <c:v>4.6428428571428573E-5</c:v>
                </c:pt>
                <c:pt idx="18" formatCode="0.00000">
                  <c:v>4.9999857142857146E-5</c:v>
                </c:pt>
                <c:pt idx="19" formatCode="0.00000">
                  <c:v>5.3571285714285719E-5</c:v>
                </c:pt>
                <c:pt idx="20" formatCode="0.00000">
                  <c:v>5.7142714285714285E-5</c:v>
                </c:pt>
                <c:pt idx="21" formatCode="0.00000">
                  <c:v>6.4285571428571438E-5</c:v>
                </c:pt>
                <c:pt idx="22" formatCode="0.00000">
                  <c:v>7.1428428571428571E-5</c:v>
                </c:pt>
                <c:pt idx="23" formatCode="0.00000">
                  <c:v>7.8571285714285717E-5</c:v>
                </c:pt>
                <c:pt idx="24" formatCode="0.00000">
                  <c:v>8.5714142857142863E-5</c:v>
                </c:pt>
                <c:pt idx="25" formatCode="0.00000">
                  <c:v>9.2857000000000009E-5</c:v>
                </c:pt>
                <c:pt idx="26" formatCode="0.00000">
                  <c:v>9.9999857142857142E-5</c:v>
                </c:pt>
                <c:pt idx="27" formatCode="0.00000">
                  <c:v>1.1428557142857143E-4</c:v>
                </c:pt>
                <c:pt idx="28" formatCode="0.00000">
                  <c:v>1.2857128571428571E-4</c:v>
                </c:pt>
                <c:pt idx="29" formatCode="0.00000">
                  <c:v>1.42857E-4</c:v>
                </c:pt>
                <c:pt idx="30" formatCode="0.00000">
                  <c:v>1.5714285714285716E-4</c:v>
                </c:pt>
                <c:pt idx="31" formatCode="0.00000">
                  <c:v>1.7142857142857143E-4</c:v>
                </c:pt>
                <c:pt idx="32" formatCode="0.00000">
                  <c:v>1.8571428571428572E-4</c:v>
                </c:pt>
                <c:pt idx="33" formatCode="0.00000">
                  <c:v>2.0000000000000001E-4</c:v>
                </c:pt>
                <c:pt idx="34" formatCode="0.00000">
                  <c:v>2.142857142857143E-4</c:v>
                </c:pt>
                <c:pt idx="35" formatCode="0.00000">
                  <c:v>2.2857142857142859E-4</c:v>
                </c:pt>
                <c:pt idx="36" formatCode="0.00000">
                  <c:v>2.4285714285714283E-4</c:v>
                </c:pt>
                <c:pt idx="37" formatCode="0.00000">
                  <c:v>2.5714285714285715E-4</c:v>
                </c:pt>
                <c:pt idx="38" formatCode="0.00000">
                  <c:v>2.8571428571428574E-4</c:v>
                </c:pt>
                <c:pt idx="39" formatCode="0.00000">
                  <c:v>3.2142857142857141E-4</c:v>
                </c:pt>
                <c:pt idx="40" formatCode="0.00000">
                  <c:v>3.5714285714285714E-4</c:v>
                </c:pt>
                <c:pt idx="41" formatCode="0.00000">
                  <c:v>3.9285714285714282E-4</c:v>
                </c:pt>
                <c:pt idx="42" formatCode="0.00000">
                  <c:v>4.285714285714286E-4</c:v>
                </c:pt>
                <c:pt idx="43" formatCode="0.00000">
                  <c:v>4.6428571428571428E-4</c:v>
                </c:pt>
                <c:pt idx="44" formatCode="0.00000">
                  <c:v>5.0000000000000001E-4</c:v>
                </c:pt>
                <c:pt idx="45" formatCode="0.00000">
                  <c:v>5.3571428571428574E-4</c:v>
                </c:pt>
                <c:pt idx="46" formatCode="0.00000">
                  <c:v>5.7142857142857147E-4</c:v>
                </c:pt>
                <c:pt idx="47" formatCode="0.00000">
                  <c:v>6.4285714285714282E-4</c:v>
                </c:pt>
                <c:pt idx="48" formatCode="0.00000">
                  <c:v>7.1428571428571429E-4</c:v>
                </c:pt>
                <c:pt idx="49" formatCode="0.00000">
                  <c:v>7.8571428571428564E-4</c:v>
                </c:pt>
                <c:pt idx="50" formatCode="0.00000">
                  <c:v>8.5714285714285721E-4</c:v>
                </c:pt>
                <c:pt idx="51" formatCode="0.00000">
                  <c:v>9.2857142857142856E-4</c:v>
                </c:pt>
                <c:pt idx="52" formatCode="0.00000">
                  <c:v>1E-3</c:v>
                </c:pt>
                <c:pt idx="53" formatCode="0.00000">
                  <c:v>1.1428571428571429E-3</c:v>
                </c:pt>
                <c:pt idx="54" formatCode="0.00000">
                  <c:v>1.2857142857142856E-3</c:v>
                </c:pt>
                <c:pt idx="55" formatCode="0.00000">
                  <c:v>1.4285714285714286E-3</c:v>
                </c:pt>
                <c:pt idx="56" formatCode="0.00000">
                  <c:v>1.5714285714285713E-3</c:v>
                </c:pt>
                <c:pt idx="57" formatCode="0.00000">
                  <c:v>1.7142857142857144E-3</c:v>
                </c:pt>
                <c:pt idx="58" formatCode="0.00000">
                  <c:v>1.8571428571428571E-3</c:v>
                </c:pt>
                <c:pt idx="59" formatCode="0.00000">
                  <c:v>2E-3</c:v>
                </c:pt>
                <c:pt idx="60" formatCode="0.00000">
                  <c:v>2.142857142857143E-3</c:v>
                </c:pt>
                <c:pt idx="61" formatCode="0.00000">
                  <c:v>2.2857142857142859E-3</c:v>
                </c:pt>
                <c:pt idx="62" formatCode="0.00000">
                  <c:v>2.4285714285714288E-3</c:v>
                </c:pt>
                <c:pt idx="63" formatCode="0.00000">
                  <c:v>2.5714285714285713E-3</c:v>
                </c:pt>
                <c:pt idx="64" formatCode="0.00000">
                  <c:v>2.8571428571428571E-3</c:v>
                </c:pt>
                <c:pt idx="65" formatCode="0.00000">
                  <c:v>3.2142857142857142E-3</c:v>
                </c:pt>
                <c:pt idx="66" formatCode="0.00000">
                  <c:v>3.5714285714285718E-3</c:v>
                </c:pt>
                <c:pt idx="67" formatCode="0.00000">
                  <c:v>3.9285714285714288E-3</c:v>
                </c:pt>
                <c:pt idx="68" formatCode="0.00000">
                  <c:v>4.2857142857142859E-3</c:v>
                </c:pt>
                <c:pt idx="69" formatCode="0.00000">
                  <c:v>4.642857142857143E-3</c:v>
                </c:pt>
                <c:pt idx="70" formatCode="0.00000">
                  <c:v>5.0000000000000001E-3</c:v>
                </c:pt>
                <c:pt idx="71" formatCode="0.00000">
                  <c:v>5.3571428571428572E-3</c:v>
                </c:pt>
                <c:pt idx="72" formatCode="0.00000">
                  <c:v>5.7142857142857143E-3</c:v>
                </c:pt>
                <c:pt idx="73" formatCode="0.00000">
                  <c:v>6.4285714285714285E-3</c:v>
                </c:pt>
                <c:pt idx="74" formatCode="0.00000">
                  <c:v>7.1428571428571435E-3</c:v>
                </c:pt>
                <c:pt idx="75" formatCode="0.00000">
                  <c:v>7.8571428571428577E-3</c:v>
                </c:pt>
                <c:pt idx="76" formatCode="0.00000">
                  <c:v>8.5714285714285719E-3</c:v>
                </c:pt>
                <c:pt idx="77" formatCode="0.00000">
                  <c:v>9.285714285714286E-3</c:v>
                </c:pt>
                <c:pt idx="78" formatCode="0.00000">
                  <c:v>0.01</c:v>
                </c:pt>
                <c:pt idx="79" formatCode="0.00000">
                  <c:v>1.1428571428571429E-2</c:v>
                </c:pt>
                <c:pt idx="80" formatCode="0.00000">
                  <c:v>1.2857142857142857E-2</c:v>
                </c:pt>
                <c:pt idx="81" formatCode="0.00000">
                  <c:v>1.4285714285714287E-2</c:v>
                </c:pt>
                <c:pt idx="82" formatCode="0.00000">
                  <c:v>1.5714285714285715E-2</c:v>
                </c:pt>
                <c:pt idx="83" formatCode="0.00000">
                  <c:v>1.7142857142857144E-2</c:v>
                </c:pt>
                <c:pt idx="84" formatCode="0.00000">
                  <c:v>1.8571428571428572E-2</c:v>
                </c:pt>
                <c:pt idx="85" formatCode="0.00000">
                  <c:v>0.02</c:v>
                </c:pt>
                <c:pt idx="86" formatCode="0.00000">
                  <c:v>2.1428571428571429E-2</c:v>
                </c:pt>
                <c:pt idx="87" formatCode="0.000">
                  <c:v>2.2857142857142857E-2</c:v>
                </c:pt>
                <c:pt idx="88" formatCode="0.000">
                  <c:v>2.4285714285714289E-2</c:v>
                </c:pt>
                <c:pt idx="89" formatCode="0.000">
                  <c:v>2.5714285714285714E-2</c:v>
                </c:pt>
                <c:pt idx="90" formatCode="0.000">
                  <c:v>2.8571428571428574E-2</c:v>
                </c:pt>
                <c:pt idx="91" formatCode="0.000">
                  <c:v>3.2142857142857147E-2</c:v>
                </c:pt>
                <c:pt idx="92" formatCode="0.000">
                  <c:v>3.5714285714285712E-2</c:v>
                </c:pt>
                <c:pt idx="93" formatCode="0.000">
                  <c:v>3.9285714285714292E-2</c:v>
                </c:pt>
                <c:pt idx="94" formatCode="0.000">
                  <c:v>4.2857142857142858E-2</c:v>
                </c:pt>
                <c:pt idx="95" formatCode="0.000">
                  <c:v>4.642857142857143E-2</c:v>
                </c:pt>
                <c:pt idx="96" formatCode="0.000">
                  <c:v>4.9999999999999996E-2</c:v>
                </c:pt>
                <c:pt idx="97" formatCode="0.000">
                  <c:v>5.3571428571428568E-2</c:v>
                </c:pt>
                <c:pt idx="98" formatCode="0.000">
                  <c:v>5.7142857142857148E-2</c:v>
                </c:pt>
                <c:pt idx="99" formatCode="0.000">
                  <c:v>6.4285714285714293E-2</c:v>
                </c:pt>
                <c:pt idx="100" formatCode="0.000">
                  <c:v>7.1428571428571425E-2</c:v>
                </c:pt>
                <c:pt idx="101" formatCode="0.000">
                  <c:v>7.8571428571428584E-2</c:v>
                </c:pt>
                <c:pt idx="102" formatCode="0.000">
                  <c:v>8.5714285714285715E-2</c:v>
                </c:pt>
                <c:pt idx="103" formatCode="0.000">
                  <c:v>9.285714285714286E-2</c:v>
                </c:pt>
                <c:pt idx="104" formatCode="0.000">
                  <c:v>9.9999999999999992E-2</c:v>
                </c:pt>
                <c:pt idx="105" formatCode="0.000">
                  <c:v>0.1142857142857143</c:v>
                </c:pt>
                <c:pt idx="106" formatCode="0.000">
                  <c:v>0.12857142857142859</c:v>
                </c:pt>
                <c:pt idx="107" formatCode="0.000">
                  <c:v>0.14285714285714285</c:v>
                </c:pt>
                <c:pt idx="108" formatCode="0.000">
                  <c:v>0.15714285714285717</c:v>
                </c:pt>
                <c:pt idx="109" formatCode="0.000">
                  <c:v>0.17142857142857143</c:v>
                </c:pt>
                <c:pt idx="110" formatCode="0.000">
                  <c:v>0.18571428571428572</c:v>
                </c:pt>
                <c:pt idx="111" formatCode="0.000">
                  <c:v>0.19999999999999998</c:v>
                </c:pt>
                <c:pt idx="112" formatCode="0.000">
                  <c:v>0.21428571428571427</c:v>
                </c:pt>
                <c:pt idx="113" formatCode="0.000">
                  <c:v>0.22857142857142859</c:v>
                </c:pt>
                <c:pt idx="114" formatCode="0.000">
                  <c:v>0.24285714285714285</c:v>
                </c:pt>
                <c:pt idx="115" formatCode="0.000">
                  <c:v>0.25714285714285717</c:v>
                </c:pt>
                <c:pt idx="116" formatCode="0.000">
                  <c:v>0.2857142857142857</c:v>
                </c:pt>
                <c:pt idx="117" formatCode="0.000">
                  <c:v>0.32142857142857145</c:v>
                </c:pt>
                <c:pt idx="118" formatCode="0.000">
                  <c:v>0.35714285714285715</c:v>
                </c:pt>
                <c:pt idx="119" formatCode="0.000">
                  <c:v>0.39285714285714285</c:v>
                </c:pt>
                <c:pt idx="120" formatCode="0.000">
                  <c:v>0.42857142857142855</c:v>
                </c:pt>
                <c:pt idx="121" formatCode="0.000">
                  <c:v>0.4642857142857143</c:v>
                </c:pt>
                <c:pt idx="122" formatCode="0.000">
                  <c:v>0.5</c:v>
                </c:pt>
                <c:pt idx="123" formatCode="0.000">
                  <c:v>0.5357142857142857</c:v>
                </c:pt>
                <c:pt idx="124" formatCode="0.000">
                  <c:v>0.5714285714285714</c:v>
                </c:pt>
                <c:pt idx="125" formatCode="0.000">
                  <c:v>0.6428571428571429</c:v>
                </c:pt>
                <c:pt idx="126" formatCode="0.000">
                  <c:v>0.7142857142857143</c:v>
                </c:pt>
                <c:pt idx="127" formatCode="0.000">
                  <c:v>0.7857142857142857</c:v>
                </c:pt>
                <c:pt idx="128" formatCode="0.000">
                  <c:v>0.8571428571428571</c:v>
                </c:pt>
                <c:pt idx="129" formatCode="0.000">
                  <c:v>0.9285714285714286</c:v>
                </c:pt>
                <c:pt idx="130" formatCode="0.000">
                  <c:v>1</c:v>
                </c:pt>
                <c:pt idx="131" formatCode="0.000">
                  <c:v>1.1428571428571428</c:v>
                </c:pt>
                <c:pt idx="132" formatCode="0.000">
                  <c:v>1.2857142857142858</c:v>
                </c:pt>
                <c:pt idx="133" formatCode="0.000">
                  <c:v>1.4285714285714286</c:v>
                </c:pt>
                <c:pt idx="134" formatCode="0.000">
                  <c:v>1.5714285714285714</c:v>
                </c:pt>
                <c:pt idx="135" formatCode="0.000">
                  <c:v>1.7142857142857142</c:v>
                </c:pt>
                <c:pt idx="136" formatCode="0.000">
                  <c:v>1.8571428571428572</c:v>
                </c:pt>
                <c:pt idx="137" formatCode="0.000">
                  <c:v>2</c:v>
                </c:pt>
                <c:pt idx="138" formatCode="0.000">
                  <c:v>2.1428571428571428</c:v>
                </c:pt>
                <c:pt idx="139" formatCode="0.000">
                  <c:v>2.2857142857142856</c:v>
                </c:pt>
                <c:pt idx="140" formatCode="0.000">
                  <c:v>2.4285714285714284</c:v>
                </c:pt>
                <c:pt idx="141" formatCode="0.000">
                  <c:v>2.5714285714285716</c:v>
                </c:pt>
                <c:pt idx="142" formatCode="0.000">
                  <c:v>2.8571428571428572</c:v>
                </c:pt>
                <c:pt idx="143" formatCode="0.000">
                  <c:v>3.2142857142857144</c:v>
                </c:pt>
                <c:pt idx="144" formatCode="0.000">
                  <c:v>3.5714285714285716</c:v>
                </c:pt>
                <c:pt idx="145" formatCode="0.000">
                  <c:v>3.9285714285714284</c:v>
                </c:pt>
                <c:pt idx="146" formatCode="0.000">
                  <c:v>4.2857142857142856</c:v>
                </c:pt>
                <c:pt idx="147" formatCode="0.000">
                  <c:v>4.6428571428571432</c:v>
                </c:pt>
                <c:pt idx="148" formatCode="0.000">
                  <c:v>5</c:v>
                </c:pt>
                <c:pt idx="149" formatCode="0.000">
                  <c:v>5.3571428571428568</c:v>
                </c:pt>
                <c:pt idx="150" formatCode="0.000">
                  <c:v>5.7142857142857144</c:v>
                </c:pt>
                <c:pt idx="151" formatCode="0.000">
                  <c:v>6.4285714285714288</c:v>
                </c:pt>
                <c:pt idx="152" formatCode="0.000">
                  <c:v>7.1428571428571432</c:v>
                </c:pt>
                <c:pt idx="153" formatCode="0.000">
                  <c:v>7.8571428571428568</c:v>
                </c:pt>
                <c:pt idx="154" formatCode="0.000">
                  <c:v>8.5714285714285712</c:v>
                </c:pt>
                <c:pt idx="155" formatCode="0.000">
                  <c:v>9.2857142857142865</c:v>
                </c:pt>
                <c:pt idx="156" formatCode="0.000">
                  <c:v>10</c:v>
                </c:pt>
                <c:pt idx="157" formatCode="0.000">
                  <c:v>11.428571428571429</c:v>
                </c:pt>
                <c:pt idx="158" formatCode="0.000">
                  <c:v>12.857142857142858</c:v>
                </c:pt>
                <c:pt idx="159" formatCode="0.000">
                  <c:v>14.285714285714286</c:v>
                </c:pt>
                <c:pt idx="160" formatCode="0.000">
                  <c:v>15.714285714285714</c:v>
                </c:pt>
                <c:pt idx="161" formatCode="0.000">
                  <c:v>17.142857142857142</c:v>
                </c:pt>
                <c:pt idx="162" formatCode="0.000">
                  <c:v>18.571428571428573</c:v>
                </c:pt>
                <c:pt idx="163" formatCode="0.000">
                  <c:v>20</c:v>
                </c:pt>
                <c:pt idx="164" formatCode="0.000">
                  <c:v>21.428571428571427</c:v>
                </c:pt>
                <c:pt idx="165" formatCode="0.000">
                  <c:v>22.857142857142858</c:v>
                </c:pt>
                <c:pt idx="166" formatCode="0.000">
                  <c:v>24.285714285714285</c:v>
                </c:pt>
                <c:pt idx="167" formatCode="0.000">
                  <c:v>25.714285714285715</c:v>
                </c:pt>
                <c:pt idx="168" formatCode="0.000">
                  <c:v>28.571428571428573</c:v>
                </c:pt>
                <c:pt idx="169" formatCode="0.000">
                  <c:v>32.142857142857146</c:v>
                </c:pt>
                <c:pt idx="170" formatCode="0.000">
                  <c:v>35.714285714285715</c:v>
                </c:pt>
                <c:pt idx="171" formatCode="0.000">
                  <c:v>39.285714285714285</c:v>
                </c:pt>
                <c:pt idx="172" formatCode="0.000">
                  <c:v>42.857142857142854</c:v>
                </c:pt>
                <c:pt idx="173" formatCode="0.000">
                  <c:v>46.428571428571431</c:v>
                </c:pt>
                <c:pt idx="174" formatCode="0.000">
                  <c:v>50</c:v>
                </c:pt>
                <c:pt idx="175" formatCode="0.000">
                  <c:v>53.571428571428569</c:v>
                </c:pt>
                <c:pt idx="176" formatCode="0.000">
                  <c:v>57.142857142857146</c:v>
                </c:pt>
                <c:pt idx="177" formatCode="0.000">
                  <c:v>64.285714285714292</c:v>
                </c:pt>
                <c:pt idx="178" formatCode="0.000">
                  <c:v>71.428571428571431</c:v>
                </c:pt>
                <c:pt idx="179" formatCode="0.000">
                  <c:v>78.571428571428569</c:v>
                </c:pt>
                <c:pt idx="180" formatCode="0.000">
                  <c:v>85.714285714285708</c:v>
                </c:pt>
                <c:pt idx="181" formatCode="0.000">
                  <c:v>92.857142857142861</c:v>
                </c:pt>
                <c:pt idx="182" formatCode="0.000">
                  <c:v>100</c:v>
                </c:pt>
                <c:pt idx="183" formatCode="0.000">
                  <c:v>114.28571428571429</c:v>
                </c:pt>
                <c:pt idx="184" formatCode="0.000">
                  <c:v>128.57142857142858</c:v>
                </c:pt>
                <c:pt idx="185" formatCode="0.000">
                  <c:v>142.85714285714286</c:v>
                </c:pt>
                <c:pt idx="186" formatCode="0.000">
                  <c:v>157.14285714285714</c:v>
                </c:pt>
                <c:pt idx="187" formatCode="0.000">
                  <c:v>171.42857142857142</c:v>
                </c:pt>
                <c:pt idx="188" formatCode="0.000">
                  <c:v>185.71428571428572</c:v>
                </c:pt>
                <c:pt idx="189" formatCode="0.000">
                  <c:v>200</c:v>
                </c:pt>
                <c:pt idx="190" formatCode="0.000">
                  <c:v>214.28571428571428</c:v>
                </c:pt>
                <c:pt idx="191" formatCode="0.000">
                  <c:v>228.57142857142858</c:v>
                </c:pt>
                <c:pt idx="192" formatCode="0.000">
                  <c:v>242.85714285714286</c:v>
                </c:pt>
                <c:pt idx="193" formatCode="0.000">
                  <c:v>257.14285714285717</c:v>
                </c:pt>
                <c:pt idx="194" formatCode="0.000">
                  <c:v>285.71428571428572</c:v>
                </c:pt>
                <c:pt idx="195" formatCode="0.000">
                  <c:v>321.42857142857144</c:v>
                </c:pt>
                <c:pt idx="196" formatCode="0.000">
                  <c:v>357.14285714285717</c:v>
                </c:pt>
                <c:pt idx="197" formatCode="0.000">
                  <c:v>392.85714285714283</c:v>
                </c:pt>
                <c:pt idx="198" formatCode="0.000">
                  <c:v>428.57142857142856</c:v>
                </c:pt>
                <c:pt idx="199" formatCode="0.000">
                  <c:v>464.28571428571428</c:v>
                </c:pt>
                <c:pt idx="200" formatCode="0.000">
                  <c:v>500</c:v>
                </c:pt>
                <c:pt idx="201" formatCode="0.000">
                  <c:v>535.71428571428567</c:v>
                </c:pt>
                <c:pt idx="202" formatCode="0.000">
                  <c:v>571.42857142857144</c:v>
                </c:pt>
                <c:pt idx="203" formatCode="0.000">
                  <c:v>642.85714285714289</c:v>
                </c:pt>
                <c:pt idx="204" formatCode="0.000">
                  <c:v>714.28571428571433</c:v>
                </c:pt>
                <c:pt idx="205" formatCode="0.000">
                  <c:v>785.71428571428567</c:v>
                </c:pt>
                <c:pt idx="206" formatCode="0.000">
                  <c:v>857.14285714285711</c:v>
                </c:pt>
                <c:pt idx="207" formatCode="0.000">
                  <c:v>928.57142857142856</c:v>
                </c:pt>
                <c:pt idx="208" formatCode="0.000">
                  <c:v>1000</c:v>
                </c:pt>
              </c:numCache>
            </c:numRef>
          </c:xVal>
          <c:yVal>
            <c:numRef>
              <c:f>srim7Li_Diamond!$G$20:$G$228</c:f>
              <c:numCache>
                <c:formatCode>0.000E+00</c:formatCode>
                <c:ptCount val="209"/>
                <c:pt idx="0">
                  <c:v>0.27411000000000002</c:v>
                </c:pt>
                <c:pt idx="1">
                  <c:v>0.28614000000000001</c:v>
                </c:pt>
                <c:pt idx="2">
                  <c:v>0.29681999999999997</c:v>
                </c:pt>
                <c:pt idx="3">
                  <c:v>0.30647000000000002</c:v>
                </c:pt>
                <c:pt idx="4">
                  <c:v>0.31520999999999999</c:v>
                </c:pt>
                <c:pt idx="5">
                  <c:v>0.32316</c:v>
                </c:pt>
                <c:pt idx="6">
                  <c:v>0.33052000000000004</c:v>
                </c:pt>
                <c:pt idx="7">
                  <c:v>0.33740999999999999</c:v>
                </c:pt>
                <c:pt idx="8">
                  <c:v>0.34372999999999998</c:v>
                </c:pt>
                <c:pt idx="9">
                  <c:v>0.34958999999999996</c:v>
                </c:pt>
                <c:pt idx="10">
                  <c:v>0.35509999999999997</c:v>
                </c:pt>
                <c:pt idx="11">
                  <c:v>0.36036000000000001</c:v>
                </c:pt>
                <c:pt idx="12">
                  <c:v>0.36984</c:v>
                </c:pt>
                <c:pt idx="13">
                  <c:v>0.38040999999999997</c:v>
                </c:pt>
                <c:pt idx="14">
                  <c:v>0.38966999999999996</c:v>
                </c:pt>
                <c:pt idx="15">
                  <c:v>0.39794999999999997</c:v>
                </c:pt>
                <c:pt idx="16">
                  <c:v>0.40539000000000003</c:v>
                </c:pt>
                <c:pt idx="17">
                  <c:v>0.41219</c:v>
                </c:pt>
                <c:pt idx="18">
                  <c:v>0.41837999999999997</c:v>
                </c:pt>
                <c:pt idx="19">
                  <c:v>0.42396</c:v>
                </c:pt>
                <c:pt idx="20">
                  <c:v>0.42913999999999997</c:v>
                </c:pt>
                <c:pt idx="21">
                  <c:v>0.43836999999999998</c:v>
                </c:pt>
                <c:pt idx="22">
                  <c:v>0.44640000000000002</c:v>
                </c:pt>
                <c:pt idx="23">
                  <c:v>0.45339999999999997</c:v>
                </c:pt>
                <c:pt idx="24">
                  <c:v>0.45960000000000001</c:v>
                </c:pt>
                <c:pt idx="25">
                  <c:v>0.4652</c:v>
                </c:pt>
                <c:pt idx="26">
                  <c:v>0.47009999999999996</c:v>
                </c:pt>
                <c:pt idx="27">
                  <c:v>0.47859999999999997</c:v>
                </c:pt>
                <c:pt idx="28">
                  <c:v>0.48570000000000002</c:v>
                </c:pt>
                <c:pt idx="29">
                  <c:v>0.49180000000000001</c:v>
                </c:pt>
                <c:pt idx="30">
                  <c:v>0.497</c:v>
                </c:pt>
                <c:pt idx="31">
                  <c:v>0.50160000000000005</c:v>
                </c:pt>
                <c:pt idx="32">
                  <c:v>0.50560000000000005</c:v>
                </c:pt>
                <c:pt idx="33">
                  <c:v>0.50919999999999999</c:v>
                </c:pt>
                <c:pt idx="34">
                  <c:v>0.51239999999999997</c:v>
                </c:pt>
                <c:pt idx="35">
                  <c:v>0.51539999999999997</c:v>
                </c:pt>
                <c:pt idx="36">
                  <c:v>0.5181</c:v>
                </c:pt>
                <c:pt idx="37">
                  <c:v>0.52059999999999995</c:v>
                </c:pt>
                <c:pt idx="38">
                  <c:v>0.52510000000000001</c:v>
                </c:pt>
                <c:pt idx="39">
                  <c:v>0.53010000000000002</c:v>
                </c:pt>
                <c:pt idx="40">
                  <c:v>0.53459999999999996</c:v>
                </c:pt>
                <c:pt idx="41">
                  <c:v>0.53859999999999997</c:v>
                </c:pt>
                <c:pt idx="42">
                  <c:v>0.54239999999999999</c:v>
                </c:pt>
                <c:pt idx="43">
                  <c:v>0.54600000000000004</c:v>
                </c:pt>
                <c:pt idx="44">
                  <c:v>0.54949999999999999</c:v>
                </c:pt>
                <c:pt idx="45">
                  <c:v>0.55289999999999995</c:v>
                </c:pt>
                <c:pt idx="46">
                  <c:v>0.55620000000000003</c:v>
                </c:pt>
                <c:pt idx="47">
                  <c:v>0.56269999999999998</c:v>
                </c:pt>
                <c:pt idx="48">
                  <c:v>0.56909999999999994</c:v>
                </c:pt>
                <c:pt idx="49">
                  <c:v>0.57550000000000001</c:v>
                </c:pt>
                <c:pt idx="50">
                  <c:v>0.58179999999999998</c:v>
                </c:pt>
                <c:pt idx="51">
                  <c:v>0.58810000000000007</c:v>
                </c:pt>
                <c:pt idx="52">
                  <c:v>0.59450000000000003</c:v>
                </c:pt>
                <c:pt idx="53">
                  <c:v>0.60719999999999996</c:v>
                </c:pt>
                <c:pt idx="54">
                  <c:v>0.61990000000000001</c:v>
                </c:pt>
                <c:pt idx="55">
                  <c:v>0.63259999999999994</c:v>
                </c:pt>
                <c:pt idx="56">
                  <c:v>0.6452</c:v>
                </c:pt>
                <c:pt idx="57">
                  <c:v>0.65790000000000004</c:v>
                </c:pt>
                <c:pt idx="58">
                  <c:v>0.67030000000000001</c:v>
                </c:pt>
                <c:pt idx="59">
                  <c:v>0.68280000000000007</c:v>
                </c:pt>
                <c:pt idx="60">
                  <c:v>0.6926000000000001</c:v>
                </c:pt>
                <c:pt idx="61">
                  <c:v>0.70240000000000002</c:v>
                </c:pt>
                <c:pt idx="62">
                  <c:v>0.71219999999999994</c:v>
                </c:pt>
                <c:pt idx="63">
                  <c:v>0.72189999999999999</c:v>
                </c:pt>
                <c:pt idx="64">
                  <c:v>0.74109999999999998</c:v>
                </c:pt>
                <c:pt idx="65">
                  <c:v>0.76469999999999994</c:v>
                </c:pt>
                <c:pt idx="66">
                  <c:v>0.78790000000000004</c:v>
                </c:pt>
                <c:pt idx="67">
                  <c:v>0.81069999999999998</c:v>
                </c:pt>
                <c:pt idx="68">
                  <c:v>0.83289999999999997</c:v>
                </c:pt>
                <c:pt idx="69">
                  <c:v>0.85484000000000004</c:v>
                </c:pt>
                <c:pt idx="70">
                  <c:v>0.87621000000000004</c:v>
                </c:pt>
                <c:pt idx="71">
                  <c:v>0.89724999999999999</c:v>
                </c:pt>
                <c:pt idx="72">
                  <c:v>0.91788000000000003</c:v>
                </c:pt>
                <c:pt idx="73">
                  <c:v>0.95801999999999998</c:v>
                </c:pt>
                <c:pt idx="74">
                  <c:v>0.99658999999999998</c:v>
                </c:pt>
                <c:pt idx="75">
                  <c:v>1.03366</c:v>
                </c:pt>
                <c:pt idx="76">
                  <c:v>1.0694499999999998</c:v>
                </c:pt>
                <c:pt idx="77">
                  <c:v>1.10385</c:v>
                </c:pt>
                <c:pt idx="78">
                  <c:v>1.13666</c:v>
                </c:pt>
                <c:pt idx="79">
                  <c:v>1.19726</c:v>
                </c:pt>
                <c:pt idx="80">
                  <c:v>1.25285</c:v>
                </c:pt>
                <c:pt idx="81">
                  <c:v>1.3041700000000001</c:v>
                </c:pt>
                <c:pt idx="82">
                  <c:v>1.35005</c:v>
                </c:pt>
                <c:pt idx="83">
                  <c:v>1.3923700000000001</c:v>
                </c:pt>
                <c:pt idx="84">
                  <c:v>1.43103</c:v>
                </c:pt>
                <c:pt idx="85">
                  <c:v>1.4689700000000001</c:v>
                </c:pt>
                <c:pt idx="86">
                  <c:v>1.50515</c:v>
                </c:pt>
                <c:pt idx="87">
                  <c:v>1.5405200000000001</c:v>
                </c:pt>
                <c:pt idx="88">
                  <c:v>1.57605</c:v>
                </c:pt>
                <c:pt idx="89">
                  <c:v>1.61073</c:v>
                </c:pt>
                <c:pt idx="90">
                  <c:v>1.68241</c:v>
                </c:pt>
                <c:pt idx="91">
                  <c:v>1.7720200000000002</c:v>
                </c:pt>
                <c:pt idx="92">
                  <c:v>1.8630500000000001</c:v>
                </c:pt>
                <c:pt idx="93">
                  <c:v>1.9523900000000001</c:v>
                </c:pt>
                <c:pt idx="94">
                  <c:v>2.0399699999999998</c:v>
                </c:pt>
                <c:pt idx="95">
                  <c:v>2.12575</c:v>
                </c:pt>
                <c:pt idx="96">
                  <c:v>2.2086699999999997</c:v>
                </c:pt>
                <c:pt idx="97">
                  <c:v>2.28973</c:v>
                </c:pt>
                <c:pt idx="98">
                  <c:v>2.3668800000000001</c:v>
                </c:pt>
                <c:pt idx="99">
                  <c:v>2.5134500000000002</c:v>
                </c:pt>
                <c:pt idx="100">
                  <c:v>2.6482699999999997</c:v>
                </c:pt>
                <c:pt idx="101">
                  <c:v>2.7722799999999999</c:v>
                </c:pt>
                <c:pt idx="102">
                  <c:v>2.8844400000000001</c:v>
                </c:pt>
                <c:pt idx="103">
                  <c:v>2.9857100000000001</c:v>
                </c:pt>
                <c:pt idx="104">
                  <c:v>3.07708</c:v>
                </c:pt>
                <c:pt idx="105">
                  <c:v>3.2310309999999998</c:v>
                </c:pt>
                <c:pt idx="106">
                  <c:v>3.3511920000000002</c:v>
                </c:pt>
                <c:pt idx="107">
                  <c:v>3.443505</c:v>
                </c:pt>
                <c:pt idx="108">
                  <c:v>3.5099320000000001</c:v>
                </c:pt>
                <c:pt idx="109">
                  <c:v>3.5564449999999996</c:v>
                </c:pt>
                <c:pt idx="110">
                  <c:v>3.5850270000000002</c:v>
                </c:pt>
                <c:pt idx="111">
                  <c:v>3.5996630000000001</c:v>
                </c:pt>
                <c:pt idx="112">
                  <c:v>3.6023429999999999</c:v>
                </c:pt>
                <c:pt idx="113">
                  <c:v>3.595059</c:v>
                </c:pt>
                <c:pt idx="114">
                  <c:v>3.5808070000000001</c:v>
                </c:pt>
                <c:pt idx="115">
                  <c:v>3.5595790000000003</c:v>
                </c:pt>
                <c:pt idx="116">
                  <c:v>3.5041869999999999</c:v>
                </c:pt>
                <c:pt idx="117">
                  <c:v>3.4187880000000002</c:v>
                </c:pt>
                <c:pt idx="118">
                  <c:v>3.3234619999999997</c:v>
                </c:pt>
                <c:pt idx="119">
                  <c:v>3.22519</c:v>
                </c:pt>
                <c:pt idx="120">
                  <c:v>3.1269610000000001</c:v>
                </c:pt>
                <c:pt idx="121">
                  <c:v>3.0297640000000001</c:v>
                </c:pt>
                <c:pt idx="122">
                  <c:v>2.9375930000000001</c:v>
                </c:pt>
                <c:pt idx="123">
                  <c:v>2.8484430000000001</c:v>
                </c:pt>
                <c:pt idx="124">
                  <c:v>2.76431</c:v>
                </c:pt>
                <c:pt idx="125">
                  <c:v>2.6080859999999997</c:v>
                </c:pt>
                <c:pt idx="126">
                  <c:v>2.4679040000000003</c:v>
                </c:pt>
                <c:pt idx="127">
                  <c:v>2.3427530000000001</c:v>
                </c:pt>
                <c:pt idx="128">
                  <c:v>2.2296250000000004</c:v>
                </c:pt>
                <c:pt idx="129">
                  <c:v>2.1285149999999997</c:v>
                </c:pt>
                <c:pt idx="130">
                  <c:v>2.0364200000000001</c:v>
                </c:pt>
                <c:pt idx="131">
                  <c:v>1.8772629999999999</c:v>
                </c:pt>
                <c:pt idx="132">
                  <c:v>1.743139</c:v>
                </c:pt>
                <c:pt idx="133">
                  <c:v>1.6290389999999999</c:v>
                </c:pt>
                <c:pt idx="134">
                  <c:v>1.5309549</c:v>
                </c:pt>
                <c:pt idx="135">
                  <c:v>1.4458843000000001</c:v>
                </c:pt>
                <c:pt idx="136">
                  <c:v>1.370824</c:v>
                </c:pt>
                <c:pt idx="137">
                  <c:v>1.3037717</c:v>
                </c:pt>
                <c:pt idx="138">
                  <c:v>1.2437260000000001</c:v>
                </c:pt>
                <c:pt idx="139">
                  <c:v>1.1846855999999999</c:v>
                </c:pt>
                <c:pt idx="140">
                  <c:v>1.1266497</c:v>
                </c:pt>
                <c:pt idx="141">
                  <c:v>1.0786176000000001</c:v>
                </c:pt>
                <c:pt idx="142">
                  <c:v>0.99586239999999993</c:v>
                </c:pt>
                <c:pt idx="143">
                  <c:v>0.9099064</c:v>
                </c:pt>
                <c:pt idx="144">
                  <c:v>0.83896100000000007</c:v>
                </c:pt>
                <c:pt idx="145">
                  <c:v>0.77922340000000001</c:v>
                </c:pt>
                <c:pt idx="146">
                  <c:v>0.72809170000000001</c:v>
                </c:pt>
                <c:pt idx="147">
                  <c:v>0.68396460000000003</c:v>
                </c:pt>
                <c:pt idx="148">
                  <c:v>0.64524120000000007</c:v>
                </c:pt>
                <c:pt idx="149">
                  <c:v>0.61112080000000002</c:v>
                </c:pt>
                <c:pt idx="150">
                  <c:v>0.58070270000000002</c:v>
                </c:pt>
                <c:pt idx="151">
                  <c:v>0.52887229999999996</c:v>
                </c:pt>
                <c:pt idx="152">
                  <c:v>0.4862477</c:v>
                </c:pt>
                <c:pt idx="153">
                  <c:v>0.45042729999999997</c:v>
                </c:pt>
                <c:pt idx="154">
                  <c:v>0.4200102</c:v>
                </c:pt>
                <c:pt idx="155">
                  <c:v>0.39379560000000002</c:v>
                </c:pt>
                <c:pt idx="156">
                  <c:v>0.37088289999999996</c:v>
                </c:pt>
                <c:pt idx="157">
                  <c:v>0.33286209999999999</c:v>
                </c:pt>
                <c:pt idx="158">
                  <c:v>0.30254570000000003</c:v>
                </c:pt>
                <c:pt idx="159">
                  <c:v>0.2776324</c:v>
                </c:pt>
                <c:pt idx="160">
                  <c:v>0.25692149999999997</c:v>
                </c:pt>
                <c:pt idx="161">
                  <c:v>0.23931230000000001</c:v>
                </c:pt>
                <c:pt idx="162">
                  <c:v>0.2242044</c:v>
                </c:pt>
                <c:pt idx="163">
                  <c:v>0.21099758000000002</c:v>
                </c:pt>
                <c:pt idx="164">
                  <c:v>0.19949164999999999</c:v>
                </c:pt>
                <c:pt idx="165">
                  <c:v>0.18918641999999999</c:v>
                </c:pt>
                <c:pt idx="166">
                  <c:v>0.18008178</c:v>
                </c:pt>
                <c:pt idx="167">
                  <c:v>0.17187763</c:v>
                </c:pt>
                <c:pt idx="168">
                  <c:v>0.15777051</c:v>
                </c:pt>
                <c:pt idx="169">
                  <c:v>0.14336333000000001</c:v>
                </c:pt>
                <c:pt idx="170">
                  <c:v>0.13165752</c:v>
                </c:pt>
                <c:pt idx="171">
                  <c:v>0.12185272000000001</c:v>
                </c:pt>
                <c:pt idx="172">
                  <c:v>0.11364868</c:v>
                </c:pt>
                <c:pt idx="173">
                  <c:v>0.10654524</c:v>
                </c:pt>
                <c:pt idx="174">
                  <c:v>0.10044227</c:v>
                </c:pt>
                <c:pt idx="175">
                  <c:v>9.5099680000000006E-2</c:v>
                </c:pt>
                <c:pt idx="176">
                  <c:v>9.0357400000000004E-2</c:v>
                </c:pt>
                <c:pt idx="177">
                  <c:v>8.2363569999999997E-2</c:v>
                </c:pt>
                <c:pt idx="178">
                  <c:v>7.5870470000000009E-2</c:v>
                </c:pt>
                <c:pt idx="179">
                  <c:v>7.0487919999999996E-2</c:v>
                </c:pt>
                <c:pt idx="180">
                  <c:v>6.5955769999999997E-2</c:v>
                </c:pt>
                <c:pt idx="181">
                  <c:v>6.2073940000000001E-2</c:v>
                </c:pt>
                <c:pt idx="182">
                  <c:v>5.8722360000000001E-2</c:v>
                </c:pt>
                <c:pt idx="183">
                  <c:v>5.3209770000000003E-2</c:v>
                </c:pt>
                <c:pt idx="184">
                  <c:v>4.8857740000000004E-2</c:v>
                </c:pt>
                <c:pt idx="185">
                  <c:v>4.5336090000000002E-2</c:v>
                </c:pt>
                <c:pt idx="186">
                  <c:v>4.2434739999999999E-2</c:v>
                </c:pt>
                <c:pt idx="187">
                  <c:v>3.9993600000000004E-2</c:v>
                </c:pt>
                <c:pt idx="188">
                  <c:v>3.7912630000000003E-2</c:v>
                </c:pt>
                <c:pt idx="189">
                  <c:v>3.6121790000000001E-2</c:v>
                </c:pt>
                <c:pt idx="190">
                  <c:v>3.4561059999999998E-2</c:v>
                </c:pt>
                <c:pt idx="191">
                  <c:v>3.3190419999999998E-2</c:v>
                </c:pt>
                <c:pt idx="192">
                  <c:v>3.1969852E-2</c:v>
                </c:pt>
                <c:pt idx="193">
                  <c:v>3.0889344000000003E-2</c:v>
                </c:pt>
                <c:pt idx="194">
                  <c:v>2.9048475000000001E-2</c:v>
                </c:pt>
                <c:pt idx="195">
                  <c:v>2.7197598E-2</c:v>
                </c:pt>
                <c:pt idx="196">
                  <c:v>2.5716889999999999E-2</c:v>
                </c:pt>
                <c:pt idx="197">
                  <c:v>2.4506306000000002E-2</c:v>
                </c:pt>
                <c:pt idx="198">
                  <c:v>2.3505817000000002E-2</c:v>
                </c:pt>
                <c:pt idx="199">
                  <c:v>2.2655399999999999E-2</c:v>
                </c:pt>
                <c:pt idx="200">
                  <c:v>2.1935040000000003E-2</c:v>
                </c:pt>
                <c:pt idx="201">
                  <c:v>2.1314726999999999E-2</c:v>
                </c:pt>
                <c:pt idx="202">
                  <c:v>2.0774450999999999E-2</c:v>
                </c:pt>
                <c:pt idx="203">
                  <c:v>1.9893989000000001E-2</c:v>
                </c:pt>
                <c:pt idx="204">
                  <c:v>1.9193616E-2</c:v>
                </c:pt>
                <c:pt idx="205">
                  <c:v>1.8643309E-2</c:v>
                </c:pt>
                <c:pt idx="206">
                  <c:v>1.8193051000000002E-2</c:v>
                </c:pt>
                <c:pt idx="207">
                  <c:v>1.7832832E-2</c:v>
                </c:pt>
                <c:pt idx="208">
                  <c:v>1.7522642000000001E-2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5B-49E4-8372-2078E0185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12240"/>
        <c:axId val="477611456"/>
      </c:scatterChart>
      <c:valAx>
        <c:axId val="477612240"/>
        <c:scaling>
          <c:logBase val="10"/>
          <c:orientation val="minMax"/>
        </c:scaling>
        <c:delete val="0"/>
        <c:axPos val="b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</c:majorGridlines>
        <c:minorGridlines>
          <c:spPr>
            <a:ln>
              <a:solidFill>
                <a:srgbClr val="CCECFF"/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</a:t>
                </a:r>
                <a:r>
                  <a:rPr lang="en-US" baseline="0"/>
                  <a:t> beam</a:t>
                </a:r>
                <a:r>
                  <a:rPr lang="en-US"/>
                  <a:t> [MeV/A]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71294192788639121"/>
              <c:y val="0.87084520417853895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in"/>
        <c:tickLblPos val="nextTo"/>
        <c:txPr>
          <a:bodyPr/>
          <a:lstStyle/>
          <a:p>
            <a:pPr>
              <a:defRPr b="1"/>
            </a:pPr>
            <a:endParaRPr lang="ja-JP"/>
          </a:p>
        </c:txPr>
        <c:crossAx val="477611456"/>
        <c:crosses val="autoZero"/>
        <c:crossBetween val="midCat"/>
        <c:majorUnit val="10"/>
      </c:valAx>
      <c:valAx>
        <c:axId val="477611456"/>
        <c:scaling>
          <c:logBase val="10"/>
          <c:orientation val="minMax"/>
          <c:min val="1.0000000000000005E-2"/>
        </c:scaling>
        <c:delete val="0"/>
        <c:axPos val="l"/>
        <c:majorGridlines>
          <c:spPr>
            <a:ln w="12700">
              <a:solidFill>
                <a:schemeClr val="tx2"/>
              </a:solidFill>
              <a:prstDash val="sysDash"/>
            </a:ln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dE/dX</a:t>
                </a:r>
                <a:r>
                  <a:rPr lang="en-US" baseline="0">
                    <a:solidFill>
                      <a:schemeClr val="tx1"/>
                    </a:solidFill>
                  </a:rPr>
                  <a:t> [MeV/(mg/cm2)]</a:t>
                </a:r>
                <a:endParaRPr lang="ja-JP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9.3999580850872747E-2"/>
              <c:y val="0.18000134598559794"/>
            </c:manualLayout>
          </c:layout>
          <c:overlay val="0"/>
          <c:spPr>
            <a:solidFill>
              <a:schemeClr val="bg1"/>
            </a:solidFill>
          </c:spPr>
        </c:title>
        <c:numFmt formatCode="General" sourceLinked="0"/>
        <c:majorTickMark val="cross"/>
        <c:minorTickMark val="out"/>
        <c:tickLblPos val="nextTo"/>
        <c:spPr>
          <a:ln>
            <a:solidFill>
              <a:schemeClr val="tx2"/>
            </a:solidFill>
          </a:ln>
        </c:spPr>
        <c:txPr>
          <a:bodyPr/>
          <a:lstStyle/>
          <a:p>
            <a:pPr>
              <a:defRPr b="1">
                <a:solidFill>
                  <a:schemeClr val="tx1"/>
                </a:solidFill>
              </a:defRPr>
            </a:pPr>
            <a:endParaRPr lang="ja-JP"/>
          </a:p>
        </c:txPr>
        <c:crossAx val="477612240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0936152570155997"/>
          <c:y val="0.70777796457578779"/>
          <c:w val="0.24938594652854704"/>
          <c:h val="0.15493819682796106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chemeClr val="bg1"/>
    </a:solidFill>
    <a:ln w="3175">
      <a:solidFill>
        <a:schemeClr val="tx1">
          <a:lumMod val="50000"/>
          <a:lumOff val="50000"/>
        </a:schemeClr>
      </a:solidFill>
    </a:ln>
  </c:spPr>
  <c:txPr>
    <a:bodyPr/>
    <a:lstStyle/>
    <a:p>
      <a:pPr>
        <a:defRPr baseline="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12E4B4B-EB25-41CB-B727-F79A90EAF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B6FE1FD-D114-4089-8736-96F85B9A2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21430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59ED95E-CA2E-4E9C-A56D-4BFADCD57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21430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D84FF70-71FD-468F-8CD2-334B0ABB8E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26</xdr:col>
      <xdr:colOff>56356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26</xdr:col>
      <xdr:colOff>56356</xdr:colOff>
      <xdr:row>61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9525</xdr:colOff>
      <xdr:row>38</xdr:row>
      <xdr:rowOff>38100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9525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</xdr:colOff>
      <xdr:row>16</xdr:row>
      <xdr:rowOff>47625</xdr:rowOff>
    </xdr:from>
    <xdr:to>
      <xdr:col>25</xdr:col>
      <xdr:colOff>9524</xdr:colOff>
      <xdr:row>38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47625</xdr:colOff>
      <xdr:row>39</xdr:row>
      <xdr:rowOff>38100</xdr:rowOff>
    </xdr:from>
    <xdr:to>
      <xdr:col>25</xdr:col>
      <xdr:colOff>9524</xdr:colOff>
      <xdr:row>61</xdr:row>
      <xdr:rowOff>28574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Y228"/>
  <sheetViews>
    <sheetView zoomScale="70" zoomScaleNormal="70" workbookViewId="0">
      <selection activeCell="S8" sqref="S8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68</v>
      </c>
      <c r="M2" s="8"/>
      <c r="N2" s="9" t="s">
        <v>15</v>
      </c>
      <c r="R2" s="46"/>
      <c r="S2" s="132"/>
      <c r="T2" s="25"/>
      <c r="U2" s="46"/>
      <c r="V2" s="124"/>
      <c r="W2" s="25"/>
      <c r="X2" s="25"/>
      <c r="Y2" s="25"/>
    </row>
    <row r="3" spans="1:25">
      <c r="A3" s="4">
        <v>3</v>
      </c>
      <c r="B3" s="12" t="s">
        <v>69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3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70</v>
      </c>
      <c r="F5" s="14" t="s">
        <v>0</v>
      </c>
      <c r="G5" s="14" t="s">
        <v>26</v>
      </c>
      <c r="H5" s="14" t="s">
        <v>71</v>
      </c>
      <c r="I5" s="14" t="s">
        <v>71</v>
      </c>
      <c r="J5" s="24" t="s">
        <v>28</v>
      </c>
      <c r="K5" s="5" t="s">
        <v>72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srim7Li_Si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73</v>
      </c>
      <c r="C6" s="26" t="s">
        <v>74</v>
      </c>
      <c r="D6" s="21" t="s">
        <v>32</v>
      </c>
      <c r="F6" s="27" t="s">
        <v>7</v>
      </c>
      <c r="G6" s="28">
        <v>14</v>
      </c>
      <c r="H6" s="28">
        <v>100</v>
      </c>
      <c r="I6" s="29">
        <v>100</v>
      </c>
      <c r="J6" s="4">
        <v>1</v>
      </c>
      <c r="K6" s="30">
        <v>23.210999999999999</v>
      </c>
      <c r="L6" s="22" t="s">
        <v>33</v>
      </c>
      <c r="M6" s="9"/>
      <c r="N6" s="9"/>
      <c r="O6" s="15" t="s">
        <v>111</v>
      </c>
      <c r="P6" s="136" t="s">
        <v>222</v>
      </c>
      <c r="Q6" s="135"/>
      <c r="R6" s="134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75</v>
      </c>
      <c r="F7" s="32"/>
      <c r="G7" s="33"/>
      <c r="H7" s="33"/>
      <c r="I7" s="34"/>
      <c r="J7" s="4">
        <v>2</v>
      </c>
      <c r="K7" s="35">
        <v>232.11</v>
      </c>
      <c r="L7" s="22" t="s">
        <v>35</v>
      </c>
      <c r="M7" s="9"/>
      <c r="N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2.3212000000000002</v>
      </c>
      <c r="D8" s="38" t="s">
        <v>9</v>
      </c>
      <c r="F8" s="32"/>
      <c r="G8" s="33"/>
      <c r="H8" s="33"/>
      <c r="I8" s="34"/>
      <c r="J8" s="4">
        <v>3</v>
      </c>
      <c r="K8" s="35">
        <v>232.11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4.9770000000000002E+22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76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77</v>
      </c>
      <c r="D11" s="7" t="s">
        <v>78</v>
      </c>
      <c r="F11" s="32"/>
      <c r="G11" s="33"/>
      <c r="H11" s="33"/>
      <c r="I11" s="34"/>
      <c r="J11" s="4">
        <v>6</v>
      </c>
      <c r="K11" s="35">
        <v>1000</v>
      </c>
      <c r="L11" s="22" t="s">
        <v>79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80</v>
      </c>
      <c r="C12" s="44">
        <v>20</v>
      </c>
      <c r="D12" s="45">
        <f>$C$5/100</f>
        <v>7.0000000000000007E-2</v>
      </c>
      <c r="E12" s="21" t="s">
        <v>109</v>
      </c>
      <c r="F12" s="32"/>
      <c r="G12" s="33"/>
      <c r="H12" s="33"/>
      <c r="I12" s="34"/>
      <c r="J12" s="4">
        <v>7</v>
      </c>
      <c r="K12" s="35">
        <v>46.637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81</v>
      </c>
      <c r="C13" s="48">
        <v>228</v>
      </c>
      <c r="D13" s="45">
        <f>$C$5*1000000</f>
        <v>7000000</v>
      </c>
      <c r="E13" s="21" t="s">
        <v>82</v>
      </c>
      <c r="F13" s="49"/>
      <c r="G13" s="50"/>
      <c r="H13" s="50"/>
      <c r="I13" s="51"/>
      <c r="J13" s="4">
        <v>8</v>
      </c>
      <c r="K13" s="52">
        <v>1.8473999999999999</v>
      </c>
      <c r="L13" s="22" t="s">
        <v>83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205</v>
      </c>
      <c r="C14" s="102"/>
      <c r="D14" s="21" t="s">
        <v>206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207</v>
      </c>
      <c r="C15" s="103"/>
      <c r="D15" s="101" t="s">
        <v>208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84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25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85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R17" s="46"/>
      <c r="S17" s="47"/>
      <c r="T17" s="25"/>
      <c r="U17" s="25"/>
      <c r="V17" s="25"/>
      <c r="W17" s="25"/>
      <c r="X17" s="25"/>
      <c r="Y17" s="25"/>
    </row>
    <row r="18" spans="1:25">
      <c r="A18" s="1">
        <v>18</v>
      </c>
      <c r="B18" s="71" t="s">
        <v>57</v>
      </c>
      <c r="C18" s="25"/>
      <c r="D18" s="117" t="s">
        <v>58</v>
      </c>
      <c r="E18" s="190" t="s">
        <v>59</v>
      </c>
      <c r="F18" s="191"/>
      <c r="G18" s="192"/>
      <c r="H18" s="71" t="s">
        <v>60</v>
      </c>
      <c r="I18" s="25"/>
      <c r="J18" s="117" t="s">
        <v>61</v>
      </c>
      <c r="K18" s="71" t="s">
        <v>62</v>
      </c>
      <c r="L18" s="73"/>
      <c r="M18" s="117" t="s">
        <v>61</v>
      </c>
      <c r="N18" s="71" t="s">
        <v>62</v>
      </c>
      <c r="O18" s="25"/>
      <c r="P18" s="117" t="s">
        <v>61</v>
      </c>
    </row>
    <row r="19" spans="1:25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25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2.2720000000000001E-2</v>
      </c>
      <c r="F20" s="87">
        <v>9.0469999999999995E-2</v>
      </c>
      <c r="G20" s="88">
        <f>E20+F20</f>
        <v>0.11319</v>
      </c>
      <c r="H20" s="84">
        <v>12</v>
      </c>
      <c r="I20" s="85" t="s">
        <v>64</v>
      </c>
      <c r="J20" s="97">
        <f>H20/1000/10</f>
        <v>1.2000000000000001E-3</v>
      </c>
      <c r="K20" s="84">
        <v>14</v>
      </c>
      <c r="L20" s="85" t="s">
        <v>64</v>
      </c>
      <c r="M20" s="97">
        <f t="shared" ref="M20:M83" si="0">K20/1000/10</f>
        <v>1.4E-3</v>
      </c>
      <c r="N20" s="84">
        <v>11</v>
      </c>
      <c r="O20" s="85" t="s">
        <v>64</v>
      </c>
      <c r="P20" s="97">
        <f t="shared" ref="P20:P83" si="1">N20/1000/10</f>
        <v>1.0999999999999998E-3</v>
      </c>
    </row>
    <row r="21" spans="1:25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2.4279999999999999E-2</v>
      </c>
      <c r="F21" s="92">
        <v>9.4909999999999994E-2</v>
      </c>
      <c r="G21" s="88">
        <f t="shared" ref="G21:G84" si="3">E21+F21</f>
        <v>0.11918999999999999</v>
      </c>
      <c r="H21" s="89">
        <v>13</v>
      </c>
      <c r="I21" s="90" t="s">
        <v>64</v>
      </c>
      <c r="J21" s="74">
        <f t="shared" ref="J21:J84" si="4">H21/1000/10</f>
        <v>1.2999999999999999E-3</v>
      </c>
      <c r="K21" s="89">
        <v>15</v>
      </c>
      <c r="L21" s="90" t="s">
        <v>64</v>
      </c>
      <c r="M21" s="74">
        <f t="shared" si="0"/>
        <v>1.5E-3</v>
      </c>
      <c r="N21" s="89">
        <v>12</v>
      </c>
      <c r="O21" s="90" t="s">
        <v>64</v>
      </c>
      <c r="P21" s="74">
        <f t="shared" si="1"/>
        <v>1.2000000000000001E-3</v>
      </c>
    </row>
    <row r="22" spans="1:25">
      <c r="B22" s="89">
        <v>89.999899999999997</v>
      </c>
      <c r="C22" s="90" t="s">
        <v>107</v>
      </c>
      <c r="D22" s="120">
        <f t="shared" si="2"/>
        <v>1.2857128571428571E-5</v>
      </c>
      <c r="E22" s="91">
        <v>2.5760000000000002E-2</v>
      </c>
      <c r="F22" s="92">
        <v>9.8879999999999996E-2</v>
      </c>
      <c r="G22" s="88">
        <f t="shared" si="3"/>
        <v>0.12464</v>
      </c>
      <c r="H22" s="89">
        <v>14</v>
      </c>
      <c r="I22" s="90" t="s">
        <v>64</v>
      </c>
      <c r="J22" s="74">
        <f t="shared" si="4"/>
        <v>1.4E-3</v>
      </c>
      <c r="K22" s="89">
        <v>16</v>
      </c>
      <c r="L22" s="90" t="s">
        <v>64</v>
      </c>
      <c r="M22" s="74">
        <f t="shared" si="0"/>
        <v>1.6000000000000001E-3</v>
      </c>
      <c r="N22" s="89">
        <v>12</v>
      </c>
      <c r="O22" s="90" t="s">
        <v>64</v>
      </c>
      <c r="P22" s="74">
        <f t="shared" si="1"/>
        <v>1.2000000000000001E-3</v>
      </c>
    </row>
    <row r="23" spans="1:25">
      <c r="B23" s="89">
        <v>99.999899999999997</v>
      </c>
      <c r="C23" s="90" t="s">
        <v>107</v>
      </c>
      <c r="D23" s="120">
        <f t="shared" si="2"/>
        <v>1.4285699999999999E-5</v>
      </c>
      <c r="E23" s="91">
        <v>2.7150000000000001E-2</v>
      </c>
      <c r="F23" s="92">
        <v>0.10249999999999999</v>
      </c>
      <c r="G23" s="88">
        <f t="shared" si="3"/>
        <v>0.12964999999999999</v>
      </c>
      <c r="H23" s="89">
        <v>15</v>
      </c>
      <c r="I23" s="90" t="s">
        <v>64</v>
      </c>
      <c r="J23" s="74">
        <f t="shared" si="4"/>
        <v>1.5E-3</v>
      </c>
      <c r="K23" s="89">
        <v>17</v>
      </c>
      <c r="L23" s="90" t="s">
        <v>64</v>
      </c>
      <c r="M23" s="74">
        <f t="shared" si="0"/>
        <v>1.7000000000000001E-3</v>
      </c>
      <c r="N23" s="89">
        <v>13</v>
      </c>
      <c r="O23" s="90" t="s">
        <v>64</v>
      </c>
      <c r="P23" s="74">
        <f t="shared" si="1"/>
        <v>1.2999999999999999E-3</v>
      </c>
    </row>
    <row r="24" spans="1:25">
      <c r="B24" s="89">
        <v>110</v>
      </c>
      <c r="C24" s="90" t="s">
        <v>107</v>
      </c>
      <c r="D24" s="120">
        <f t="shared" si="2"/>
        <v>1.5714285714285715E-5</v>
      </c>
      <c r="E24" s="91">
        <v>2.8479999999999998E-2</v>
      </c>
      <c r="F24" s="92">
        <v>0.1057</v>
      </c>
      <c r="G24" s="88">
        <f t="shared" si="3"/>
        <v>0.13417999999999999</v>
      </c>
      <c r="H24" s="89">
        <v>16</v>
      </c>
      <c r="I24" s="90" t="s">
        <v>64</v>
      </c>
      <c r="J24" s="74">
        <f t="shared" si="4"/>
        <v>1.6000000000000001E-3</v>
      </c>
      <c r="K24" s="89">
        <v>18</v>
      </c>
      <c r="L24" s="90" t="s">
        <v>64</v>
      </c>
      <c r="M24" s="74">
        <f t="shared" si="0"/>
        <v>1.8E-3</v>
      </c>
      <c r="N24" s="89">
        <v>14</v>
      </c>
      <c r="O24" s="90" t="s">
        <v>64</v>
      </c>
      <c r="P24" s="74">
        <f t="shared" si="1"/>
        <v>1.4E-3</v>
      </c>
    </row>
    <row r="25" spans="1:25">
      <c r="B25" s="89">
        <v>120</v>
      </c>
      <c r="C25" s="90" t="s">
        <v>107</v>
      </c>
      <c r="D25" s="120">
        <f t="shared" si="2"/>
        <v>1.7142857142857142E-5</v>
      </c>
      <c r="E25" s="91">
        <v>2.9739999999999999E-2</v>
      </c>
      <c r="F25" s="92">
        <v>0.1087</v>
      </c>
      <c r="G25" s="88">
        <f t="shared" si="3"/>
        <v>0.13844000000000001</v>
      </c>
      <c r="H25" s="89">
        <v>17</v>
      </c>
      <c r="I25" s="90" t="s">
        <v>64</v>
      </c>
      <c r="J25" s="74">
        <f t="shared" si="4"/>
        <v>1.7000000000000001E-3</v>
      </c>
      <c r="K25" s="89">
        <v>19</v>
      </c>
      <c r="L25" s="90" t="s">
        <v>64</v>
      </c>
      <c r="M25" s="74">
        <f t="shared" si="0"/>
        <v>1.9E-3</v>
      </c>
      <c r="N25" s="89">
        <v>15</v>
      </c>
      <c r="O25" s="90" t="s">
        <v>64</v>
      </c>
      <c r="P25" s="74">
        <f t="shared" si="1"/>
        <v>1.5E-3</v>
      </c>
    </row>
    <row r="26" spans="1:25">
      <c r="B26" s="89">
        <v>130</v>
      </c>
      <c r="C26" s="90" t="s">
        <v>107</v>
      </c>
      <c r="D26" s="120">
        <f t="shared" si="2"/>
        <v>1.8571428571428568E-5</v>
      </c>
      <c r="E26" s="91">
        <v>3.0960000000000001E-2</v>
      </c>
      <c r="F26" s="92">
        <v>0.1115</v>
      </c>
      <c r="G26" s="88">
        <f t="shared" si="3"/>
        <v>0.14246</v>
      </c>
      <c r="H26" s="89">
        <v>18</v>
      </c>
      <c r="I26" s="90" t="s">
        <v>64</v>
      </c>
      <c r="J26" s="74">
        <f t="shared" si="4"/>
        <v>1.8E-3</v>
      </c>
      <c r="K26" s="89">
        <v>20</v>
      </c>
      <c r="L26" s="90" t="s">
        <v>64</v>
      </c>
      <c r="M26" s="74">
        <f t="shared" si="0"/>
        <v>2E-3</v>
      </c>
      <c r="N26" s="89">
        <v>15</v>
      </c>
      <c r="O26" s="90" t="s">
        <v>64</v>
      </c>
      <c r="P26" s="74">
        <f t="shared" si="1"/>
        <v>1.5E-3</v>
      </c>
    </row>
    <row r="27" spans="1:25">
      <c r="B27" s="89">
        <v>139.999</v>
      </c>
      <c r="C27" s="90" t="s">
        <v>107</v>
      </c>
      <c r="D27" s="120">
        <f t="shared" si="2"/>
        <v>1.9999857142857142E-5</v>
      </c>
      <c r="E27" s="91">
        <v>3.2129999999999999E-2</v>
      </c>
      <c r="F27" s="92">
        <v>0.114</v>
      </c>
      <c r="G27" s="88">
        <f t="shared" si="3"/>
        <v>0.14613000000000001</v>
      </c>
      <c r="H27" s="89">
        <v>19</v>
      </c>
      <c r="I27" s="90" t="s">
        <v>64</v>
      </c>
      <c r="J27" s="74">
        <f t="shared" si="4"/>
        <v>1.9E-3</v>
      </c>
      <c r="K27" s="89">
        <v>21</v>
      </c>
      <c r="L27" s="90" t="s">
        <v>64</v>
      </c>
      <c r="M27" s="74">
        <f t="shared" si="0"/>
        <v>2.1000000000000003E-3</v>
      </c>
      <c r="N27" s="89">
        <v>16</v>
      </c>
      <c r="O27" s="90" t="s">
        <v>64</v>
      </c>
      <c r="P27" s="74">
        <f t="shared" si="1"/>
        <v>1.6000000000000001E-3</v>
      </c>
    </row>
    <row r="28" spans="1:25">
      <c r="B28" s="89">
        <v>149.999</v>
      </c>
      <c r="C28" s="90" t="s">
        <v>107</v>
      </c>
      <c r="D28" s="120">
        <f t="shared" si="2"/>
        <v>2.1428428571428572E-5</v>
      </c>
      <c r="E28" s="91">
        <v>3.3250000000000002E-2</v>
      </c>
      <c r="F28" s="92">
        <v>0.1164</v>
      </c>
      <c r="G28" s="88">
        <f t="shared" si="3"/>
        <v>0.14965000000000001</v>
      </c>
      <c r="H28" s="89">
        <v>20</v>
      </c>
      <c r="I28" s="90" t="s">
        <v>64</v>
      </c>
      <c r="J28" s="74">
        <f t="shared" si="4"/>
        <v>2E-3</v>
      </c>
      <c r="K28" s="89">
        <v>22</v>
      </c>
      <c r="L28" s="90" t="s">
        <v>64</v>
      </c>
      <c r="M28" s="74">
        <f t="shared" si="0"/>
        <v>2.1999999999999997E-3</v>
      </c>
      <c r="N28" s="89">
        <v>17</v>
      </c>
      <c r="O28" s="90" t="s">
        <v>64</v>
      </c>
      <c r="P28" s="74">
        <f t="shared" si="1"/>
        <v>1.7000000000000001E-3</v>
      </c>
    </row>
    <row r="29" spans="1:25">
      <c r="B29" s="89">
        <v>159.999</v>
      </c>
      <c r="C29" s="90" t="s">
        <v>107</v>
      </c>
      <c r="D29" s="120">
        <f t="shared" si="2"/>
        <v>2.2856999999999998E-5</v>
      </c>
      <c r="E29" s="91">
        <v>3.4340000000000002E-2</v>
      </c>
      <c r="F29" s="92">
        <v>0.1186</v>
      </c>
      <c r="G29" s="88">
        <f t="shared" si="3"/>
        <v>0.15293999999999999</v>
      </c>
      <c r="H29" s="89">
        <v>21</v>
      </c>
      <c r="I29" s="90" t="s">
        <v>64</v>
      </c>
      <c r="J29" s="74">
        <f t="shared" si="4"/>
        <v>2.1000000000000003E-3</v>
      </c>
      <c r="K29" s="89">
        <v>23</v>
      </c>
      <c r="L29" s="90" t="s">
        <v>64</v>
      </c>
      <c r="M29" s="74">
        <f t="shared" si="0"/>
        <v>2.3E-3</v>
      </c>
      <c r="N29" s="89">
        <v>17</v>
      </c>
      <c r="O29" s="90" t="s">
        <v>64</v>
      </c>
      <c r="P29" s="74">
        <f t="shared" si="1"/>
        <v>1.7000000000000001E-3</v>
      </c>
    </row>
    <row r="30" spans="1:25">
      <c r="B30" s="89">
        <v>169.999</v>
      </c>
      <c r="C30" s="90" t="s">
        <v>107</v>
      </c>
      <c r="D30" s="118">
        <f t="shared" si="2"/>
        <v>2.4285571428571428E-5</v>
      </c>
      <c r="E30" s="91">
        <v>3.5400000000000001E-2</v>
      </c>
      <c r="F30" s="92">
        <v>0.1207</v>
      </c>
      <c r="G30" s="88">
        <f t="shared" si="3"/>
        <v>0.15610000000000002</v>
      </c>
      <c r="H30" s="89">
        <v>22</v>
      </c>
      <c r="I30" s="90" t="s">
        <v>64</v>
      </c>
      <c r="J30" s="74">
        <f t="shared" si="4"/>
        <v>2.1999999999999997E-3</v>
      </c>
      <c r="K30" s="89">
        <v>24</v>
      </c>
      <c r="L30" s="90" t="s">
        <v>64</v>
      </c>
      <c r="M30" s="74">
        <f t="shared" si="0"/>
        <v>2.4000000000000002E-3</v>
      </c>
      <c r="N30" s="89">
        <v>18</v>
      </c>
      <c r="O30" s="90" t="s">
        <v>64</v>
      </c>
      <c r="P30" s="74">
        <f t="shared" si="1"/>
        <v>1.8E-3</v>
      </c>
    </row>
    <row r="31" spans="1:25">
      <c r="B31" s="89">
        <v>179.999</v>
      </c>
      <c r="C31" s="90" t="s">
        <v>107</v>
      </c>
      <c r="D31" s="118">
        <f t="shared" si="2"/>
        <v>2.5714142857142858E-5</v>
      </c>
      <c r="E31" s="91">
        <v>3.6429999999999997E-2</v>
      </c>
      <c r="F31" s="92">
        <v>0.1227</v>
      </c>
      <c r="G31" s="88">
        <f t="shared" si="3"/>
        <v>0.15912999999999999</v>
      </c>
      <c r="H31" s="89">
        <v>23</v>
      </c>
      <c r="I31" s="90" t="s">
        <v>64</v>
      </c>
      <c r="J31" s="74">
        <f t="shared" si="4"/>
        <v>2.3E-3</v>
      </c>
      <c r="K31" s="89">
        <v>24</v>
      </c>
      <c r="L31" s="90" t="s">
        <v>64</v>
      </c>
      <c r="M31" s="74">
        <f t="shared" si="0"/>
        <v>2.4000000000000002E-3</v>
      </c>
      <c r="N31" s="89">
        <v>19</v>
      </c>
      <c r="O31" s="90" t="s">
        <v>64</v>
      </c>
      <c r="P31" s="74">
        <f t="shared" si="1"/>
        <v>1.9E-3</v>
      </c>
    </row>
    <row r="32" spans="1:25">
      <c r="B32" s="89">
        <v>199.999</v>
      </c>
      <c r="C32" s="90" t="s">
        <v>107</v>
      </c>
      <c r="D32" s="118">
        <f t="shared" si="2"/>
        <v>2.8571285714285714E-5</v>
      </c>
      <c r="E32" s="91">
        <v>3.8399999999999997E-2</v>
      </c>
      <c r="F32" s="92">
        <v>0.1263</v>
      </c>
      <c r="G32" s="88">
        <f t="shared" si="3"/>
        <v>0.16469999999999999</v>
      </c>
      <c r="H32" s="89">
        <v>24</v>
      </c>
      <c r="I32" s="90" t="s">
        <v>64</v>
      </c>
      <c r="J32" s="74">
        <f t="shared" si="4"/>
        <v>2.4000000000000002E-3</v>
      </c>
      <c r="K32" s="89">
        <v>26</v>
      </c>
      <c r="L32" s="90" t="s">
        <v>64</v>
      </c>
      <c r="M32" s="74">
        <f t="shared" si="0"/>
        <v>2.5999999999999999E-3</v>
      </c>
      <c r="N32" s="89">
        <v>20</v>
      </c>
      <c r="O32" s="90" t="s">
        <v>64</v>
      </c>
      <c r="P32" s="74">
        <f t="shared" si="1"/>
        <v>2E-3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4.0730000000000002E-2</v>
      </c>
      <c r="F33" s="92">
        <v>0.13020000000000001</v>
      </c>
      <c r="G33" s="88">
        <f t="shared" si="3"/>
        <v>0.17093000000000003</v>
      </c>
      <c r="H33" s="89">
        <v>26</v>
      </c>
      <c r="I33" s="90" t="s">
        <v>64</v>
      </c>
      <c r="J33" s="74">
        <f t="shared" si="4"/>
        <v>2.5999999999999999E-3</v>
      </c>
      <c r="K33" s="89">
        <v>28</v>
      </c>
      <c r="L33" s="90" t="s">
        <v>64</v>
      </c>
      <c r="M33" s="74">
        <f t="shared" si="0"/>
        <v>2.8E-3</v>
      </c>
      <c r="N33" s="89">
        <v>21</v>
      </c>
      <c r="O33" s="90" t="s">
        <v>64</v>
      </c>
      <c r="P33" s="74">
        <f t="shared" si="1"/>
        <v>2.1000000000000003E-3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4.2930000000000003E-2</v>
      </c>
      <c r="F34" s="92">
        <v>0.13370000000000001</v>
      </c>
      <c r="G34" s="88">
        <f t="shared" si="3"/>
        <v>0.17663000000000001</v>
      </c>
      <c r="H34" s="89">
        <v>28</v>
      </c>
      <c r="I34" s="90" t="s">
        <v>64</v>
      </c>
      <c r="J34" s="74">
        <f t="shared" si="4"/>
        <v>2.8E-3</v>
      </c>
      <c r="K34" s="89">
        <v>30</v>
      </c>
      <c r="L34" s="90" t="s">
        <v>64</v>
      </c>
      <c r="M34" s="74">
        <f t="shared" si="0"/>
        <v>3.0000000000000001E-3</v>
      </c>
      <c r="N34" s="89">
        <v>23</v>
      </c>
      <c r="O34" s="90" t="s">
        <v>64</v>
      </c>
      <c r="P34" s="74">
        <f t="shared" si="1"/>
        <v>2.3E-3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4.5019999999999998E-2</v>
      </c>
      <c r="F35" s="92">
        <v>0.1368</v>
      </c>
      <c r="G35" s="88">
        <f t="shared" si="3"/>
        <v>0.18182000000000001</v>
      </c>
      <c r="H35" s="89">
        <v>30</v>
      </c>
      <c r="I35" s="90" t="s">
        <v>64</v>
      </c>
      <c r="J35" s="74">
        <f t="shared" si="4"/>
        <v>3.0000000000000001E-3</v>
      </c>
      <c r="K35" s="89">
        <v>31</v>
      </c>
      <c r="L35" s="90" t="s">
        <v>64</v>
      </c>
      <c r="M35" s="74">
        <f t="shared" si="0"/>
        <v>3.0999999999999999E-3</v>
      </c>
      <c r="N35" s="89">
        <v>24</v>
      </c>
      <c r="O35" s="90" t="s">
        <v>64</v>
      </c>
      <c r="P35" s="74">
        <f t="shared" si="1"/>
        <v>2.4000000000000002E-3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4.7030000000000002E-2</v>
      </c>
      <c r="F36" s="92">
        <v>0.1396</v>
      </c>
      <c r="G36" s="88">
        <f t="shared" si="3"/>
        <v>0.18663000000000002</v>
      </c>
      <c r="H36" s="89">
        <v>32</v>
      </c>
      <c r="I36" s="90" t="s">
        <v>64</v>
      </c>
      <c r="J36" s="74">
        <f t="shared" si="4"/>
        <v>3.2000000000000002E-3</v>
      </c>
      <c r="K36" s="89">
        <v>33</v>
      </c>
      <c r="L36" s="90" t="s">
        <v>64</v>
      </c>
      <c r="M36" s="74">
        <f t="shared" si="0"/>
        <v>3.3E-3</v>
      </c>
      <c r="N36" s="89">
        <v>25</v>
      </c>
      <c r="O36" s="90" t="s">
        <v>64</v>
      </c>
      <c r="P36" s="74">
        <f t="shared" si="1"/>
        <v>2.5000000000000001E-3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4.895E-2</v>
      </c>
      <c r="F37" s="92">
        <v>0.1421</v>
      </c>
      <c r="G37" s="88">
        <f t="shared" si="3"/>
        <v>0.19105</v>
      </c>
      <c r="H37" s="89">
        <v>34</v>
      </c>
      <c r="I37" s="90" t="s">
        <v>64</v>
      </c>
      <c r="J37" s="74">
        <f t="shared" si="4"/>
        <v>3.4000000000000002E-3</v>
      </c>
      <c r="K37" s="89">
        <v>35</v>
      </c>
      <c r="L37" s="90" t="s">
        <v>64</v>
      </c>
      <c r="M37" s="74">
        <f t="shared" si="0"/>
        <v>3.5000000000000005E-3</v>
      </c>
      <c r="N37" s="89">
        <v>27</v>
      </c>
      <c r="O37" s="90" t="s">
        <v>64</v>
      </c>
      <c r="P37" s="74">
        <f t="shared" si="1"/>
        <v>2.7000000000000001E-3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5.0790000000000002E-2</v>
      </c>
      <c r="F38" s="92">
        <v>0.1444</v>
      </c>
      <c r="G38" s="88">
        <f t="shared" si="3"/>
        <v>0.19519</v>
      </c>
      <c r="H38" s="89">
        <v>36</v>
      </c>
      <c r="I38" s="90" t="s">
        <v>64</v>
      </c>
      <c r="J38" s="74">
        <f t="shared" si="4"/>
        <v>3.5999999999999999E-3</v>
      </c>
      <c r="K38" s="89">
        <v>36</v>
      </c>
      <c r="L38" s="90" t="s">
        <v>64</v>
      </c>
      <c r="M38" s="74">
        <f t="shared" si="0"/>
        <v>3.5999999999999999E-3</v>
      </c>
      <c r="N38" s="89">
        <v>28</v>
      </c>
      <c r="O38" s="90" t="s">
        <v>64</v>
      </c>
      <c r="P38" s="74">
        <f t="shared" si="1"/>
        <v>2.8E-3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5.2580000000000002E-2</v>
      </c>
      <c r="F39" s="92">
        <v>0.1464</v>
      </c>
      <c r="G39" s="88">
        <f t="shared" si="3"/>
        <v>0.19897999999999999</v>
      </c>
      <c r="H39" s="89">
        <v>38</v>
      </c>
      <c r="I39" s="90" t="s">
        <v>64</v>
      </c>
      <c r="J39" s="74">
        <f t="shared" si="4"/>
        <v>3.8E-3</v>
      </c>
      <c r="K39" s="89">
        <v>38</v>
      </c>
      <c r="L39" s="90" t="s">
        <v>64</v>
      </c>
      <c r="M39" s="74">
        <f t="shared" si="0"/>
        <v>3.8E-3</v>
      </c>
      <c r="N39" s="89">
        <v>29</v>
      </c>
      <c r="O39" s="90" t="s">
        <v>64</v>
      </c>
      <c r="P39" s="74">
        <f t="shared" si="1"/>
        <v>2.9000000000000002E-3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5.4300000000000001E-2</v>
      </c>
      <c r="F40" s="92">
        <v>0.14829999999999999</v>
      </c>
      <c r="G40" s="88">
        <f t="shared" si="3"/>
        <v>0.2026</v>
      </c>
      <c r="H40" s="89">
        <v>40</v>
      </c>
      <c r="I40" s="90" t="s">
        <v>64</v>
      </c>
      <c r="J40" s="74">
        <f t="shared" si="4"/>
        <v>4.0000000000000001E-3</v>
      </c>
      <c r="K40" s="89">
        <v>40</v>
      </c>
      <c r="L40" s="90" t="s">
        <v>64</v>
      </c>
      <c r="M40" s="74">
        <f t="shared" si="0"/>
        <v>4.0000000000000001E-3</v>
      </c>
      <c r="N40" s="89">
        <v>30</v>
      </c>
      <c r="O40" s="90" t="s">
        <v>64</v>
      </c>
      <c r="P40" s="74">
        <f t="shared" si="1"/>
        <v>3.0000000000000001E-3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5.7599999999999998E-2</v>
      </c>
      <c r="F41" s="92">
        <v>0.15160000000000001</v>
      </c>
      <c r="G41" s="88">
        <f t="shared" si="3"/>
        <v>0.2092</v>
      </c>
      <c r="H41" s="89">
        <v>44</v>
      </c>
      <c r="I41" s="90" t="s">
        <v>64</v>
      </c>
      <c r="J41" s="74">
        <f t="shared" si="4"/>
        <v>4.3999999999999994E-3</v>
      </c>
      <c r="K41" s="89">
        <v>43</v>
      </c>
      <c r="L41" s="90" t="s">
        <v>64</v>
      </c>
      <c r="M41" s="74">
        <f t="shared" si="0"/>
        <v>4.3E-3</v>
      </c>
      <c r="N41" s="89">
        <v>33</v>
      </c>
      <c r="O41" s="90" t="s">
        <v>64</v>
      </c>
      <c r="P41" s="74">
        <f t="shared" si="1"/>
        <v>3.3E-3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6.071E-2</v>
      </c>
      <c r="F42" s="92">
        <v>0.1545</v>
      </c>
      <c r="G42" s="88">
        <f t="shared" si="3"/>
        <v>0.21521000000000001</v>
      </c>
      <c r="H42" s="89">
        <v>47</v>
      </c>
      <c r="I42" s="90" t="s">
        <v>64</v>
      </c>
      <c r="J42" s="74">
        <f t="shared" si="4"/>
        <v>4.7000000000000002E-3</v>
      </c>
      <c r="K42" s="89">
        <v>46</v>
      </c>
      <c r="L42" s="90" t="s">
        <v>64</v>
      </c>
      <c r="M42" s="74">
        <f t="shared" si="0"/>
        <v>4.5999999999999999E-3</v>
      </c>
      <c r="N42" s="89">
        <v>35</v>
      </c>
      <c r="O42" s="90" t="s">
        <v>64</v>
      </c>
      <c r="P42" s="74">
        <f t="shared" si="1"/>
        <v>3.5000000000000005E-3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6.3670000000000004E-2</v>
      </c>
      <c r="F43" s="92">
        <v>0.15690000000000001</v>
      </c>
      <c r="G43" s="88">
        <f t="shared" si="3"/>
        <v>0.22057000000000002</v>
      </c>
      <c r="H43" s="89">
        <v>51</v>
      </c>
      <c r="I43" s="90" t="s">
        <v>64</v>
      </c>
      <c r="J43" s="74">
        <f t="shared" si="4"/>
        <v>5.0999999999999995E-3</v>
      </c>
      <c r="K43" s="89">
        <v>49</v>
      </c>
      <c r="L43" s="90" t="s">
        <v>64</v>
      </c>
      <c r="M43" s="74">
        <f t="shared" si="0"/>
        <v>4.8999999999999998E-3</v>
      </c>
      <c r="N43" s="89">
        <v>37</v>
      </c>
      <c r="O43" s="90" t="s">
        <v>64</v>
      </c>
      <c r="P43" s="74">
        <f t="shared" si="1"/>
        <v>3.6999999999999997E-3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6.651E-2</v>
      </c>
      <c r="F44" s="92">
        <v>0.159</v>
      </c>
      <c r="G44" s="88">
        <f t="shared" si="3"/>
        <v>0.22550999999999999</v>
      </c>
      <c r="H44" s="89">
        <v>54</v>
      </c>
      <c r="I44" s="90" t="s">
        <v>64</v>
      </c>
      <c r="J44" s="74">
        <f t="shared" si="4"/>
        <v>5.4000000000000003E-3</v>
      </c>
      <c r="K44" s="89">
        <v>52</v>
      </c>
      <c r="L44" s="90" t="s">
        <v>64</v>
      </c>
      <c r="M44" s="74">
        <f t="shared" si="0"/>
        <v>5.1999999999999998E-3</v>
      </c>
      <c r="N44" s="89">
        <v>40</v>
      </c>
      <c r="O44" s="90" t="s">
        <v>64</v>
      </c>
      <c r="P44" s="74">
        <f t="shared" si="1"/>
        <v>4.0000000000000001E-3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6.9220000000000004E-2</v>
      </c>
      <c r="F45" s="92">
        <v>0.1608</v>
      </c>
      <c r="G45" s="88">
        <f t="shared" si="3"/>
        <v>0.23002</v>
      </c>
      <c r="H45" s="89">
        <v>58</v>
      </c>
      <c r="I45" s="90" t="s">
        <v>64</v>
      </c>
      <c r="J45" s="74">
        <f t="shared" si="4"/>
        <v>5.8000000000000005E-3</v>
      </c>
      <c r="K45" s="89">
        <v>55</v>
      </c>
      <c r="L45" s="90" t="s">
        <v>64</v>
      </c>
      <c r="M45" s="74">
        <f t="shared" si="0"/>
        <v>5.4999999999999997E-3</v>
      </c>
      <c r="N45" s="89">
        <v>42</v>
      </c>
      <c r="O45" s="90" t="s">
        <v>64</v>
      </c>
      <c r="P45" s="74">
        <f t="shared" si="1"/>
        <v>4.2000000000000006E-3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7.1830000000000005E-2</v>
      </c>
      <c r="F46" s="92">
        <v>0.1623</v>
      </c>
      <c r="G46" s="88">
        <f t="shared" si="3"/>
        <v>0.23413</v>
      </c>
      <c r="H46" s="89">
        <v>62</v>
      </c>
      <c r="I46" s="90" t="s">
        <v>64</v>
      </c>
      <c r="J46" s="74">
        <f t="shared" si="4"/>
        <v>6.1999999999999998E-3</v>
      </c>
      <c r="K46" s="89">
        <v>58</v>
      </c>
      <c r="L46" s="90" t="s">
        <v>64</v>
      </c>
      <c r="M46" s="74">
        <f t="shared" si="0"/>
        <v>5.8000000000000005E-3</v>
      </c>
      <c r="N46" s="89">
        <v>44</v>
      </c>
      <c r="O46" s="90" t="s">
        <v>64</v>
      </c>
      <c r="P46" s="74">
        <f t="shared" si="1"/>
        <v>4.3999999999999994E-3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7.6789999999999997E-2</v>
      </c>
      <c r="F47" s="92">
        <v>0.16489999999999999</v>
      </c>
      <c r="G47" s="88">
        <f t="shared" si="3"/>
        <v>0.24168999999999999</v>
      </c>
      <c r="H47" s="89">
        <v>68</v>
      </c>
      <c r="I47" s="90" t="s">
        <v>64</v>
      </c>
      <c r="J47" s="74">
        <f t="shared" si="4"/>
        <v>6.8000000000000005E-3</v>
      </c>
      <c r="K47" s="89">
        <v>63</v>
      </c>
      <c r="L47" s="90" t="s">
        <v>64</v>
      </c>
      <c r="M47" s="74">
        <f t="shared" si="0"/>
        <v>6.3E-3</v>
      </c>
      <c r="N47" s="89">
        <v>48</v>
      </c>
      <c r="O47" s="90" t="s">
        <v>64</v>
      </c>
      <c r="P47" s="74">
        <f t="shared" si="1"/>
        <v>4.8000000000000004E-3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8.1449999999999995E-2</v>
      </c>
      <c r="F48" s="92">
        <v>0.16689999999999999</v>
      </c>
      <c r="G48" s="88">
        <f t="shared" si="3"/>
        <v>0.24834999999999999</v>
      </c>
      <c r="H48" s="89">
        <v>75</v>
      </c>
      <c r="I48" s="90" t="s">
        <v>64</v>
      </c>
      <c r="J48" s="74">
        <f t="shared" si="4"/>
        <v>7.4999999999999997E-3</v>
      </c>
      <c r="K48" s="89">
        <v>69</v>
      </c>
      <c r="L48" s="90" t="s">
        <v>64</v>
      </c>
      <c r="M48" s="74">
        <f t="shared" si="0"/>
        <v>6.9000000000000008E-3</v>
      </c>
      <c r="N48" s="89">
        <v>52</v>
      </c>
      <c r="O48" s="90" t="s">
        <v>64</v>
      </c>
      <c r="P48" s="74">
        <f t="shared" si="1"/>
        <v>5.1999999999999998E-3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8.5860000000000006E-2</v>
      </c>
      <c r="F49" s="92">
        <v>0.16839999999999999</v>
      </c>
      <c r="G49" s="88">
        <f t="shared" si="3"/>
        <v>0.25425999999999999</v>
      </c>
      <c r="H49" s="89">
        <v>82</v>
      </c>
      <c r="I49" s="90" t="s">
        <v>64</v>
      </c>
      <c r="J49" s="74">
        <f t="shared" si="4"/>
        <v>8.2000000000000007E-3</v>
      </c>
      <c r="K49" s="89">
        <v>74</v>
      </c>
      <c r="L49" s="90" t="s">
        <v>64</v>
      </c>
      <c r="M49" s="74">
        <f t="shared" si="0"/>
        <v>7.3999999999999995E-3</v>
      </c>
      <c r="N49" s="89">
        <v>56</v>
      </c>
      <c r="O49" s="90" t="s">
        <v>64</v>
      </c>
      <c r="P49" s="74">
        <f t="shared" si="1"/>
        <v>5.5999999999999999E-3</v>
      </c>
    </row>
    <row r="50" spans="2:16">
      <c r="B50" s="89">
        <v>1.1000000000000001</v>
      </c>
      <c r="C50" s="93" t="s">
        <v>63</v>
      </c>
      <c r="D50" s="118">
        <f t="shared" ref="D50:D83" si="5">B50/1000/$C$5</f>
        <v>1.5714285714285716E-4</v>
      </c>
      <c r="E50" s="91">
        <v>9.0050000000000005E-2</v>
      </c>
      <c r="F50" s="92">
        <v>0.16950000000000001</v>
      </c>
      <c r="G50" s="88">
        <f t="shared" si="3"/>
        <v>0.25955</v>
      </c>
      <c r="H50" s="89">
        <v>89</v>
      </c>
      <c r="I50" s="90" t="s">
        <v>64</v>
      </c>
      <c r="J50" s="74">
        <f t="shared" si="4"/>
        <v>8.8999999999999999E-3</v>
      </c>
      <c r="K50" s="89">
        <v>80</v>
      </c>
      <c r="L50" s="90" t="s">
        <v>64</v>
      </c>
      <c r="M50" s="74">
        <f t="shared" si="0"/>
        <v>8.0000000000000002E-3</v>
      </c>
      <c r="N50" s="89">
        <v>60</v>
      </c>
      <c r="O50" s="90" t="s">
        <v>64</v>
      </c>
      <c r="P50" s="74">
        <f t="shared" si="1"/>
        <v>6.0000000000000001E-3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9.4049999999999995E-2</v>
      </c>
      <c r="F51" s="92">
        <v>0.1704</v>
      </c>
      <c r="G51" s="88">
        <f t="shared" si="3"/>
        <v>0.26444999999999996</v>
      </c>
      <c r="H51" s="89">
        <v>96</v>
      </c>
      <c r="I51" s="90" t="s">
        <v>64</v>
      </c>
      <c r="J51" s="74">
        <f t="shared" si="4"/>
        <v>9.6000000000000009E-3</v>
      </c>
      <c r="K51" s="89">
        <v>85</v>
      </c>
      <c r="L51" s="90" t="s">
        <v>64</v>
      </c>
      <c r="M51" s="74">
        <f t="shared" si="0"/>
        <v>8.5000000000000006E-3</v>
      </c>
      <c r="N51" s="89">
        <v>64</v>
      </c>
      <c r="O51" s="90" t="s">
        <v>64</v>
      </c>
      <c r="P51" s="74">
        <f t="shared" si="1"/>
        <v>6.4000000000000003E-3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9.7890000000000005E-2</v>
      </c>
      <c r="F52" s="92">
        <v>0.17100000000000001</v>
      </c>
      <c r="G52" s="88">
        <f t="shared" si="3"/>
        <v>0.26889000000000002</v>
      </c>
      <c r="H52" s="89">
        <v>102</v>
      </c>
      <c r="I52" s="90" t="s">
        <v>64</v>
      </c>
      <c r="J52" s="74">
        <f t="shared" si="4"/>
        <v>1.0199999999999999E-2</v>
      </c>
      <c r="K52" s="89">
        <v>90</v>
      </c>
      <c r="L52" s="90" t="s">
        <v>64</v>
      </c>
      <c r="M52" s="74">
        <f t="shared" si="0"/>
        <v>8.9999999999999993E-3</v>
      </c>
      <c r="N52" s="89">
        <v>67</v>
      </c>
      <c r="O52" s="90" t="s">
        <v>64</v>
      </c>
      <c r="P52" s="74">
        <f t="shared" si="1"/>
        <v>6.7000000000000002E-3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0.1016</v>
      </c>
      <c r="F53" s="92">
        <v>0.1714</v>
      </c>
      <c r="G53" s="88">
        <f t="shared" si="3"/>
        <v>0.27300000000000002</v>
      </c>
      <c r="H53" s="89">
        <v>109</v>
      </c>
      <c r="I53" s="90" t="s">
        <v>64</v>
      </c>
      <c r="J53" s="74">
        <f t="shared" si="4"/>
        <v>1.09E-2</v>
      </c>
      <c r="K53" s="89">
        <v>95</v>
      </c>
      <c r="L53" s="90" t="s">
        <v>64</v>
      </c>
      <c r="M53" s="74">
        <f t="shared" si="0"/>
        <v>9.4999999999999998E-3</v>
      </c>
      <c r="N53" s="89">
        <v>71</v>
      </c>
      <c r="O53" s="90" t="s">
        <v>64</v>
      </c>
      <c r="P53" s="74">
        <f t="shared" si="1"/>
        <v>7.0999999999999995E-3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0.1052</v>
      </c>
      <c r="F54" s="92">
        <v>0.1716</v>
      </c>
      <c r="G54" s="88">
        <f t="shared" si="3"/>
        <v>0.27679999999999999</v>
      </c>
      <c r="H54" s="89">
        <v>116</v>
      </c>
      <c r="I54" s="90" t="s">
        <v>64</v>
      </c>
      <c r="J54" s="74">
        <f t="shared" si="4"/>
        <v>1.1600000000000001E-2</v>
      </c>
      <c r="K54" s="89">
        <v>100</v>
      </c>
      <c r="L54" s="90" t="s">
        <v>64</v>
      </c>
      <c r="M54" s="74">
        <f t="shared" si="0"/>
        <v>0.01</v>
      </c>
      <c r="N54" s="89">
        <v>75</v>
      </c>
      <c r="O54" s="90" t="s">
        <v>64</v>
      </c>
      <c r="P54" s="74">
        <f t="shared" si="1"/>
        <v>7.4999999999999997E-3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0.1086</v>
      </c>
      <c r="F55" s="92">
        <v>0.17169999999999999</v>
      </c>
      <c r="G55" s="88">
        <f t="shared" si="3"/>
        <v>0.28029999999999999</v>
      </c>
      <c r="H55" s="89">
        <v>123</v>
      </c>
      <c r="I55" s="90" t="s">
        <v>64</v>
      </c>
      <c r="J55" s="74">
        <f t="shared" si="4"/>
        <v>1.23E-2</v>
      </c>
      <c r="K55" s="89">
        <v>105</v>
      </c>
      <c r="L55" s="90" t="s">
        <v>64</v>
      </c>
      <c r="M55" s="74">
        <f t="shared" si="0"/>
        <v>1.0499999999999999E-2</v>
      </c>
      <c r="N55" s="89">
        <v>78</v>
      </c>
      <c r="O55" s="90" t="s">
        <v>64</v>
      </c>
      <c r="P55" s="74">
        <f t="shared" si="1"/>
        <v>7.7999999999999996E-3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0.1119</v>
      </c>
      <c r="F56" s="92">
        <v>0.17169999999999999</v>
      </c>
      <c r="G56" s="88">
        <f t="shared" si="3"/>
        <v>0.28359999999999996</v>
      </c>
      <c r="H56" s="89">
        <v>129</v>
      </c>
      <c r="I56" s="90" t="s">
        <v>64</v>
      </c>
      <c r="J56" s="74">
        <f t="shared" si="4"/>
        <v>1.29E-2</v>
      </c>
      <c r="K56" s="89">
        <v>110</v>
      </c>
      <c r="L56" s="90" t="s">
        <v>64</v>
      </c>
      <c r="M56" s="74">
        <f t="shared" si="0"/>
        <v>1.0999999999999999E-2</v>
      </c>
      <c r="N56" s="89">
        <v>82</v>
      </c>
      <c r="O56" s="90" t="s">
        <v>64</v>
      </c>
      <c r="P56" s="74">
        <f t="shared" si="1"/>
        <v>8.2000000000000007E-3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0.1152</v>
      </c>
      <c r="F57" s="92">
        <v>0.1716</v>
      </c>
      <c r="G57" s="88">
        <f t="shared" si="3"/>
        <v>0.2868</v>
      </c>
      <c r="H57" s="89">
        <v>136</v>
      </c>
      <c r="I57" s="90" t="s">
        <v>64</v>
      </c>
      <c r="J57" s="74">
        <f t="shared" si="4"/>
        <v>1.3600000000000001E-2</v>
      </c>
      <c r="K57" s="89">
        <v>115</v>
      </c>
      <c r="L57" s="90" t="s">
        <v>64</v>
      </c>
      <c r="M57" s="74">
        <f t="shared" si="0"/>
        <v>1.15E-2</v>
      </c>
      <c r="N57" s="89">
        <v>85</v>
      </c>
      <c r="O57" s="90" t="s">
        <v>64</v>
      </c>
      <c r="P57" s="74">
        <f t="shared" si="1"/>
        <v>8.5000000000000006E-3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0.12139999999999999</v>
      </c>
      <c r="F58" s="92">
        <v>0.17119999999999999</v>
      </c>
      <c r="G58" s="88">
        <f t="shared" si="3"/>
        <v>0.29259999999999997</v>
      </c>
      <c r="H58" s="89">
        <v>149</v>
      </c>
      <c r="I58" s="90" t="s">
        <v>64</v>
      </c>
      <c r="J58" s="74">
        <f t="shared" si="4"/>
        <v>1.49E-2</v>
      </c>
      <c r="K58" s="89">
        <v>124</v>
      </c>
      <c r="L58" s="90" t="s">
        <v>64</v>
      </c>
      <c r="M58" s="74">
        <f t="shared" si="0"/>
        <v>1.24E-2</v>
      </c>
      <c r="N58" s="89">
        <v>92</v>
      </c>
      <c r="O58" s="90" t="s">
        <v>64</v>
      </c>
      <c r="P58" s="74">
        <f t="shared" si="1"/>
        <v>9.1999999999999998E-3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0.1288</v>
      </c>
      <c r="F59" s="92">
        <v>0.17030000000000001</v>
      </c>
      <c r="G59" s="88">
        <f t="shared" si="3"/>
        <v>0.29910000000000003</v>
      </c>
      <c r="H59" s="89">
        <v>166</v>
      </c>
      <c r="I59" s="90" t="s">
        <v>64</v>
      </c>
      <c r="J59" s="74">
        <f t="shared" si="4"/>
        <v>1.66E-2</v>
      </c>
      <c r="K59" s="89">
        <v>135</v>
      </c>
      <c r="L59" s="90" t="s">
        <v>64</v>
      </c>
      <c r="M59" s="74">
        <f t="shared" si="0"/>
        <v>1.3500000000000002E-2</v>
      </c>
      <c r="N59" s="89">
        <v>101</v>
      </c>
      <c r="O59" s="90" t="s">
        <v>64</v>
      </c>
      <c r="P59" s="74">
        <f t="shared" si="1"/>
        <v>1.0100000000000001E-2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0.1358</v>
      </c>
      <c r="F60" s="92">
        <v>0.16919999999999999</v>
      </c>
      <c r="G60" s="88">
        <f t="shared" si="3"/>
        <v>0.30499999999999999</v>
      </c>
      <c r="H60" s="89">
        <v>183</v>
      </c>
      <c r="I60" s="90" t="s">
        <v>64</v>
      </c>
      <c r="J60" s="74">
        <f t="shared" si="4"/>
        <v>1.83E-2</v>
      </c>
      <c r="K60" s="89">
        <v>146</v>
      </c>
      <c r="L60" s="90" t="s">
        <v>64</v>
      </c>
      <c r="M60" s="74">
        <f t="shared" si="0"/>
        <v>1.4599999999999998E-2</v>
      </c>
      <c r="N60" s="89">
        <v>109</v>
      </c>
      <c r="O60" s="90" t="s">
        <v>64</v>
      </c>
      <c r="P60" s="74">
        <f t="shared" si="1"/>
        <v>1.09E-2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0.1424</v>
      </c>
      <c r="F61" s="92">
        <v>0.16789999999999999</v>
      </c>
      <c r="G61" s="88">
        <f t="shared" si="3"/>
        <v>0.31030000000000002</v>
      </c>
      <c r="H61" s="89">
        <v>199</v>
      </c>
      <c r="I61" s="90" t="s">
        <v>64</v>
      </c>
      <c r="J61" s="74">
        <f t="shared" si="4"/>
        <v>1.9900000000000001E-2</v>
      </c>
      <c r="K61" s="89">
        <v>157</v>
      </c>
      <c r="L61" s="90" t="s">
        <v>64</v>
      </c>
      <c r="M61" s="74">
        <f t="shared" si="0"/>
        <v>1.5699999999999999E-2</v>
      </c>
      <c r="N61" s="89">
        <v>117</v>
      </c>
      <c r="O61" s="90" t="s">
        <v>64</v>
      </c>
      <c r="P61" s="74">
        <f t="shared" si="1"/>
        <v>1.17E-2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0.1487</v>
      </c>
      <c r="F62" s="92">
        <v>0.16639999999999999</v>
      </c>
      <c r="G62" s="88">
        <f t="shared" si="3"/>
        <v>0.31509999999999999</v>
      </c>
      <c r="H62" s="89">
        <v>216</v>
      </c>
      <c r="I62" s="90" t="s">
        <v>64</v>
      </c>
      <c r="J62" s="74">
        <f t="shared" si="4"/>
        <v>2.1600000000000001E-2</v>
      </c>
      <c r="K62" s="89">
        <v>168</v>
      </c>
      <c r="L62" s="90" t="s">
        <v>64</v>
      </c>
      <c r="M62" s="74">
        <f t="shared" si="0"/>
        <v>1.6800000000000002E-2</v>
      </c>
      <c r="N62" s="89">
        <v>125</v>
      </c>
      <c r="O62" s="90" t="s">
        <v>64</v>
      </c>
      <c r="P62" s="74">
        <f t="shared" si="1"/>
        <v>1.2500000000000001E-2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0.15479999999999999</v>
      </c>
      <c r="F63" s="92">
        <v>0.16489999999999999</v>
      </c>
      <c r="G63" s="88">
        <f t="shared" si="3"/>
        <v>0.31969999999999998</v>
      </c>
      <c r="H63" s="89">
        <v>233</v>
      </c>
      <c r="I63" s="90" t="s">
        <v>64</v>
      </c>
      <c r="J63" s="74">
        <f t="shared" si="4"/>
        <v>2.3300000000000001E-2</v>
      </c>
      <c r="K63" s="89">
        <v>178</v>
      </c>
      <c r="L63" s="90" t="s">
        <v>64</v>
      </c>
      <c r="M63" s="74">
        <f t="shared" si="0"/>
        <v>1.78E-2</v>
      </c>
      <c r="N63" s="89">
        <v>133</v>
      </c>
      <c r="O63" s="90" t="s">
        <v>64</v>
      </c>
      <c r="P63" s="74">
        <f t="shared" si="1"/>
        <v>1.3300000000000001E-2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0.16059999999999999</v>
      </c>
      <c r="F64" s="92">
        <v>0.1633</v>
      </c>
      <c r="G64" s="88">
        <f t="shared" si="3"/>
        <v>0.32389999999999997</v>
      </c>
      <c r="H64" s="89">
        <v>250</v>
      </c>
      <c r="I64" s="90" t="s">
        <v>64</v>
      </c>
      <c r="J64" s="74">
        <f t="shared" si="4"/>
        <v>2.5000000000000001E-2</v>
      </c>
      <c r="K64" s="89">
        <v>188</v>
      </c>
      <c r="L64" s="90" t="s">
        <v>64</v>
      </c>
      <c r="M64" s="74">
        <f t="shared" si="0"/>
        <v>1.8800000000000001E-2</v>
      </c>
      <c r="N64" s="89">
        <v>141</v>
      </c>
      <c r="O64" s="90" t="s">
        <v>64</v>
      </c>
      <c r="P64" s="74">
        <f t="shared" si="1"/>
        <v>1.4099999999999998E-2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0.1663</v>
      </c>
      <c r="F65" s="92">
        <v>0.16170000000000001</v>
      </c>
      <c r="G65" s="88">
        <f t="shared" si="3"/>
        <v>0.32800000000000001</v>
      </c>
      <c r="H65" s="89">
        <v>266</v>
      </c>
      <c r="I65" s="90" t="s">
        <v>64</v>
      </c>
      <c r="J65" s="74">
        <f t="shared" si="4"/>
        <v>2.6600000000000002E-2</v>
      </c>
      <c r="K65" s="89">
        <v>198</v>
      </c>
      <c r="L65" s="90" t="s">
        <v>64</v>
      </c>
      <c r="M65" s="74">
        <f t="shared" si="0"/>
        <v>1.9800000000000002E-2</v>
      </c>
      <c r="N65" s="89">
        <v>149</v>
      </c>
      <c r="O65" s="90" t="s">
        <v>64</v>
      </c>
      <c r="P65" s="74">
        <f t="shared" si="1"/>
        <v>1.49E-2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0.17169999999999999</v>
      </c>
      <c r="F66" s="92">
        <v>0.16009999999999999</v>
      </c>
      <c r="G66" s="88">
        <f t="shared" si="3"/>
        <v>0.33179999999999998</v>
      </c>
      <c r="H66" s="89">
        <v>283</v>
      </c>
      <c r="I66" s="90" t="s">
        <v>64</v>
      </c>
      <c r="J66" s="74">
        <f t="shared" si="4"/>
        <v>2.8299999999999999E-2</v>
      </c>
      <c r="K66" s="89">
        <v>208</v>
      </c>
      <c r="L66" s="90" t="s">
        <v>64</v>
      </c>
      <c r="M66" s="74">
        <f t="shared" si="0"/>
        <v>2.0799999999999999E-2</v>
      </c>
      <c r="N66" s="89">
        <v>157</v>
      </c>
      <c r="O66" s="90" t="s">
        <v>64</v>
      </c>
      <c r="P66" s="74">
        <f t="shared" si="1"/>
        <v>1.5699999999999999E-2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0.18210000000000001</v>
      </c>
      <c r="F67" s="92">
        <v>0.15679999999999999</v>
      </c>
      <c r="G67" s="88">
        <f t="shared" si="3"/>
        <v>0.33889999999999998</v>
      </c>
      <c r="H67" s="89">
        <v>317</v>
      </c>
      <c r="I67" s="90" t="s">
        <v>64</v>
      </c>
      <c r="J67" s="74">
        <f t="shared" si="4"/>
        <v>3.1699999999999999E-2</v>
      </c>
      <c r="K67" s="89">
        <v>227</v>
      </c>
      <c r="L67" s="90" t="s">
        <v>64</v>
      </c>
      <c r="M67" s="74">
        <f t="shared" si="0"/>
        <v>2.2700000000000001E-2</v>
      </c>
      <c r="N67" s="89">
        <v>172</v>
      </c>
      <c r="O67" s="90" t="s">
        <v>64</v>
      </c>
      <c r="P67" s="74">
        <f t="shared" si="1"/>
        <v>1.72E-2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0.192</v>
      </c>
      <c r="F68" s="92">
        <v>0.15359999999999999</v>
      </c>
      <c r="G68" s="88">
        <f t="shared" si="3"/>
        <v>0.34560000000000002</v>
      </c>
      <c r="H68" s="89">
        <v>351</v>
      </c>
      <c r="I68" s="90" t="s">
        <v>64</v>
      </c>
      <c r="J68" s="74">
        <f t="shared" si="4"/>
        <v>3.5099999999999999E-2</v>
      </c>
      <c r="K68" s="89">
        <v>246</v>
      </c>
      <c r="L68" s="90" t="s">
        <v>64</v>
      </c>
      <c r="M68" s="74">
        <f t="shared" si="0"/>
        <v>2.46E-2</v>
      </c>
      <c r="N68" s="89">
        <v>187</v>
      </c>
      <c r="O68" s="90" t="s">
        <v>64</v>
      </c>
      <c r="P68" s="74">
        <f t="shared" si="1"/>
        <v>1.8700000000000001E-2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0.2014</v>
      </c>
      <c r="F69" s="92">
        <v>0.15040000000000001</v>
      </c>
      <c r="G69" s="88">
        <f t="shared" si="3"/>
        <v>0.3518</v>
      </c>
      <c r="H69" s="89">
        <v>385</v>
      </c>
      <c r="I69" s="90" t="s">
        <v>64</v>
      </c>
      <c r="J69" s="74">
        <f t="shared" si="4"/>
        <v>3.85E-2</v>
      </c>
      <c r="K69" s="89">
        <v>264</v>
      </c>
      <c r="L69" s="90" t="s">
        <v>64</v>
      </c>
      <c r="M69" s="74">
        <f t="shared" si="0"/>
        <v>2.64E-2</v>
      </c>
      <c r="N69" s="89">
        <v>201</v>
      </c>
      <c r="O69" s="90" t="s">
        <v>64</v>
      </c>
      <c r="P69" s="74">
        <f t="shared" si="1"/>
        <v>2.01E-2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0.21029999999999999</v>
      </c>
      <c r="F70" s="92">
        <v>0.14729999999999999</v>
      </c>
      <c r="G70" s="88">
        <f t="shared" si="3"/>
        <v>0.35759999999999997</v>
      </c>
      <c r="H70" s="89">
        <v>419</v>
      </c>
      <c r="I70" s="90" t="s">
        <v>64</v>
      </c>
      <c r="J70" s="74">
        <f t="shared" si="4"/>
        <v>4.19E-2</v>
      </c>
      <c r="K70" s="89">
        <v>282</v>
      </c>
      <c r="L70" s="90" t="s">
        <v>64</v>
      </c>
      <c r="M70" s="74">
        <f t="shared" si="0"/>
        <v>2.8199999999999996E-2</v>
      </c>
      <c r="N70" s="89">
        <v>215</v>
      </c>
      <c r="O70" s="90" t="s">
        <v>64</v>
      </c>
      <c r="P70" s="74">
        <f t="shared" si="1"/>
        <v>2.1499999999999998E-2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0.21890000000000001</v>
      </c>
      <c r="F71" s="92">
        <v>0.1444</v>
      </c>
      <c r="G71" s="88">
        <f t="shared" si="3"/>
        <v>0.36330000000000001</v>
      </c>
      <c r="H71" s="89">
        <v>453</v>
      </c>
      <c r="I71" s="90" t="s">
        <v>64</v>
      </c>
      <c r="J71" s="74">
        <f t="shared" si="4"/>
        <v>4.53E-2</v>
      </c>
      <c r="K71" s="89">
        <v>299</v>
      </c>
      <c r="L71" s="90" t="s">
        <v>64</v>
      </c>
      <c r="M71" s="74">
        <f t="shared" si="0"/>
        <v>2.9899999999999999E-2</v>
      </c>
      <c r="N71" s="89">
        <v>229</v>
      </c>
      <c r="O71" s="90" t="s">
        <v>64</v>
      </c>
      <c r="P71" s="74">
        <f t="shared" si="1"/>
        <v>2.29E-2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0.22720000000000001</v>
      </c>
      <c r="F72" s="92">
        <v>0.14149999999999999</v>
      </c>
      <c r="G72" s="88">
        <f t="shared" si="3"/>
        <v>0.36870000000000003</v>
      </c>
      <c r="H72" s="89">
        <v>487</v>
      </c>
      <c r="I72" s="90" t="s">
        <v>64</v>
      </c>
      <c r="J72" s="74">
        <f t="shared" si="4"/>
        <v>4.87E-2</v>
      </c>
      <c r="K72" s="89">
        <v>316</v>
      </c>
      <c r="L72" s="90" t="s">
        <v>64</v>
      </c>
      <c r="M72" s="74">
        <f t="shared" si="0"/>
        <v>3.1600000000000003E-2</v>
      </c>
      <c r="N72" s="89">
        <v>243</v>
      </c>
      <c r="O72" s="90" t="s">
        <v>64</v>
      </c>
      <c r="P72" s="74">
        <f t="shared" si="1"/>
        <v>2.4299999999999999E-2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0.24279999999999999</v>
      </c>
      <c r="F73" s="92">
        <v>0.1361</v>
      </c>
      <c r="G73" s="88">
        <f t="shared" si="3"/>
        <v>0.37890000000000001</v>
      </c>
      <c r="H73" s="89">
        <v>555</v>
      </c>
      <c r="I73" s="90" t="s">
        <v>64</v>
      </c>
      <c r="J73" s="74">
        <f t="shared" si="4"/>
        <v>5.5500000000000008E-2</v>
      </c>
      <c r="K73" s="89">
        <v>348</v>
      </c>
      <c r="L73" s="90" t="s">
        <v>64</v>
      </c>
      <c r="M73" s="74">
        <f t="shared" si="0"/>
        <v>3.4799999999999998E-2</v>
      </c>
      <c r="N73" s="89">
        <v>270</v>
      </c>
      <c r="O73" s="90" t="s">
        <v>64</v>
      </c>
      <c r="P73" s="74">
        <f t="shared" si="1"/>
        <v>2.7000000000000003E-2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0.2576</v>
      </c>
      <c r="F74" s="92">
        <v>0.13120000000000001</v>
      </c>
      <c r="G74" s="88">
        <f t="shared" si="3"/>
        <v>0.38880000000000003</v>
      </c>
      <c r="H74" s="89">
        <v>623</v>
      </c>
      <c r="I74" s="90" t="s">
        <v>64</v>
      </c>
      <c r="J74" s="74">
        <f t="shared" si="4"/>
        <v>6.2300000000000001E-2</v>
      </c>
      <c r="K74" s="89">
        <v>379</v>
      </c>
      <c r="L74" s="90" t="s">
        <v>64</v>
      </c>
      <c r="M74" s="74">
        <f t="shared" si="0"/>
        <v>3.7900000000000003E-2</v>
      </c>
      <c r="N74" s="89">
        <v>296</v>
      </c>
      <c r="O74" s="90" t="s">
        <v>64</v>
      </c>
      <c r="P74" s="74">
        <f t="shared" si="1"/>
        <v>2.9599999999999998E-2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0.27150000000000002</v>
      </c>
      <c r="F75" s="92">
        <v>0.12659999999999999</v>
      </c>
      <c r="G75" s="88">
        <f t="shared" si="3"/>
        <v>0.39810000000000001</v>
      </c>
      <c r="H75" s="89">
        <v>691</v>
      </c>
      <c r="I75" s="90" t="s">
        <v>64</v>
      </c>
      <c r="J75" s="74">
        <f t="shared" si="4"/>
        <v>6.9099999999999995E-2</v>
      </c>
      <c r="K75" s="89">
        <v>409</v>
      </c>
      <c r="L75" s="90" t="s">
        <v>64</v>
      </c>
      <c r="M75" s="74">
        <f t="shared" si="0"/>
        <v>4.0899999999999999E-2</v>
      </c>
      <c r="N75" s="89">
        <v>322</v>
      </c>
      <c r="O75" s="90" t="s">
        <v>64</v>
      </c>
      <c r="P75" s="74">
        <f t="shared" si="1"/>
        <v>3.2199999999999999E-2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0.2848</v>
      </c>
      <c r="F76" s="92">
        <v>0.12239999999999999</v>
      </c>
      <c r="G76" s="88">
        <f t="shared" si="3"/>
        <v>0.40720000000000001</v>
      </c>
      <c r="H76" s="89">
        <v>758</v>
      </c>
      <c r="I76" s="90" t="s">
        <v>64</v>
      </c>
      <c r="J76" s="74">
        <f t="shared" si="4"/>
        <v>7.5800000000000006E-2</v>
      </c>
      <c r="K76" s="89">
        <v>437</v>
      </c>
      <c r="L76" s="90" t="s">
        <v>64</v>
      </c>
      <c r="M76" s="74">
        <f t="shared" si="0"/>
        <v>4.3700000000000003E-2</v>
      </c>
      <c r="N76" s="89">
        <v>346</v>
      </c>
      <c r="O76" s="90" t="s">
        <v>64</v>
      </c>
      <c r="P76" s="74">
        <f t="shared" si="1"/>
        <v>3.4599999999999999E-2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0.2974</v>
      </c>
      <c r="F77" s="92">
        <v>0.11849999999999999</v>
      </c>
      <c r="G77" s="88">
        <f t="shared" si="3"/>
        <v>0.41589999999999999</v>
      </c>
      <c r="H77" s="89">
        <v>826</v>
      </c>
      <c r="I77" s="90" t="s">
        <v>64</v>
      </c>
      <c r="J77" s="74">
        <f t="shared" si="4"/>
        <v>8.2599999999999993E-2</v>
      </c>
      <c r="K77" s="89">
        <v>464</v>
      </c>
      <c r="L77" s="90" t="s">
        <v>64</v>
      </c>
      <c r="M77" s="74">
        <f t="shared" si="0"/>
        <v>4.6400000000000004E-2</v>
      </c>
      <c r="N77" s="89">
        <v>370</v>
      </c>
      <c r="O77" s="90" t="s">
        <v>64</v>
      </c>
      <c r="P77" s="74">
        <f t="shared" si="1"/>
        <v>3.6999999999999998E-2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0.30959999999999999</v>
      </c>
      <c r="F78" s="92">
        <v>0.1148</v>
      </c>
      <c r="G78" s="88">
        <f t="shared" si="3"/>
        <v>0.4244</v>
      </c>
      <c r="H78" s="89">
        <v>893</v>
      </c>
      <c r="I78" s="90" t="s">
        <v>64</v>
      </c>
      <c r="J78" s="74">
        <f t="shared" si="4"/>
        <v>8.9300000000000004E-2</v>
      </c>
      <c r="K78" s="89">
        <v>491</v>
      </c>
      <c r="L78" s="90" t="s">
        <v>64</v>
      </c>
      <c r="M78" s="74">
        <f t="shared" si="0"/>
        <v>4.9099999999999998E-2</v>
      </c>
      <c r="N78" s="89">
        <v>394</v>
      </c>
      <c r="O78" s="90" t="s">
        <v>64</v>
      </c>
      <c r="P78" s="74">
        <f t="shared" si="1"/>
        <v>3.9400000000000004E-2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0.32129999999999997</v>
      </c>
      <c r="F79" s="92">
        <v>0.1114</v>
      </c>
      <c r="G79" s="88">
        <f t="shared" si="3"/>
        <v>0.43269999999999997</v>
      </c>
      <c r="H79" s="89">
        <v>960</v>
      </c>
      <c r="I79" s="90" t="s">
        <v>64</v>
      </c>
      <c r="J79" s="74">
        <f t="shared" si="4"/>
        <v>9.6000000000000002E-2</v>
      </c>
      <c r="K79" s="89">
        <v>516</v>
      </c>
      <c r="L79" s="90" t="s">
        <v>64</v>
      </c>
      <c r="M79" s="74">
        <f t="shared" si="0"/>
        <v>5.16E-2</v>
      </c>
      <c r="N79" s="89">
        <v>417</v>
      </c>
      <c r="O79" s="90" t="s">
        <v>64</v>
      </c>
      <c r="P79" s="74">
        <f t="shared" si="1"/>
        <v>4.1700000000000001E-2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0.3332</v>
      </c>
      <c r="F80" s="92">
        <v>0.10829999999999999</v>
      </c>
      <c r="G80" s="88">
        <f t="shared" si="3"/>
        <v>0.4415</v>
      </c>
      <c r="H80" s="89">
        <v>1027</v>
      </c>
      <c r="I80" s="90" t="s">
        <v>64</v>
      </c>
      <c r="J80" s="74">
        <f t="shared" si="4"/>
        <v>0.10269999999999999</v>
      </c>
      <c r="K80" s="89">
        <v>540</v>
      </c>
      <c r="L80" s="90" t="s">
        <v>64</v>
      </c>
      <c r="M80" s="74">
        <f t="shared" si="0"/>
        <v>5.4000000000000006E-2</v>
      </c>
      <c r="N80" s="89">
        <v>439</v>
      </c>
      <c r="O80" s="90" t="s">
        <v>64</v>
      </c>
      <c r="P80" s="74">
        <f t="shared" si="1"/>
        <v>4.3900000000000002E-2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0.34470000000000001</v>
      </c>
      <c r="F81" s="92">
        <v>0.1053</v>
      </c>
      <c r="G81" s="88">
        <f t="shared" si="3"/>
        <v>0.45</v>
      </c>
      <c r="H81" s="89">
        <v>1093</v>
      </c>
      <c r="I81" s="90" t="s">
        <v>64</v>
      </c>
      <c r="J81" s="74">
        <f t="shared" si="4"/>
        <v>0.10929999999999999</v>
      </c>
      <c r="K81" s="89">
        <v>563</v>
      </c>
      <c r="L81" s="90" t="s">
        <v>64</v>
      </c>
      <c r="M81" s="74">
        <f t="shared" si="0"/>
        <v>5.6299999999999996E-2</v>
      </c>
      <c r="N81" s="89">
        <v>460</v>
      </c>
      <c r="O81" s="90" t="s">
        <v>64</v>
      </c>
      <c r="P81" s="74">
        <f t="shared" si="1"/>
        <v>4.5999999999999999E-2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0.35570000000000002</v>
      </c>
      <c r="F82" s="92">
        <v>0.10249999999999999</v>
      </c>
      <c r="G82" s="88">
        <f t="shared" si="3"/>
        <v>0.4582</v>
      </c>
      <c r="H82" s="89">
        <v>1159</v>
      </c>
      <c r="I82" s="90" t="s">
        <v>64</v>
      </c>
      <c r="J82" s="74">
        <f t="shared" si="4"/>
        <v>0.1159</v>
      </c>
      <c r="K82" s="89">
        <v>586</v>
      </c>
      <c r="L82" s="90" t="s">
        <v>64</v>
      </c>
      <c r="M82" s="74">
        <f t="shared" si="0"/>
        <v>5.8599999999999999E-2</v>
      </c>
      <c r="N82" s="89">
        <v>482</v>
      </c>
      <c r="O82" s="90" t="s">
        <v>64</v>
      </c>
      <c r="P82" s="74">
        <f t="shared" si="1"/>
        <v>4.82E-2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0.36630000000000001</v>
      </c>
      <c r="F83" s="92">
        <v>9.9930000000000005E-2</v>
      </c>
      <c r="G83" s="88">
        <f t="shared" si="3"/>
        <v>0.46623000000000003</v>
      </c>
      <c r="H83" s="89">
        <v>1224</v>
      </c>
      <c r="I83" s="90" t="s">
        <v>64</v>
      </c>
      <c r="J83" s="74">
        <f t="shared" si="4"/>
        <v>0.12239999999999999</v>
      </c>
      <c r="K83" s="89">
        <v>607</v>
      </c>
      <c r="L83" s="90" t="s">
        <v>64</v>
      </c>
      <c r="M83" s="74">
        <f t="shared" si="0"/>
        <v>6.0699999999999997E-2</v>
      </c>
      <c r="N83" s="89">
        <v>502</v>
      </c>
      <c r="O83" s="90" t="s">
        <v>64</v>
      </c>
      <c r="P83" s="74">
        <f t="shared" si="1"/>
        <v>5.0200000000000002E-2</v>
      </c>
    </row>
    <row r="84" spans="2:16">
      <c r="B84" s="89">
        <v>20</v>
      </c>
      <c r="C84" s="90" t="s">
        <v>63</v>
      </c>
      <c r="D84" s="118">
        <f t="shared" ref="D84:D126" si="6">B84/1000/$C$5</f>
        <v>2.8571428571428571E-3</v>
      </c>
      <c r="E84" s="91">
        <v>0.38619999999999999</v>
      </c>
      <c r="F84" s="92">
        <v>9.5159999999999995E-2</v>
      </c>
      <c r="G84" s="88">
        <f t="shared" si="3"/>
        <v>0.48136000000000001</v>
      </c>
      <c r="H84" s="89">
        <v>1354</v>
      </c>
      <c r="I84" s="90" t="s">
        <v>64</v>
      </c>
      <c r="J84" s="74">
        <f t="shared" si="4"/>
        <v>0.13540000000000002</v>
      </c>
      <c r="K84" s="89">
        <v>648</v>
      </c>
      <c r="L84" s="90" t="s">
        <v>64</v>
      </c>
      <c r="M84" s="74">
        <f t="shared" ref="M84:M147" si="7">K84/1000/10</f>
        <v>6.4799999999999996E-2</v>
      </c>
      <c r="N84" s="89">
        <v>542</v>
      </c>
      <c r="O84" s="90" t="s">
        <v>64</v>
      </c>
      <c r="P84" s="74">
        <f t="shared" ref="P84:P147" si="8">N84/1000/10</f>
        <v>5.4200000000000005E-2</v>
      </c>
    </row>
    <row r="85" spans="2:16">
      <c r="B85" s="89">
        <v>22.5</v>
      </c>
      <c r="C85" s="90" t="s">
        <v>63</v>
      </c>
      <c r="D85" s="118">
        <f t="shared" si="6"/>
        <v>3.2142857142857142E-3</v>
      </c>
      <c r="E85" s="91">
        <v>0.40870000000000001</v>
      </c>
      <c r="F85" s="92">
        <v>8.9899999999999994E-2</v>
      </c>
      <c r="G85" s="88">
        <f t="shared" ref="G85:G148" si="9">E85+F85</f>
        <v>0.49859999999999999</v>
      </c>
      <c r="H85" s="89">
        <v>1514</v>
      </c>
      <c r="I85" s="90" t="s">
        <v>64</v>
      </c>
      <c r="J85" s="74">
        <f t="shared" ref="J85:J110" si="10">H85/1000/10</f>
        <v>0.15140000000000001</v>
      </c>
      <c r="K85" s="89">
        <v>696</v>
      </c>
      <c r="L85" s="90" t="s">
        <v>64</v>
      </c>
      <c r="M85" s="74">
        <f t="shared" si="7"/>
        <v>6.9599999999999995E-2</v>
      </c>
      <c r="N85" s="89">
        <v>589</v>
      </c>
      <c r="O85" s="90" t="s">
        <v>64</v>
      </c>
      <c r="P85" s="74">
        <f t="shared" si="8"/>
        <v>5.8899999999999994E-2</v>
      </c>
    </row>
    <row r="86" spans="2:16">
      <c r="B86" s="89">
        <v>25</v>
      </c>
      <c r="C86" s="90" t="s">
        <v>63</v>
      </c>
      <c r="D86" s="118">
        <f t="shared" si="6"/>
        <v>3.5714285714285718E-3</v>
      </c>
      <c r="E86" s="91">
        <v>0.42859999999999998</v>
      </c>
      <c r="F86" s="92">
        <v>8.5279999999999995E-2</v>
      </c>
      <c r="G86" s="88">
        <f t="shared" si="9"/>
        <v>0.51388</v>
      </c>
      <c r="H86" s="89">
        <v>1673</v>
      </c>
      <c r="I86" s="90" t="s">
        <v>64</v>
      </c>
      <c r="J86" s="74">
        <f t="shared" si="10"/>
        <v>0.1673</v>
      </c>
      <c r="K86" s="89">
        <v>740</v>
      </c>
      <c r="L86" s="90" t="s">
        <v>64</v>
      </c>
      <c r="M86" s="74">
        <f t="shared" si="7"/>
        <v>7.3999999999999996E-2</v>
      </c>
      <c r="N86" s="89">
        <v>634</v>
      </c>
      <c r="O86" s="90" t="s">
        <v>64</v>
      </c>
      <c r="P86" s="74">
        <f t="shared" si="8"/>
        <v>6.3399999999999998E-2</v>
      </c>
    </row>
    <row r="87" spans="2:16">
      <c r="B87" s="89">
        <v>27.5</v>
      </c>
      <c r="C87" s="90" t="s">
        <v>63</v>
      </c>
      <c r="D87" s="118">
        <f t="shared" si="6"/>
        <v>3.9285714285714288E-3</v>
      </c>
      <c r="E87" s="91">
        <v>0.44619999999999999</v>
      </c>
      <c r="F87" s="92">
        <v>8.1189999999999998E-2</v>
      </c>
      <c r="G87" s="88">
        <f t="shared" si="9"/>
        <v>0.52739000000000003</v>
      </c>
      <c r="H87" s="89">
        <v>1829</v>
      </c>
      <c r="I87" s="90" t="s">
        <v>64</v>
      </c>
      <c r="J87" s="74">
        <f t="shared" si="10"/>
        <v>0.18290000000000001</v>
      </c>
      <c r="K87" s="89">
        <v>782</v>
      </c>
      <c r="L87" s="90" t="s">
        <v>64</v>
      </c>
      <c r="M87" s="74">
        <f t="shared" si="7"/>
        <v>7.8200000000000006E-2</v>
      </c>
      <c r="N87" s="89">
        <v>677</v>
      </c>
      <c r="O87" s="90" t="s">
        <v>64</v>
      </c>
      <c r="P87" s="74">
        <f t="shared" si="8"/>
        <v>6.770000000000001E-2</v>
      </c>
    </row>
    <row r="88" spans="2:16">
      <c r="B88" s="89">
        <v>30</v>
      </c>
      <c r="C88" s="90" t="s">
        <v>63</v>
      </c>
      <c r="D88" s="118">
        <f t="shared" si="6"/>
        <v>4.2857142857142859E-3</v>
      </c>
      <c r="E88" s="91">
        <v>0.46229999999999999</v>
      </c>
      <c r="F88" s="92">
        <v>7.7539999999999998E-2</v>
      </c>
      <c r="G88" s="88">
        <f t="shared" si="9"/>
        <v>0.53983999999999999</v>
      </c>
      <c r="H88" s="89">
        <v>1985</v>
      </c>
      <c r="I88" s="90" t="s">
        <v>64</v>
      </c>
      <c r="J88" s="74">
        <f t="shared" si="10"/>
        <v>0.19850000000000001</v>
      </c>
      <c r="K88" s="89">
        <v>821</v>
      </c>
      <c r="L88" s="90" t="s">
        <v>64</v>
      </c>
      <c r="M88" s="74">
        <f t="shared" si="7"/>
        <v>8.2099999999999992E-2</v>
      </c>
      <c r="N88" s="89">
        <v>719</v>
      </c>
      <c r="O88" s="90" t="s">
        <v>64</v>
      </c>
      <c r="P88" s="74">
        <f t="shared" si="8"/>
        <v>7.1899999999999992E-2</v>
      </c>
    </row>
    <row r="89" spans="2:16">
      <c r="B89" s="89">
        <v>32.5</v>
      </c>
      <c r="C89" s="90" t="s">
        <v>63</v>
      </c>
      <c r="D89" s="118">
        <f t="shared" si="6"/>
        <v>4.642857142857143E-3</v>
      </c>
      <c r="E89" s="91">
        <v>0.4778</v>
      </c>
      <c r="F89" s="92">
        <v>7.4249999999999997E-2</v>
      </c>
      <c r="G89" s="88">
        <f t="shared" si="9"/>
        <v>0.55205000000000004</v>
      </c>
      <c r="H89" s="89">
        <v>2139</v>
      </c>
      <c r="I89" s="90" t="s">
        <v>64</v>
      </c>
      <c r="J89" s="74">
        <f t="shared" si="10"/>
        <v>0.21389999999999998</v>
      </c>
      <c r="K89" s="89">
        <v>858</v>
      </c>
      <c r="L89" s="90" t="s">
        <v>64</v>
      </c>
      <c r="M89" s="74">
        <f t="shared" si="7"/>
        <v>8.5800000000000001E-2</v>
      </c>
      <c r="N89" s="89">
        <v>758</v>
      </c>
      <c r="O89" s="90" t="s">
        <v>64</v>
      </c>
      <c r="P89" s="74">
        <f t="shared" si="8"/>
        <v>7.5800000000000006E-2</v>
      </c>
    </row>
    <row r="90" spans="2:16">
      <c r="B90" s="89">
        <v>35</v>
      </c>
      <c r="C90" s="90" t="s">
        <v>63</v>
      </c>
      <c r="D90" s="118">
        <f t="shared" si="6"/>
        <v>5.0000000000000001E-3</v>
      </c>
      <c r="E90" s="91">
        <v>0.49330000000000002</v>
      </c>
      <c r="F90" s="92">
        <v>7.127E-2</v>
      </c>
      <c r="G90" s="88">
        <f t="shared" si="9"/>
        <v>0.56457000000000002</v>
      </c>
      <c r="H90" s="89">
        <v>2291</v>
      </c>
      <c r="I90" s="90" t="s">
        <v>64</v>
      </c>
      <c r="J90" s="74">
        <f t="shared" si="10"/>
        <v>0.2291</v>
      </c>
      <c r="K90" s="89">
        <v>893</v>
      </c>
      <c r="L90" s="90" t="s">
        <v>64</v>
      </c>
      <c r="M90" s="74">
        <f t="shared" si="7"/>
        <v>8.9300000000000004E-2</v>
      </c>
      <c r="N90" s="89">
        <v>796</v>
      </c>
      <c r="O90" s="90" t="s">
        <v>64</v>
      </c>
      <c r="P90" s="74">
        <f t="shared" si="8"/>
        <v>7.9600000000000004E-2</v>
      </c>
    </row>
    <row r="91" spans="2:16">
      <c r="B91" s="89">
        <v>37.5</v>
      </c>
      <c r="C91" s="90" t="s">
        <v>63</v>
      </c>
      <c r="D91" s="118">
        <f t="shared" si="6"/>
        <v>5.3571428571428572E-3</v>
      </c>
      <c r="E91" s="91">
        <v>0.50939999999999996</v>
      </c>
      <c r="F91" s="92">
        <v>6.8559999999999996E-2</v>
      </c>
      <c r="G91" s="88">
        <f t="shared" si="9"/>
        <v>0.57795999999999992</v>
      </c>
      <c r="H91" s="89">
        <v>2442</v>
      </c>
      <c r="I91" s="90" t="s">
        <v>64</v>
      </c>
      <c r="J91" s="74">
        <f t="shared" si="10"/>
        <v>0.24420000000000003</v>
      </c>
      <c r="K91" s="89">
        <v>926</v>
      </c>
      <c r="L91" s="90" t="s">
        <v>64</v>
      </c>
      <c r="M91" s="74">
        <f t="shared" si="7"/>
        <v>9.2600000000000002E-2</v>
      </c>
      <c r="N91" s="89">
        <v>833</v>
      </c>
      <c r="O91" s="90" t="s">
        <v>64</v>
      </c>
      <c r="P91" s="74">
        <f t="shared" si="8"/>
        <v>8.3299999999999999E-2</v>
      </c>
    </row>
    <row r="92" spans="2:16">
      <c r="B92" s="89">
        <v>40</v>
      </c>
      <c r="C92" s="90" t="s">
        <v>63</v>
      </c>
      <c r="D92" s="118">
        <f t="shared" si="6"/>
        <v>5.7142857142857143E-3</v>
      </c>
      <c r="E92" s="91">
        <v>0.52610000000000001</v>
      </c>
      <c r="F92" s="92">
        <v>6.608E-2</v>
      </c>
      <c r="G92" s="88">
        <f t="shared" si="9"/>
        <v>0.59218000000000004</v>
      </c>
      <c r="H92" s="89">
        <v>2591</v>
      </c>
      <c r="I92" s="90" t="s">
        <v>64</v>
      </c>
      <c r="J92" s="74">
        <f t="shared" si="10"/>
        <v>0.2591</v>
      </c>
      <c r="K92" s="89">
        <v>957</v>
      </c>
      <c r="L92" s="90" t="s">
        <v>64</v>
      </c>
      <c r="M92" s="74">
        <f t="shared" si="7"/>
        <v>9.5699999999999993E-2</v>
      </c>
      <c r="N92" s="89">
        <v>868</v>
      </c>
      <c r="O92" s="90" t="s">
        <v>64</v>
      </c>
      <c r="P92" s="74">
        <f t="shared" si="8"/>
        <v>8.6800000000000002E-2</v>
      </c>
    </row>
    <row r="93" spans="2:16">
      <c r="B93" s="89">
        <v>45</v>
      </c>
      <c r="C93" s="90" t="s">
        <v>63</v>
      </c>
      <c r="D93" s="118">
        <f t="shared" si="6"/>
        <v>6.4285714285714285E-3</v>
      </c>
      <c r="E93" s="91">
        <v>0.5605</v>
      </c>
      <c r="F93" s="92">
        <v>6.1690000000000002E-2</v>
      </c>
      <c r="G93" s="88">
        <f t="shared" si="9"/>
        <v>0.62219000000000002</v>
      </c>
      <c r="H93" s="89">
        <v>2881</v>
      </c>
      <c r="I93" s="90" t="s">
        <v>64</v>
      </c>
      <c r="J93" s="74">
        <f t="shared" si="10"/>
        <v>0.28809999999999997</v>
      </c>
      <c r="K93" s="89">
        <v>1015</v>
      </c>
      <c r="L93" s="90" t="s">
        <v>64</v>
      </c>
      <c r="M93" s="74">
        <f t="shared" si="7"/>
        <v>0.10149999999999999</v>
      </c>
      <c r="N93" s="89">
        <v>935</v>
      </c>
      <c r="O93" s="90" t="s">
        <v>64</v>
      </c>
      <c r="P93" s="74">
        <f t="shared" si="8"/>
        <v>9.35E-2</v>
      </c>
    </row>
    <row r="94" spans="2:16">
      <c r="B94" s="89">
        <v>50</v>
      </c>
      <c r="C94" s="90" t="s">
        <v>63</v>
      </c>
      <c r="D94" s="118">
        <f t="shared" si="6"/>
        <v>7.1428571428571435E-3</v>
      </c>
      <c r="E94" s="91">
        <v>0.5948</v>
      </c>
      <c r="F94" s="92">
        <v>5.7930000000000002E-2</v>
      </c>
      <c r="G94" s="88">
        <f t="shared" si="9"/>
        <v>0.65273000000000003</v>
      </c>
      <c r="H94" s="89">
        <v>3162</v>
      </c>
      <c r="I94" s="90" t="s">
        <v>64</v>
      </c>
      <c r="J94" s="74">
        <f t="shared" si="10"/>
        <v>0.31619999999999998</v>
      </c>
      <c r="K94" s="89">
        <v>1066</v>
      </c>
      <c r="L94" s="90" t="s">
        <v>64</v>
      </c>
      <c r="M94" s="74">
        <f t="shared" si="7"/>
        <v>0.1066</v>
      </c>
      <c r="N94" s="89">
        <v>997</v>
      </c>
      <c r="O94" s="90" t="s">
        <v>64</v>
      </c>
      <c r="P94" s="74">
        <f t="shared" si="8"/>
        <v>9.9699999999999997E-2</v>
      </c>
    </row>
    <row r="95" spans="2:16">
      <c r="B95" s="89">
        <v>55</v>
      </c>
      <c r="C95" s="90" t="s">
        <v>63</v>
      </c>
      <c r="D95" s="118">
        <f t="shared" si="6"/>
        <v>7.8571428571428577E-3</v>
      </c>
      <c r="E95" s="91">
        <v>0.62809999999999999</v>
      </c>
      <c r="F95" s="92">
        <v>5.4670000000000003E-2</v>
      </c>
      <c r="G95" s="88">
        <f t="shared" si="9"/>
        <v>0.68276999999999999</v>
      </c>
      <c r="H95" s="89">
        <v>3434</v>
      </c>
      <c r="I95" s="90" t="s">
        <v>64</v>
      </c>
      <c r="J95" s="74">
        <f t="shared" si="10"/>
        <v>0.34340000000000004</v>
      </c>
      <c r="K95" s="89">
        <v>1113</v>
      </c>
      <c r="L95" s="90" t="s">
        <v>64</v>
      </c>
      <c r="M95" s="74">
        <f t="shared" si="7"/>
        <v>0.1113</v>
      </c>
      <c r="N95" s="89">
        <v>1054</v>
      </c>
      <c r="O95" s="90" t="s">
        <v>64</v>
      </c>
      <c r="P95" s="74">
        <f t="shared" si="8"/>
        <v>0.10540000000000001</v>
      </c>
    </row>
    <row r="96" spans="2:16">
      <c r="B96" s="89">
        <v>60</v>
      </c>
      <c r="C96" s="90" t="s">
        <v>63</v>
      </c>
      <c r="D96" s="118">
        <f t="shared" si="6"/>
        <v>8.5714285714285719E-3</v>
      </c>
      <c r="E96" s="91">
        <v>0.66010000000000002</v>
      </c>
      <c r="F96" s="92">
        <v>5.1799999999999999E-2</v>
      </c>
      <c r="G96" s="88">
        <f t="shared" si="9"/>
        <v>0.71189999999999998</v>
      </c>
      <c r="H96" s="89">
        <v>3697</v>
      </c>
      <c r="I96" s="90" t="s">
        <v>64</v>
      </c>
      <c r="J96" s="74">
        <f t="shared" si="10"/>
        <v>0.36970000000000003</v>
      </c>
      <c r="K96" s="89">
        <v>1155</v>
      </c>
      <c r="L96" s="90" t="s">
        <v>64</v>
      </c>
      <c r="M96" s="74">
        <f t="shared" si="7"/>
        <v>0.11550000000000001</v>
      </c>
      <c r="N96" s="89">
        <v>1107</v>
      </c>
      <c r="O96" s="90" t="s">
        <v>64</v>
      </c>
      <c r="P96" s="74">
        <f t="shared" si="8"/>
        <v>0.11069999999999999</v>
      </c>
    </row>
    <row r="97" spans="2:16">
      <c r="B97" s="89">
        <v>65</v>
      </c>
      <c r="C97" s="90" t="s">
        <v>63</v>
      </c>
      <c r="D97" s="118">
        <f t="shared" si="6"/>
        <v>9.285714285714286E-3</v>
      </c>
      <c r="E97" s="91">
        <v>0.69059999999999999</v>
      </c>
      <c r="F97" s="92">
        <v>4.9259999999999998E-2</v>
      </c>
      <c r="G97" s="88">
        <f t="shared" si="9"/>
        <v>0.73985999999999996</v>
      </c>
      <c r="H97" s="89">
        <v>3953</v>
      </c>
      <c r="I97" s="90" t="s">
        <v>64</v>
      </c>
      <c r="J97" s="74">
        <f t="shared" si="10"/>
        <v>0.39529999999999998</v>
      </c>
      <c r="K97" s="89">
        <v>1193</v>
      </c>
      <c r="L97" s="90" t="s">
        <v>64</v>
      </c>
      <c r="M97" s="74">
        <f t="shared" si="7"/>
        <v>0.1193</v>
      </c>
      <c r="N97" s="89">
        <v>1157</v>
      </c>
      <c r="O97" s="90" t="s">
        <v>64</v>
      </c>
      <c r="P97" s="74">
        <f t="shared" si="8"/>
        <v>0.1157</v>
      </c>
    </row>
    <row r="98" spans="2:16">
      <c r="B98" s="89">
        <v>70</v>
      </c>
      <c r="C98" s="90" t="s">
        <v>63</v>
      </c>
      <c r="D98" s="118">
        <f t="shared" si="6"/>
        <v>0.01</v>
      </c>
      <c r="E98" s="91">
        <v>0.71989999999999998</v>
      </c>
      <c r="F98" s="92">
        <v>4.6989999999999997E-2</v>
      </c>
      <c r="G98" s="88">
        <f t="shared" si="9"/>
        <v>0.76688999999999996</v>
      </c>
      <c r="H98" s="89">
        <v>4201</v>
      </c>
      <c r="I98" s="90" t="s">
        <v>64</v>
      </c>
      <c r="J98" s="74">
        <f t="shared" si="10"/>
        <v>0.42009999999999997</v>
      </c>
      <c r="K98" s="89">
        <v>1229</v>
      </c>
      <c r="L98" s="90" t="s">
        <v>64</v>
      </c>
      <c r="M98" s="74">
        <f t="shared" si="7"/>
        <v>0.12290000000000001</v>
      </c>
      <c r="N98" s="89">
        <v>1203</v>
      </c>
      <c r="O98" s="90" t="s">
        <v>64</v>
      </c>
      <c r="P98" s="74">
        <f t="shared" si="8"/>
        <v>0.1203</v>
      </c>
    </row>
    <row r="99" spans="2:16">
      <c r="B99" s="89">
        <v>80</v>
      </c>
      <c r="C99" s="90" t="s">
        <v>63</v>
      </c>
      <c r="D99" s="118">
        <f t="shared" si="6"/>
        <v>1.1428571428571429E-2</v>
      </c>
      <c r="E99" s="91">
        <v>0.77480000000000004</v>
      </c>
      <c r="F99" s="92">
        <v>4.3099999999999999E-2</v>
      </c>
      <c r="G99" s="88">
        <f t="shared" si="9"/>
        <v>0.81790000000000007</v>
      </c>
      <c r="H99" s="89">
        <v>4680</v>
      </c>
      <c r="I99" s="90" t="s">
        <v>64</v>
      </c>
      <c r="J99" s="74">
        <f t="shared" si="10"/>
        <v>0.46799999999999997</v>
      </c>
      <c r="K99" s="89">
        <v>1291</v>
      </c>
      <c r="L99" s="90" t="s">
        <v>64</v>
      </c>
      <c r="M99" s="74">
        <f t="shared" si="7"/>
        <v>0.12909999999999999</v>
      </c>
      <c r="N99" s="89">
        <v>1288</v>
      </c>
      <c r="O99" s="90" t="s">
        <v>64</v>
      </c>
      <c r="P99" s="74">
        <f t="shared" si="8"/>
        <v>0.1288</v>
      </c>
    </row>
    <row r="100" spans="2:16">
      <c r="B100" s="89">
        <v>90</v>
      </c>
      <c r="C100" s="90" t="s">
        <v>63</v>
      </c>
      <c r="D100" s="118">
        <f t="shared" si="6"/>
        <v>1.2857142857142857E-2</v>
      </c>
      <c r="E100" s="91">
        <v>0.82579999999999998</v>
      </c>
      <c r="F100" s="92">
        <v>3.9870000000000003E-2</v>
      </c>
      <c r="G100" s="88">
        <f t="shared" si="9"/>
        <v>0.86566999999999994</v>
      </c>
      <c r="H100" s="89">
        <v>5136</v>
      </c>
      <c r="I100" s="90" t="s">
        <v>64</v>
      </c>
      <c r="J100" s="74">
        <f t="shared" si="10"/>
        <v>0.51360000000000006</v>
      </c>
      <c r="K100" s="89">
        <v>1346</v>
      </c>
      <c r="L100" s="90" t="s">
        <v>64</v>
      </c>
      <c r="M100" s="74">
        <f t="shared" si="7"/>
        <v>0.1346</v>
      </c>
      <c r="N100" s="89">
        <v>1364</v>
      </c>
      <c r="O100" s="90" t="s">
        <v>64</v>
      </c>
      <c r="P100" s="74">
        <f t="shared" si="8"/>
        <v>0.13640000000000002</v>
      </c>
    </row>
    <row r="101" spans="2:16">
      <c r="B101" s="89">
        <v>100</v>
      </c>
      <c r="C101" s="90" t="s">
        <v>63</v>
      </c>
      <c r="D101" s="118">
        <f t="shared" si="6"/>
        <v>1.4285714285714287E-2</v>
      </c>
      <c r="E101" s="91">
        <v>0.87339999999999995</v>
      </c>
      <c r="F101" s="92">
        <v>3.7150000000000002E-2</v>
      </c>
      <c r="G101" s="88">
        <f t="shared" si="9"/>
        <v>0.91054999999999997</v>
      </c>
      <c r="H101" s="89">
        <v>5573</v>
      </c>
      <c r="I101" s="90" t="s">
        <v>64</v>
      </c>
      <c r="J101" s="74">
        <f t="shared" si="10"/>
        <v>0.55730000000000002</v>
      </c>
      <c r="K101" s="89">
        <v>1393</v>
      </c>
      <c r="L101" s="90" t="s">
        <v>64</v>
      </c>
      <c r="M101" s="74">
        <f t="shared" si="7"/>
        <v>0.13930000000000001</v>
      </c>
      <c r="N101" s="89">
        <v>1433</v>
      </c>
      <c r="O101" s="90" t="s">
        <v>64</v>
      </c>
      <c r="P101" s="74">
        <f t="shared" si="8"/>
        <v>0.14330000000000001</v>
      </c>
    </row>
    <row r="102" spans="2:16">
      <c r="B102" s="89">
        <v>110</v>
      </c>
      <c r="C102" s="90" t="s">
        <v>63</v>
      </c>
      <c r="D102" s="118">
        <f t="shared" si="6"/>
        <v>1.5714285714285715E-2</v>
      </c>
      <c r="E102" s="91">
        <v>0.91810000000000003</v>
      </c>
      <c r="F102" s="92">
        <v>3.483E-2</v>
      </c>
      <c r="G102" s="88">
        <f t="shared" si="9"/>
        <v>0.95293000000000005</v>
      </c>
      <c r="H102" s="89">
        <v>5994</v>
      </c>
      <c r="I102" s="90" t="s">
        <v>64</v>
      </c>
      <c r="J102" s="74">
        <f t="shared" si="10"/>
        <v>0.59939999999999993</v>
      </c>
      <c r="K102" s="89">
        <v>1435</v>
      </c>
      <c r="L102" s="90" t="s">
        <v>64</v>
      </c>
      <c r="M102" s="74">
        <f t="shared" si="7"/>
        <v>0.14350000000000002</v>
      </c>
      <c r="N102" s="89">
        <v>1495</v>
      </c>
      <c r="O102" s="90" t="s">
        <v>64</v>
      </c>
      <c r="P102" s="74">
        <f t="shared" si="8"/>
        <v>0.14950000000000002</v>
      </c>
    </row>
    <row r="103" spans="2:16">
      <c r="B103" s="89">
        <v>120</v>
      </c>
      <c r="C103" s="90" t="s">
        <v>63</v>
      </c>
      <c r="D103" s="118">
        <f t="shared" si="6"/>
        <v>1.7142857142857144E-2</v>
      </c>
      <c r="E103" s="91">
        <v>0.96040000000000003</v>
      </c>
      <c r="F103" s="92">
        <v>3.2800000000000003E-2</v>
      </c>
      <c r="G103" s="88">
        <f t="shared" si="9"/>
        <v>0.99320000000000008</v>
      </c>
      <c r="H103" s="89">
        <v>6400</v>
      </c>
      <c r="I103" s="90" t="s">
        <v>64</v>
      </c>
      <c r="J103" s="74">
        <f t="shared" si="10"/>
        <v>0.64</v>
      </c>
      <c r="K103" s="89">
        <v>1472</v>
      </c>
      <c r="L103" s="90" t="s">
        <v>64</v>
      </c>
      <c r="M103" s="74">
        <f t="shared" si="7"/>
        <v>0.1472</v>
      </c>
      <c r="N103" s="89">
        <v>1552</v>
      </c>
      <c r="O103" s="90" t="s">
        <v>64</v>
      </c>
      <c r="P103" s="74">
        <f t="shared" si="8"/>
        <v>0.1552</v>
      </c>
    </row>
    <row r="104" spans="2:16">
      <c r="B104" s="89">
        <v>130</v>
      </c>
      <c r="C104" s="90" t="s">
        <v>63</v>
      </c>
      <c r="D104" s="118">
        <f t="shared" si="6"/>
        <v>1.8571428571428572E-2</v>
      </c>
      <c r="E104" s="91">
        <v>1.0009999999999999</v>
      </c>
      <c r="F104" s="92">
        <v>3.1029999999999999E-2</v>
      </c>
      <c r="G104" s="88">
        <f t="shared" si="9"/>
        <v>1.0320299999999998</v>
      </c>
      <c r="H104" s="89">
        <v>6793</v>
      </c>
      <c r="I104" s="90" t="s">
        <v>64</v>
      </c>
      <c r="J104" s="74">
        <f t="shared" si="10"/>
        <v>0.67930000000000001</v>
      </c>
      <c r="K104" s="89">
        <v>1506</v>
      </c>
      <c r="L104" s="90" t="s">
        <v>64</v>
      </c>
      <c r="M104" s="74">
        <f t="shared" si="7"/>
        <v>0.15060000000000001</v>
      </c>
      <c r="N104" s="89">
        <v>1605</v>
      </c>
      <c r="O104" s="90" t="s">
        <v>64</v>
      </c>
      <c r="P104" s="74">
        <f t="shared" si="8"/>
        <v>0.1605</v>
      </c>
    </row>
    <row r="105" spans="2:16">
      <c r="B105" s="89">
        <v>140</v>
      </c>
      <c r="C105" s="90" t="s">
        <v>63</v>
      </c>
      <c r="D105" s="118">
        <f t="shared" si="6"/>
        <v>0.02</v>
      </c>
      <c r="E105" s="91">
        <v>1.0389999999999999</v>
      </c>
      <c r="F105" s="92">
        <v>2.946E-2</v>
      </c>
      <c r="G105" s="88">
        <f t="shared" si="9"/>
        <v>1.06846</v>
      </c>
      <c r="H105" s="89">
        <v>7174</v>
      </c>
      <c r="I105" s="90" t="s">
        <v>64</v>
      </c>
      <c r="J105" s="74">
        <f t="shared" si="10"/>
        <v>0.71740000000000004</v>
      </c>
      <c r="K105" s="89">
        <v>1536</v>
      </c>
      <c r="L105" s="90" t="s">
        <v>64</v>
      </c>
      <c r="M105" s="74">
        <f t="shared" si="7"/>
        <v>0.15360000000000001</v>
      </c>
      <c r="N105" s="89">
        <v>1654</v>
      </c>
      <c r="O105" s="90" t="s">
        <v>64</v>
      </c>
      <c r="P105" s="74">
        <f t="shared" si="8"/>
        <v>0.16539999999999999</v>
      </c>
    </row>
    <row r="106" spans="2:16">
      <c r="B106" s="89">
        <v>150</v>
      </c>
      <c r="C106" s="90" t="s">
        <v>63</v>
      </c>
      <c r="D106" s="118">
        <f t="shared" si="6"/>
        <v>2.1428571428571429E-2</v>
      </c>
      <c r="E106" s="91">
        <v>1.075</v>
      </c>
      <c r="F106" s="92">
        <v>2.8060000000000002E-2</v>
      </c>
      <c r="G106" s="88">
        <f t="shared" si="9"/>
        <v>1.1030599999999999</v>
      </c>
      <c r="H106" s="89">
        <v>7545</v>
      </c>
      <c r="I106" s="90" t="s">
        <v>64</v>
      </c>
      <c r="J106" s="74">
        <f t="shared" si="10"/>
        <v>0.75449999999999995</v>
      </c>
      <c r="K106" s="89">
        <v>1564</v>
      </c>
      <c r="L106" s="90" t="s">
        <v>64</v>
      </c>
      <c r="M106" s="74">
        <f t="shared" si="7"/>
        <v>0.15640000000000001</v>
      </c>
      <c r="N106" s="89">
        <v>1699</v>
      </c>
      <c r="O106" s="90" t="s">
        <v>64</v>
      </c>
      <c r="P106" s="74">
        <f t="shared" si="8"/>
        <v>0.1699</v>
      </c>
    </row>
    <row r="107" spans="2:16">
      <c r="B107" s="89">
        <v>160</v>
      </c>
      <c r="C107" s="90" t="s">
        <v>63</v>
      </c>
      <c r="D107" s="74">
        <f t="shared" si="6"/>
        <v>2.2857142857142857E-2</v>
      </c>
      <c r="E107" s="91">
        <v>1.1100000000000001</v>
      </c>
      <c r="F107" s="92">
        <v>2.6800000000000001E-2</v>
      </c>
      <c r="G107" s="88">
        <f t="shared" si="9"/>
        <v>1.1368</v>
      </c>
      <c r="H107" s="89">
        <v>7905</v>
      </c>
      <c r="I107" s="90" t="s">
        <v>64</v>
      </c>
      <c r="J107" s="74">
        <f t="shared" si="10"/>
        <v>0.79049999999999998</v>
      </c>
      <c r="K107" s="89">
        <v>1590</v>
      </c>
      <c r="L107" s="90" t="s">
        <v>64</v>
      </c>
      <c r="M107" s="74">
        <f t="shared" si="7"/>
        <v>0.159</v>
      </c>
      <c r="N107" s="89">
        <v>1742</v>
      </c>
      <c r="O107" s="90" t="s">
        <v>64</v>
      </c>
      <c r="P107" s="74">
        <f t="shared" si="8"/>
        <v>0.17419999999999999</v>
      </c>
    </row>
    <row r="108" spans="2:16">
      <c r="B108" s="89">
        <v>170</v>
      </c>
      <c r="C108" s="90" t="s">
        <v>63</v>
      </c>
      <c r="D108" s="74">
        <f t="shared" si="6"/>
        <v>2.4285714285714289E-2</v>
      </c>
      <c r="E108" s="91">
        <v>1.1439999999999999</v>
      </c>
      <c r="F108" s="92">
        <v>2.5659999999999999E-2</v>
      </c>
      <c r="G108" s="88">
        <f t="shared" si="9"/>
        <v>1.1696599999999999</v>
      </c>
      <c r="H108" s="89">
        <v>8257</v>
      </c>
      <c r="I108" s="90" t="s">
        <v>64</v>
      </c>
      <c r="J108" s="76">
        <f t="shared" si="10"/>
        <v>0.82569999999999999</v>
      </c>
      <c r="K108" s="89">
        <v>1613</v>
      </c>
      <c r="L108" s="90" t="s">
        <v>64</v>
      </c>
      <c r="M108" s="74">
        <f t="shared" si="7"/>
        <v>0.1613</v>
      </c>
      <c r="N108" s="89">
        <v>1781</v>
      </c>
      <c r="O108" s="90" t="s">
        <v>64</v>
      </c>
      <c r="P108" s="74">
        <f t="shared" si="8"/>
        <v>0.17809999999999998</v>
      </c>
    </row>
    <row r="109" spans="2:16">
      <c r="B109" s="89">
        <v>180</v>
      </c>
      <c r="C109" s="90" t="s">
        <v>63</v>
      </c>
      <c r="D109" s="74">
        <f t="shared" si="6"/>
        <v>2.5714285714285714E-2</v>
      </c>
      <c r="E109" s="91">
        <v>1.1759999999999999</v>
      </c>
      <c r="F109" s="92">
        <v>2.4629999999999999E-2</v>
      </c>
      <c r="G109" s="88">
        <f t="shared" si="9"/>
        <v>1.2006299999999999</v>
      </c>
      <c r="H109" s="89">
        <v>8600</v>
      </c>
      <c r="I109" s="90" t="s">
        <v>64</v>
      </c>
      <c r="J109" s="76">
        <f t="shared" si="10"/>
        <v>0.86</v>
      </c>
      <c r="K109" s="89">
        <v>1635</v>
      </c>
      <c r="L109" s="90" t="s">
        <v>64</v>
      </c>
      <c r="M109" s="74">
        <f t="shared" si="7"/>
        <v>0.16350000000000001</v>
      </c>
      <c r="N109" s="89">
        <v>1819</v>
      </c>
      <c r="O109" s="90" t="s">
        <v>64</v>
      </c>
      <c r="P109" s="74">
        <f t="shared" si="8"/>
        <v>0.18190000000000001</v>
      </c>
    </row>
    <row r="110" spans="2:16">
      <c r="B110" s="89">
        <v>200</v>
      </c>
      <c r="C110" s="90" t="s">
        <v>63</v>
      </c>
      <c r="D110" s="74">
        <f t="shared" si="6"/>
        <v>2.8571428571428574E-2</v>
      </c>
      <c r="E110" s="91">
        <v>1.236</v>
      </c>
      <c r="F110" s="92">
        <v>2.282E-2</v>
      </c>
      <c r="G110" s="88">
        <f t="shared" si="9"/>
        <v>1.2588200000000001</v>
      </c>
      <c r="H110" s="89">
        <v>9265</v>
      </c>
      <c r="I110" s="90" t="s">
        <v>64</v>
      </c>
      <c r="J110" s="76">
        <f t="shared" si="10"/>
        <v>0.9265000000000001</v>
      </c>
      <c r="K110" s="89">
        <v>1676</v>
      </c>
      <c r="L110" s="90" t="s">
        <v>64</v>
      </c>
      <c r="M110" s="74">
        <f t="shared" si="7"/>
        <v>0.1676</v>
      </c>
      <c r="N110" s="89">
        <v>1888</v>
      </c>
      <c r="O110" s="90" t="s">
        <v>64</v>
      </c>
      <c r="P110" s="74">
        <f t="shared" si="8"/>
        <v>0.1888</v>
      </c>
    </row>
    <row r="111" spans="2:16">
      <c r="B111" s="89">
        <v>225</v>
      </c>
      <c r="C111" s="90" t="s">
        <v>63</v>
      </c>
      <c r="D111" s="74">
        <f t="shared" si="6"/>
        <v>3.2142857142857147E-2</v>
      </c>
      <c r="E111" s="91">
        <v>1.306</v>
      </c>
      <c r="F111" s="92">
        <v>2.0930000000000001E-2</v>
      </c>
      <c r="G111" s="88">
        <f t="shared" si="9"/>
        <v>1.3269299999999999</v>
      </c>
      <c r="H111" s="89">
        <v>1.01</v>
      </c>
      <c r="I111" s="93" t="s">
        <v>66</v>
      </c>
      <c r="J111" s="76">
        <f t="shared" ref="J111:J115" si="11">H111</f>
        <v>1.01</v>
      </c>
      <c r="K111" s="89">
        <v>1720</v>
      </c>
      <c r="L111" s="90" t="s">
        <v>64</v>
      </c>
      <c r="M111" s="74">
        <f t="shared" si="7"/>
        <v>0.17199999999999999</v>
      </c>
      <c r="N111" s="89">
        <v>1965</v>
      </c>
      <c r="O111" s="90" t="s">
        <v>64</v>
      </c>
      <c r="P111" s="74">
        <f t="shared" si="8"/>
        <v>0.19650000000000001</v>
      </c>
    </row>
    <row r="112" spans="2:16">
      <c r="B112" s="89">
        <v>250</v>
      </c>
      <c r="C112" s="90" t="s">
        <v>63</v>
      </c>
      <c r="D112" s="74">
        <f t="shared" si="6"/>
        <v>3.5714285714285712E-2</v>
      </c>
      <c r="E112" s="91">
        <v>1.371</v>
      </c>
      <c r="F112" s="92">
        <v>1.9359999999999999E-2</v>
      </c>
      <c r="G112" s="88">
        <f t="shared" si="9"/>
        <v>1.39036</v>
      </c>
      <c r="H112" s="89">
        <v>1.08</v>
      </c>
      <c r="I112" s="90" t="s">
        <v>66</v>
      </c>
      <c r="J112" s="76">
        <f t="shared" si="11"/>
        <v>1.08</v>
      </c>
      <c r="K112" s="89">
        <v>1759</v>
      </c>
      <c r="L112" s="90" t="s">
        <v>64</v>
      </c>
      <c r="M112" s="74">
        <f t="shared" si="7"/>
        <v>0.1759</v>
      </c>
      <c r="N112" s="89">
        <v>2034</v>
      </c>
      <c r="O112" s="90" t="s">
        <v>64</v>
      </c>
      <c r="P112" s="74">
        <f t="shared" si="8"/>
        <v>0.20339999999999997</v>
      </c>
    </row>
    <row r="113" spans="1:16">
      <c r="B113" s="89">
        <v>275</v>
      </c>
      <c r="C113" s="90" t="s">
        <v>63</v>
      </c>
      <c r="D113" s="74">
        <f t="shared" si="6"/>
        <v>3.9285714285714292E-2</v>
      </c>
      <c r="E113" s="91">
        <v>1.43</v>
      </c>
      <c r="F113" s="92">
        <v>1.8030000000000001E-2</v>
      </c>
      <c r="G113" s="88">
        <f t="shared" si="9"/>
        <v>1.4480299999999999</v>
      </c>
      <c r="H113" s="89">
        <v>1.1599999999999999</v>
      </c>
      <c r="I113" s="90" t="s">
        <v>66</v>
      </c>
      <c r="J113" s="76">
        <f t="shared" si="11"/>
        <v>1.1599999999999999</v>
      </c>
      <c r="K113" s="89">
        <v>1792</v>
      </c>
      <c r="L113" s="90" t="s">
        <v>64</v>
      </c>
      <c r="M113" s="74">
        <f t="shared" si="7"/>
        <v>0.1792</v>
      </c>
      <c r="N113" s="89">
        <v>2095</v>
      </c>
      <c r="O113" s="90" t="s">
        <v>64</v>
      </c>
      <c r="P113" s="74">
        <f t="shared" si="8"/>
        <v>0.20950000000000002</v>
      </c>
    </row>
    <row r="114" spans="1:16">
      <c r="B114" s="89">
        <v>300</v>
      </c>
      <c r="C114" s="90" t="s">
        <v>63</v>
      </c>
      <c r="D114" s="74">
        <f t="shared" si="6"/>
        <v>4.2857142857142858E-2</v>
      </c>
      <c r="E114" s="91">
        <v>1.4850000000000001</v>
      </c>
      <c r="F114" s="92">
        <v>1.6889999999999999E-2</v>
      </c>
      <c r="G114" s="88">
        <f t="shared" si="9"/>
        <v>1.5018900000000002</v>
      </c>
      <c r="H114" s="89">
        <v>1.23</v>
      </c>
      <c r="I114" s="90" t="s">
        <v>66</v>
      </c>
      <c r="J114" s="76">
        <f t="shared" si="11"/>
        <v>1.23</v>
      </c>
      <c r="K114" s="89">
        <v>1822</v>
      </c>
      <c r="L114" s="90" t="s">
        <v>64</v>
      </c>
      <c r="M114" s="74">
        <f t="shared" si="7"/>
        <v>0.1822</v>
      </c>
      <c r="N114" s="89">
        <v>2151</v>
      </c>
      <c r="O114" s="90" t="s">
        <v>64</v>
      </c>
      <c r="P114" s="74">
        <f t="shared" si="8"/>
        <v>0.21509999999999999</v>
      </c>
    </row>
    <row r="115" spans="1:16">
      <c r="B115" s="89">
        <v>325</v>
      </c>
      <c r="C115" s="90" t="s">
        <v>63</v>
      </c>
      <c r="D115" s="74">
        <f t="shared" si="6"/>
        <v>4.642857142857143E-2</v>
      </c>
      <c r="E115" s="91">
        <v>1.536</v>
      </c>
      <c r="F115" s="92">
        <v>1.5900000000000001E-2</v>
      </c>
      <c r="G115" s="88">
        <f t="shared" si="9"/>
        <v>1.5519000000000001</v>
      </c>
      <c r="H115" s="89">
        <v>1.29</v>
      </c>
      <c r="I115" s="90" t="s">
        <v>66</v>
      </c>
      <c r="J115" s="76">
        <f t="shared" si="11"/>
        <v>1.29</v>
      </c>
      <c r="K115" s="89">
        <v>1849</v>
      </c>
      <c r="L115" s="90" t="s">
        <v>64</v>
      </c>
      <c r="M115" s="74">
        <f t="shared" si="7"/>
        <v>0.18490000000000001</v>
      </c>
      <c r="N115" s="89">
        <v>2203</v>
      </c>
      <c r="O115" s="90" t="s">
        <v>64</v>
      </c>
      <c r="P115" s="74">
        <f t="shared" si="8"/>
        <v>0.2203</v>
      </c>
    </row>
    <row r="116" spans="1:16">
      <c r="B116" s="89">
        <v>350</v>
      </c>
      <c r="C116" s="90" t="s">
        <v>63</v>
      </c>
      <c r="D116" s="74">
        <f t="shared" si="6"/>
        <v>4.9999999999999996E-2</v>
      </c>
      <c r="E116" s="91">
        <v>1.583</v>
      </c>
      <c r="F116" s="92">
        <v>1.502E-2</v>
      </c>
      <c r="G116" s="88">
        <f t="shared" si="9"/>
        <v>1.59802</v>
      </c>
      <c r="H116" s="89">
        <v>1.36</v>
      </c>
      <c r="I116" s="90" t="s">
        <v>66</v>
      </c>
      <c r="J116" s="76">
        <f t="shared" ref="J116:J120" si="12">H116</f>
        <v>1.36</v>
      </c>
      <c r="K116" s="89">
        <v>1874</v>
      </c>
      <c r="L116" s="90" t="s">
        <v>64</v>
      </c>
      <c r="M116" s="74">
        <f t="shared" si="7"/>
        <v>0.18740000000000001</v>
      </c>
      <c r="N116" s="89">
        <v>2251</v>
      </c>
      <c r="O116" s="90" t="s">
        <v>64</v>
      </c>
      <c r="P116" s="74">
        <f t="shared" si="8"/>
        <v>0.22509999999999999</v>
      </c>
    </row>
    <row r="117" spans="1:16">
      <c r="B117" s="89">
        <v>375</v>
      </c>
      <c r="C117" s="90" t="s">
        <v>63</v>
      </c>
      <c r="D117" s="74">
        <f t="shared" si="6"/>
        <v>5.3571428571428568E-2</v>
      </c>
      <c r="E117" s="91">
        <v>1.6279999999999999</v>
      </c>
      <c r="F117" s="92">
        <v>1.4250000000000001E-2</v>
      </c>
      <c r="G117" s="88">
        <f t="shared" si="9"/>
        <v>1.64225</v>
      </c>
      <c r="H117" s="89">
        <v>1.43</v>
      </c>
      <c r="I117" s="90" t="s">
        <v>66</v>
      </c>
      <c r="J117" s="76">
        <f t="shared" si="12"/>
        <v>1.43</v>
      </c>
      <c r="K117" s="89">
        <v>1896</v>
      </c>
      <c r="L117" s="90" t="s">
        <v>64</v>
      </c>
      <c r="M117" s="74">
        <f t="shared" si="7"/>
        <v>0.18959999999999999</v>
      </c>
      <c r="N117" s="89">
        <v>2295</v>
      </c>
      <c r="O117" s="90" t="s">
        <v>64</v>
      </c>
      <c r="P117" s="74">
        <f t="shared" si="8"/>
        <v>0.22949999999999998</v>
      </c>
    </row>
    <row r="118" spans="1:16">
      <c r="B118" s="89">
        <v>400</v>
      </c>
      <c r="C118" s="90" t="s">
        <v>63</v>
      </c>
      <c r="D118" s="74">
        <f t="shared" si="6"/>
        <v>5.7142857142857148E-2</v>
      </c>
      <c r="E118" s="91">
        <v>1.669</v>
      </c>
      <c r="F118" s="92">
        <v>1.3559999999999999E-2</v>
      </c>
      <c r="G118" s="88">
        <f t="shared" si="9"/>
        <v>1.6825600000000001</v>
      </c>
      <c r="H118" s="89">
        <v>1.49</v>
      </c>
      <c r="I118" s="90" t="s">
        <v>66</v>
      </c>
      <c r="J118" s="76">
        <f t="shared" si="12"/>
        <v>1.49</v>
      </c>
      <c r="K118" s="89">
        <v>1917</v>
      </c>
      <c r="L118" s="90" t="s">
        <v>64</v>
      </c>
      <c r="M118" s="74">
        <f t="shared" si="7"/>
        <v>0.19170000000000001</v>
      </c>
      <c r="N118" s="89">
        <v>2336</v>
      </c>
      <c r="O118" s="90" t="s">
        <v>64</v>
      </c>
      <c r="P118" s="74">
        <f t="shared" si="8"/>
        <v>0.23359999999999997</v>
      </c>
    </row>
    <row r="119" spans="1:16">
      <c r="B119" s="89">
        <v>450</v>
      </c>
      <c r="C119" s="90" t="s">
        <v>63</v>
      </c>
      <c r="D119" s="74">
        <f t="shared" si="6"/>
        <v>6.4285714285714293E-2</v>
      </c>
      <c r="E119" s="91">
        <v>1.7450000000000001</v>
      </c>
      <c r="F119" s="92">
        <v>1.238E-2</v>
      </c>
      <c r="G119" s="88">
        <f t="shared" si="9"/>
        <v>1.7573800000000002</v>
      </c>
      <c r="H119" s="89">
        <v>1.61</v>
      </c>
      <c r="I119" s="90" t="s">
        <v>66</v>
      </c>
      <c r="J119" s="76">
        <f t="shared" si="12"/>
        <v>1.61</v>
      </c>
      <c r="K119" s="89">
        <v>1957</v>
      </c>
      <c r="L119" s="90" t="s">
        <v>64</v>
      </c>
      <c r="M119" s="74">
        <f t="shared" si="7"/>
        <v>0.19570000000000001</v>
      </c>
      <c r="N119" s="89">
        <v>2411</v>
      </c>
      <c r="O119" s="90" t="s">
        <v>64</v>
      </c>
      <c r="P119" s="74">
        <f t="shared" si="8"/>
        <v>0.24110000000000001</v>
      </c>
    </row>
    <row r="120" spans="1:16">
      <c r="B120" s="89">
        <v>500</v>
      </c>
      <c r="C120" s="90" t="s">
        <v>63</v>
      </c>
      <c r="D120" s="74">
        <f t="shared" si="6"/>
        <v>7.1428571428571425E-2</v>
      </c>
      <c r="E120" s="91">
        <v>1.8109999999999999</v>
      </c>
      <c r="F120" s="92">
        <v>1.141E-2</v>
      </c>
      <c r="G120" s="88">
        <f t="shared" si="9"/>
        <v>1.8224099999999999</v>
      </c>
      <c r="H120" s="89">
        <v>1.73</v>
      </c>
      <c r="I120" s="90" t="s">
        <v>66</v>
      </c>
      <c r="J120" s="76">
        <f t="shared" si="12"/>
        <v>1.73</v>
      </c>
      <c r="K120" s="89">
        <v>1993</v>
      </c>
      <c r="L120" s="90" t="s">
        <v>64</v>
      </c>
      <c r="M120" s="74">
        <f t="shared" si="7"/>
        <v>0.1993</v>
      </c>
      <c r="N120" s="89">
        <v>2479</v>
      </c>
      <c r="O120" s="90" t="s">
        <v>64</v>
      </c>
      <c r="P120" s="74">
        <f t="shared" si="8"/>
        <v>0.24790000000000001</v>
      </c>
    </row>
    <row r="121" spans="1:16">
      <c r="B121" s="89">
        <v>550</v>
      </c>
      <c r="C121" s="90" t="s">
        <v>63</v>
      </c>
      <c r="D121" s="74">
        <f t="shared" si="6"/>
        <v>7.8571428571428584E-2</v>
      </c>
      <c r="E121" s="91">
        <v>1.87</v>
      </c>
      <c r="F121" s="92">
        <v>1.059E-2</v>
      </c>
      <c r="G121" s="88">
        <f t="shared" si="9"/>
        <v>1.8805900000000002</v>
      </c>
      <c r="H121" s="89">
        <v>1.84</v>
      </c>
      <c r="I121" s="90" t="s">
        <v>66</v>
      </c>
      <c r="J121" s="76">
        <f t="shared" ref="J121:J178" si="13">H121</f>
        <v>1.84</v>
      </c>
      <c r="K121" s="89">
        <v>2025</v>
      </c>
      <c r="L121" s="90" t="s">
        <v>64</v>
      </c>
      <c r="M121" s="74">
        <f t="shared" si="7"/>
        <v>0.20249999999999999</v>
      </c>
      <c r="N121" s="89">
        <v>2540</v>
      </c>
      <c r="O121" s="90" t="s">
        <v>64</v>
      </c>
      <c r="P121" s="74">
        <f t="shared" si="8"/>
        <v>0.254</v>
      </c>
    </row>
    <row r="122" spans="1:16">
      <c r="B122" s="89">
        <v>600</v>
      </c>
      <c r="C122" s="90" t="s">
        <v>63</v>
      </c>
      <c r="D122" s="74">
        <f t="shared" si="6"/>
        <v>8.5714285714285715E-2</v>
      </c>
      <c r="E122" s="91">
        <v>1.9219999999999999</v>
      </c>
      <c r="F122" s="92">
        <v>9.887E-3</v>
      </c>
      <c r="G122" s="88">
        <f t="shared" si="9"/>
        <v>1.9318869999999999</v>
      </c>
      <c r="H122" s="89">
        <v>1.95</v>
      </c>
      <c r="I122" s="90" t="s">
        <v>66</v>
      </c>
      <c r="J122" s="76">
        <f t="shared" si="13"/>
        <v>1.95</v>
      </c>
      <c r="K122" s="89">
        <v>2053</v>
      </c>
      <c r="L122" s="90" t="s">
        <v>64</v>
      </c>
      <c r="M122" s="74">
        <f t="shared" si="7"/>
        <v>0.20529999999999998</v>
      </c>
      <c r="N122" s="89">
        <v>2596</v>
      </c>
      <c r="O122" s="90" t="s">
        <v>64</v>
      </c>
      <c r="P122" s="74">
        <f t="shared" si="8"/>
        <v>0.2596</v>
      </c>
    </row>
    <row r="123" spans="1:16">
      <c r="B123" s="89">
        <v>650</v>
      </c>
      <c r="C123" s="90" t="s">
        <v>63</v>
      </c>
      <c r="D123" s="74">
        <f t="shared" si="6"/>
        <v>9.285714285714286E-2</v>
      </c>
      <c r="E123" s="91">
        <v>1.968</v>
      </c>
      <c r="F123" s="92">
        <v>9.2800000000000001E-3</v>
      </c>
      <c r="G123" s="88">
        <f t="shared" si="9"/>
        <v>1.9772799999999999</v>
      </c>
      <c r="H123" s="89">
        <v>2.06</v>
      </c>
      <c r="I123" s="90" t="s">
        <v>66</v>
      </c>
      <c r="J123" s="76">
        <f t="shared" si="13"/>
        <v>2.06</v>
      </c>
      <c r="K123" s="89">
        <v>2080</v>
      </c>
      <c r="L123" s="90" t="s">
        <v>64</v>
      </c>
      <c r="M123" s="74">
        <f t="shared" si="7"/>
        <v>0.20800000000000002</v>
      </c>
      <c r="N123" s="89">
        <v>2647</v>
      </c>
      <c r="O123" s="90" t="s">
        <v>64</v>
      </c>
      <c r="P123" s="74">
        <f t="shared" si="8"/>
        <v>0.26469999999999999</v>
      </c>
    </row>
    <row r="124" spans="1:16">
      <c r="B124" s="89">
        <v>700</v>
      </c>
      <c r="C124" s="90" t="s">
        <v>63</v>
      </c>
      <c r="D124" s="74">
        <f t="shared" si="6"/>
        <v>9.9999999999999992E-2</v>
      </c>
      <c r="E124" s="91">
        <v>2.0089999999999999</v>
      </c>
      <c r="F124" s="92">
        <v>8.7500000000000008E-3</v>
      </c>
      <c r="G124" s="88">
        <f t="shared" si="9"/>
        <v>2.0177499999999999</v>
      </c>
      <c r="H124" s="89">
        <v>2.17</v>
      </c>
      <c r="I124" s="90" t="s">
        <v>66</v>
      </c>
      <c r="J124" s="76">
        <f t="shared" si="13"/>
        <v>2.17</v>
      </c>
      <c r="K124" s="89">
        <v>2104</v>
      </c>
      <c r="L124" s="90" t="s">
        <v>64</v>
      </c>
      <c r="M124" s="74">
        <f t="shared" si="7"/>
        <v>0.2104</v>
      </c>
      <c r="N124" s="89">
        <v>2695</v>
      </c>
      <c r="O124" s="90" t="s">
        <v>64</v>
      </c>
      <c r="P124" s="74">
        <f t="shared" si="8"/>
        <v>0.26949999999999996</v>
      </c>
    </row>
    <row r="125" spans="1:16">
      <c r="B125" s="77">
        <v>800</v>
      </c>
      <c r="C125" s="79" t="s">
        <v>63</v>
      </c>
      <c r="D125" s="74">
        <f t="shared" si="6"/>
        <v>0.1142857142857143</v>
      </c>
      <c r="E125" s="91">
        <v>2.077</v>
      </c>
      <c r="F125" s="92">
        <v>7.8650000000000005E-3</v>
      </c>
      <c r="G125" s="88">
        <f t="shared" si="9"/>
        <v>2.0848649999999997</v>
      </c>
      <c r="H125" s="89">
        <v>2.38</v>
      </c>
      <c r="I125" s="90" t="s">
        <v>66</v>
      </c>
      <c r="J125" s="76">
        <f t="shared" si="13"/>
        <v>2.38</v>
      </c>
      <c r="K125" s="89">
        <v>2157</v>
      </c>
      <c r="L125" s="90" t="s">
        <v>64</v>
      </c>
      <c r="M125" s="74">
        <f t="shared" si="7"/>
        <v>0.2157</v>
      </c>
      <c r="N125" s="89">
        <v>2783</v>
      </c>
      <c r="O125" s="90" t="s">
        <v>64</v>
      </c>
      <c r="P125" s="74">
        <f t="shared" si="8"/>
        <v>0.27829999999999999</v>
      </c>
    </row>
    <row r="126" spans="1:16">
      <c r="B126" s="77">
        <v>900</v>
      </c>
      <c r="C126" s="79" t="s">
        <v>63</v>
      </c>
      <c r="D126" s="74">
        <f t="shared" si="6"/>
        <v>0.12857142857142859</v>
      </c>
      <c r="E126" s="91">
        <v>2.1309999999999998</v>
      </c>
      <c r="F126" s="92">
        <v>7.1549999999999999E-3</v>
      </c>
      <c r="G126" s="88">
        <f t="shared" si="9"/>
        <v>2.1381549999999998</v>
      </c>
      <c r="H126" s="77">
        <v>2.58</v>
      </c>
      <c r="I126" s="79" t="s">
        <v>66</v>
      </c>
      <c r="J126" s="76">
        <f t="shared" si="13"/>
        <v>2.58</v>
      </c>
      <c r="K126" s="77">
        <v>2205</v>
      </c>
      <c r="L126" s="79" t="s">
        <v>64</v>
      </c>
      <c r="M126" s="74">
        <f t="shared" si="7"/>
        <v>0.2205</v>
      </c>
      <c r="N126" s="77">
        <v>2862</v>
      </c>
      <c r="O126" s="79" t="s">
        <v>64</v>
      </c>
      <c r="P126" s="74">
        <f t="shared" si="8"/>
        <v>0.28620000000000001</v>
      </c>
    </row>
    <row r="127" spans="1:16">
      <c r="B127" s="77">
        <v>1</v>
      </c>
      <c r="C127" s="78" t="s">
        <v>65</v>
      </c>
      <c r="D127" s="74">
        <f t="shared" ref="D127:D174" si="14">B127/$C$5</f>
        <v>0.14285714285714285</v>
      </c>
      <c r="E127" s="91">
        <v>2.1720000000000002</v>
      </c>
      <c r="F127" s="92">
        <v>6.5709999999999996E-3</v>
      </c>
      <c r="G127" s="88">
        <f t="shared" si="9"/>
        <v>2.1785710000000003</v>
      </c>
      <c r="H127" s="77">
        <v>2.78</v>
      </c>
      <c r="I127" s="79" t="s">
        <v>66</v>
      </c>
      <c r="J127" s="76">
        <f t="shared" si="13"/>
        <v>2.78</v>
      </c>
      <c r="K127" s="77">
        <v>2248</v>
      </c>
      <c r="L127" s="79" t="s">
        <v>64</v>
      </c>
      <c r="M127" s="74">
        <f t="shared" si="7"/>
        <v>0.22480000000000003</v>
      </c>
      <c r="N127" s="77">
        <v>2934</v>
      </c>
      <c r="O127" s="79" t="s">
        <v>64</v>
      </c>
      <c r="P127" s="74">
        <f t="shared" si="8"/>
        <v>0.29339999999999999</v>
      </c>
    </row>
    <row r="128" spans="1:16">
      <c r="A128" s="94"/>
      <c r="B128" s="89">
        <v>1.1000000000000001</v>
      </c>
      <c r="C128" s="90" t="s">
        <v>65</v>
      </c>
      <c r="D128" s="74">
        <f t="shared" si="14"/>
        <v>0.15714285714285717</v>
      </c>
      <c r="E128" s="91">
        <v>2.2029999999999998</v>
      </c>
      <c r="F128" s="92">
        <v>6.0829999999999999E-3</v>
      </c>
      <c r="G128" s="88">
        <f t="shared" si="9"/>
        <v>2.2090829999999997</v>
      </c>
      <c r="H128" s="89">
        <v>2.97</v>
      </c>
      <c r="I128" s="90" t="s">
        <v>66</v>
      </c>
      <c r="J128" s="76">
        <f t="shared" si="13"/>
        <v>2.97</v>
      </c>
      <c r="K128" s="77">
        <v>2288</v>
      </c>
      <c r="L128" s="79" t="s">
        <v>64</v>
      </c>
      <c r="M128" s="74">
        <f t="shared" si="7"/>
        <v>0.22879999999999998</v>
      </c>
      <c r="N128" s="77">
        <v>3000</v>
      </c>
      <c r="O128" s="79" t="s">
        <v>64</v>
      </c>
      <c r="P128" s="74">
        <f t="shared" si="8"/>
        <v>0.3</v>
      </c>
    </row>
    <row r="129" spans="1:16">
      <c r="A129" s="94"/>
      <c r="B129" s="89">
        <v>1.2</v>
      </c>
      <c r="C129" s="90" t="s">
        <v>65</v>
      </c>
      <c r="D129" s="74">
        <f t="shared" si="14"/>
        <v>0.17142857142857143</v>
      </c>
      <c r="E129" s="91">
        <v>2.2269999999999999</v>
      </c>
      <c r="F129" s="92">
        <v>5.666E-3</v>
      </c>
      <c r="G129" s="88">
        <f t="shared" si="9"/>
        <v>2.232666</v>
      </c>
      <c r="H129" s="89">
        <v>3.16</v>
      </c>
      <c r="I129" s="90" t="s">
        <v>66</v>
      </c>
      <c r="J129" s="76">
        <f t="shared" si="13"/>
        <v>3.16</v>
      </c>
      <c r="K129" s="77">
        <v>2326</v>
      </c>
      <c r="L129" s="79" t="s">
        <v>64</v>
      </c>
      <c r="M129" s="74">
        <f t="shared" si="7"/>
        <v>0.2326</v>
      </c>
      <c r="N129" s="77">
        <v>3063</v>
      </c>
      <c r="O129" s="79" t="s">
        <v>64</v>
      </c>
      <c r="P129" s="74">
        <f t="shared" si="8"/>
        <v>0.30630000000000002</v>
      </c>
    </row>
    <row r="130" spans="1:16">
      <c r="A130" s="94"/>
      <c r="B130" s="89">
        <v>1.3</v>
      </c>
      <c r="C130" s="90" t="s">
        <v>65</v>
      </c>
      <c r="D130" s="74">
        <f t="shared" si="14"/>
        <v>0.18571428571428572</v>
      </c>
      <c r="E130" s="91">
        <v>2.2429999999999999</v>
      </c>
      <c r="F130" s="92">
        <v>5.3080000000000002E-3</v>
      </c>
      <c r="G130" s="88">
        <f t="shared" si="9"/>
        <v>2.2483079999999998</v>
      </c>
      <c r="H130" s="89">
        <v>3.36</v>
      </c>
      <c r="I130" s="90" t="s">
        <v>66</v>
      </c>
      <c r="J130" s="76">
        <f t="shared" si="13"/>
        <v>3.36</v>
      </c>
      <c r="K130" s="77">
        <v>2362</v>
      </c>
      <c r="L130" s="79" t="s">
        <v>64</v>
      </c>
      <c r="M130" s="74">
        <f t="shared" si="7"/>
        <v>0.23620000000000002</v>
      </c>
      <c r="N130" s="77">
        <v>3121</v>
      </c>
      <c r="O130" s="79" t="s">
        <v>64</v>
      </c>
      <c r="P130" s="74">
        <f t="shared" si="8"/>
        <v>0.31209999999999999</v>
      </c>
    </row>
    <row r="131" spans="1:16">
      <c r="A131" s="94"/>
      <c r="B131" s="89">
        <v>1.4</v>
      </c>
      <c r="C131" s="90" t="s">
        <v>65</v>
      </c>
      <c r="D131" s="74">
        <f t="shared" si="14"/>
        <v>0.19999999999999998</v>
      </c>
      <c r="E131" s="91">
        <v>2.254</v>
      </c>
      <c r="F131" s="92">
        <v>4.9950000000000003E-3</v>
      </c>
      <c r="G131" s="88">
        <f t="shared" si="9"/>
        <v>2.2589950000000001</v>
      </c>
      <c r="H131" s="89">
        <v>3.55</v>
      </c>
      <c r="I131" s="90" t="s">
        <v>66</v>
      </c>
      <c r="J131" s="76">
        <f t="shared" si="13"/>
        <v>3.55</v>
      </c>
      <c r="K131" s="77">
        <v>2396</v>
      </c>
      <c r="L131" s="79" t="s">
        <v>64</v>
      </c>
      <c r="M131" s="74">
        <f t="shared" si="7"/>
        <v>0.23959999999999998</v>
      </c>
      <c r="N131" s="77">
        <v>3177</v>
      </c>
      <c r="O131" s="79" t="s">
        <v>64</v>
      </c>
      <c r="P131" s="74">
        <f t="shared" si="8"/>
        <v>0.31769999999999998</v>
      </c>
    </row>
    <row r="132" spans="1:16">
      <c r="A132" s="94"/>
      <c r="B132" s="89">
        <v>1.5</v>
      </c>
      <c r="C132" s="90" t="s">
        <v>65</v>
      </c>
      <c r="D132" s="74">
        <f t="shared" si="14"/>
        <v>0.21428571428571427</v>
      </c>
      <c r="E132" s="91">
        <v>2.2599999999999998</v>
      </c>
      <c r="F132" s="92">
        <v>4.7190000000000001E-3</v>
      </c>
      <c r="G132" s="88">
        <f t="shared" si="9"/>
        <v>2.2647189999999999</v>
      </c>
      <c r="H132" s="89">
        <v>3.73</v>
      </c>
      <c r="I132" s="90" t="s">
        <v>66</v>
      </c>
      <c r="J132" s="76">
        <f t="shared" si="13"/>
        <v>3.73</v>
      </c>
      <c r="K132" s="77">
        <v>2429</v>
      </c>
      <c r="L132" s="79" t="s">
        <v>64</v>
      </c>
      <c r="M132" s="74">
        <f t="shared" si="7"/>
        <v>0.24289999999999998</v>
      </c>
      <c r="N132" s="77">
        <v>3231</v>
      </c>
      <c r="O132" s="79" t="s">
        <v>64</v>
      </c>
      <c r="P132" s="74">
        <f t="shared" si="8"/>
        <v>0.3231</v>
      </c>
    </row>
    <row r="133" spans="1:16">
      <c r="A133" s="94"/>
      <c r="B133" s="89">
        <v>1.6</v>
      </c>
      <c r="C133" s="90" t="s">
        <v>65</v>
      </c>
      <c r="D133" s="74">
        <f t="shared" si="14"/>
        <v>0.22857142857142859</v>
      </c>
      <c r="E133" s="91">
        <v>2.262</v>
      </c>
      <c r="F133" s="92">
        <v>4.4749999999999998E-3</v>
      </c>
      <c r="G133" s="88">
        <f t="shared" si="9"/>
        <v>2.2664749999999998</v>
      </c>
      <c r="H133" s="89">
        <v>3.92</v>
      </c>
      <c r="I133" s="90" t="s">
        <v>66</v>
      </c>
      <c r="J133" s="76">
        <f t="shared" si="13"/>
        <v>3.92</v>
      </c>
      <c r="K133" s="77">
        <v>2461</v>
      </c>
      <c r="L133" s="79" t="s">
        <v>64</v>
      </c>
      <c r="M133" s="74">
        <f t="shared" si="7"/>
        <v>0.24609999999999999</v>
      </c>
      <c r="N133" s="77">
        <v>3283</v>
      </c>
      <c r="O133" s="79" t="s">
        <v>64</v>
      </c>
      <c r="P133" s="74">
        <f t="shared" si="8"/>
        <v>0.32829999999999998</v>
      </c>
    </row>
    <row r="134" spans="1:16">
      <c r="A134" s="94"/>
      <c r="B134" s="89">
        <v>1.7</v>
      </c>
      <c r="C134" s="90" t="s">
        <v>65</v>
      </c>
      <c r="D134" s="74">
        <f t="shared" si="14"/>
        <v>0.24285714285714285</v>
      </c>
      <c r="E134" s="91">
        <v>2.2610000000000001</v>
      </c>
      <c r="F134" s="92">
        <v>4.2560000000000002E-3</v>
      </c>
      <c r="G134" s="88">
        <f t="shared" si="9"/>
        <v>2.2652559999999999</v>
      </c>
      <c r="H134" s="89">
        <v>4.1100000000000003</v>
      </c>
      <c r="I134" s="90" t="s">
        <v>66</v>
      </c>
      <c r="J134" s="76">
        <f t="shared" si="13"/>
        <v>4.1100000000000003</v>
      </c>
      <c r="K134" s="77">
        <v>2492</v>
      </c>
      <c r="L134" s="79" t="s">
        <v>64</v>
      </c>
      <c r="M134" s="74">
        <f t="shared" si="7"/>
        <v>0.2492</v>
      </c>
      <c r="N134" s="77">
        <v>3333</v>
      </c>
      <c r="O134" s="79" t="s">
        <v>64</v>
      </c>
      <c r="P134" s="74">
        <f t="shared" si="8"/>
        <v>0.33330000000000004</v>
      </c>
    </row>
    <row r="135" spans="1:16">
      <c r="A135" s="94"/>
      <c r="B135" s="89">
        <v>1.8</v>
      </c>
      <c r="C135" s="90" t="s">
        <v>65</v>
      </c>
      <c r="D135" s="74">
        <f t="shared" si="14"/>
        <v>0.25714285714285717</v>
      </c>
      <c r="E135" s="91">
        <v>2.2570000000000001</v>
      </c>
      <c r="F135" s="92">
        <v>4.0590000000000001E-3</v>
      </c>
      <c r="G135" s="88">
        <f t="shared" si="9"/>
        <v>2.2610589999999999</v>
      </c>
      <c r="H135" s="89">
        <v>4.3</v>
      </c>
      <c r="I135" s="90" t="s">
        <v>66</v>
      </c>
      <c r="J135" s="76">
        <f t="shared" si="13"/>
        <v>4.3</v>
      </c>
      <c r="K135" s="77">
        <v>2522</v>
      </c>
      <c r="L135" s="79" t="s">
        <v>64</v>
      </c>
      <c r="M135" s="74">
        <f t="shared" si="7"/>
        <v>0.25219999999999998</v>
      </c>
      <c r="N135" s="77">
        <v>3381</v>
      </c>
      <c r="O135" s="79" t="s">
        <v>64</v>
      </c>
      <c r="P135" s="74">
        <f t="shared" si="8"/>
        <v>0.33809999999999996</v>
      </c>
    </row>
    <row r="136" spans="1:16">
      <c r="A136" s="94"/>
      <c r="B136" s="89">
        <v>2</v>
      </c>
      <c r="C136" s="90" t="s">
        <v>65</v>
      </c>
      <c r="D136" s="74">
        <f t="shared" si="14"/>
        <v>0.2857142857142857</v>
      </c>
      <c r="E136" s="91">
        <v>2.242</v>
      </c>
      <c r="F136" s="92">
        <v>3.7190000000000001E-3</v>
      </c>
      <c r="G136" s="88">
        <f t="shared" si="9"/>
        <v>2.2457189999999998</v>
      </c>
      <c r="H136" s="89">
        <v>4.68</v>
      </c>
      <c r="I136" s="90" t="s">
        <v>66</v>
      </c>
      <c r="J136" s="76">
        <f t="shared" si="13"/>
        <v>4.68</v>
      </c>
      <c r="K136" s="77">
        <v>2609</v>
      </c>
      <c r="L136" s="79" t="s">
        <v>64</v>
      </c>
      <c r="M136" s="74">
        <f t="shared" si="7"/>
        <v>0.26090000000000002</v>
      </c>
      <c r="N136" s="77">
        <v>3475</v>
      </c>
      <c r="O136" s="79" t="s">
        <v>64</v>
      </c>
      <c r="P136" s="74">
        <f t="shared" si="8"/>
        <v>0.34750000000000003</v>
      </c>
    </row>
    <row r="137" spans="1:16">
      <c r="A137" s="94"/>
      <c r="B137" s="89">
        <v>2.25</v>
      </c>
      <c r="C137" s="90" t="s">
        <v>65</v>
      </c>
      <c r="D137" s="74">
        <f t="shared" si="14"/>
        <v>0.32142857142857145</v>
      </c>
      <c r="E137" s="91">
        <v>2.2149999999999999</v>
      </c>
      <c r="F137" s="92">
        <v>3.372E-3</v>
      </c>
      <c r="G137" s="88">
        <f t="shared" si="9"/>
        <v>2.218372</v>
      </c>
      <c r="H137" s="89">
        <v>5.16</v>
      </c>
      <c r="I137" s="90" t="s">
        <v>66</v>
      </c>
      <c r="J137" s="76">
        <f t="shared" si="13"/>
        <v>5.16</v>
      </c>
      <c r="K137" s="77">
        <v>2730</v>
      </c>
      <c r="L137" s="79" t="s">
        <v>64</v>
      </c>
      <c r="M137" s="74">
        <f t="shared" si="7"/>
        <v>0.27300000000000002</v>
      </c>
      <c r="N137" s="77">
        <v>3588</v>
      </c>
      <c r="O137" s="79" t="s">
        <v>64</v>
      </c>
      <c r="P137" s="74">
        <f t="shared" si="8"/>
        <v>0.35880000000000001</v>
      </c>
    </row>
    <row r="138" spans="1:16">
      <c r="A138" s="94"/>
      <c r="B138" s="89">
        <v>2.5</v>
      </c>
      <c r="C138" s="90" t="s">
        <v>65</v>
      </c>
      <c r="D138" s="74">
        <f t="shared" si="14"/>
        <v>0.35714285714285715</v>
      </c>
      <c r="E138" s="91">
        <v>2.181</v>
      </c>
      <c r="F138" s="92">
        <v>3.0869999999999999E-3</v>
      </c>
      <c r="G138" s="88">
        <f t="shared" si="9"/>
        <v>2.1840869999999999</v>
      </c>
      <c r="H138" s="89">
        <v>5.65</v>
      </c>
      <c r="I138" s="90" t="s">
        <v>66</v>
      </c>
      <c r="J138" s="76">
        <f t="shared" si="13"/>
        <v>5.65</v>
      </c>
      <c r="K138" s="77">
        <v>2849</v>
      </c>
      <c r="L138" s="79" t="s">
        <v>64</v>
      </c>
      <c r="M138" s="74">
        <f t="shared" si="7"/>
        <v>0.28490000000000004</v>
      </c>
      <c r="N138" s="77">
        <v>3697</v>
      </c>
      <c r="O138" s="79" t="s">
        <v>64</v>
      </c>
      <c r="P138" s="74">
        <f t="shared" si="8"/>
        <v>0.36970000000000003</v>
      </c>
    </row>
    <row r="139" spans="1:16">
      <c r="A139" s="94"/>
      <c r="B139" s="89">
        <v>2.75</v>
      </c>
      <c r="C139" s="90" t="s">
        <v>65</v>
      </c>
      <c r="D139" s="74">
        <f t="shared" si="14"/>
        <v>0.39285714285714285</v>
      </c>
      <c r="E139" s="91">
        <v>2.1429999999999998</v>
      </c>
      <c r="F139" s="92">
        <v>2.8500000000000001E-3</v>
      </c>
      <c r="G139" s="88">
        <f t="shared" si="9"/>
        <v>2.1458499999999998</v>
      </c>
      <c r="H139" s="89">
        <v>6.15</v>
      </c>
      <c r="I139" s="90" t="s">
        <v>66</v>
      </c>
      <c r="J139" s="76">
        <f t="shared" si="13"/>
        <v>6.15</v>
      </c>
      <c r="K139" s="77">
        <v>2965</v>
      </c>
      <c r="L139" s="79" t="s">
        <v>64</v>
      </c>
      <c r="M139" s="74">
        <f t="shared" si="7"/>
        <v>0.29649999999999999</v>
      </c>
      <c r="N139" s="77">
        <v>3803</v>
      </c>
      <c r="O139" s="79" t="s">
        <v>64</v>
      </c>
      <c r="P139" s="74">
        <f t="shared" si="8"/>
        <v>0.38029999999999997</v>
      </c>
    </row>
    <row r="140" spans="1:16">
      <c r="A140" s="94"/>
      <c r="B140" s="89">
        <v>3</v>
      </c>
      <c r="C140" s="95" t="s">
        <v>65</v>
      </c>
      <c r="D140" s="74">
        <f t="shared" si="14"/>
        <v>0.42857142857142855</v>
      </c>
      <c r="E140" s="91">
        <v>2.1030000000000002</v>
      </c>
      <c r="F140" s="92">
        <v>2.6489999999999999E-3</v>
      </c>
      <c r="G140" s="88">
        <f t="shared" si="9"/>
        <v>2.1056490000000001</v>
      </c>
      <c r="H140" s="89">
        <v>6.65</v>
      </c>
      <c r="I140" s="90" t="s">
        <v>66</v>
      </c>
      <c r="J140" s="76">
        <f t="shared" si="13"/>
        <v>6.65</v>
      </c>
      <c r="K140" s="77">
        <v>3080</v>
      </c>
      <c r="L140" s="79" t="s">
        <v>64</v>
      </c>
      <c r="M140" s="74">
        <f t="shared" si="7"/>
        <v>0.308</v>
      </c>
      <c r="N140" s="77">
        <v>3908</v>
      </c>
      <c r="O140" s="79" t="s">
        <v>64</v>
      </c>
      <c r="P140" s="74">
        <f t="shared" si="8"/>
        <v>0.39079999999999998</v>
      </c>
    </row>
    <row r="141" spans="1:16">
      <c r="B141" s="89">
        <v>3.25</v>
      </c>
      <c r="C141" s="79" t="s">
        <v>65</v>
      </c>
      <c r="D141" s="74">
        <f t="shared" si="14"/>
        <v>0.4642857142857143</v>
      </c>
      <c r="E141" s="91">
        <v>2.0609999999999999</v>
      </c>
      <c r="F141" s="92">
        <v>2.4759999999999999E-3</v>
      </c>
      <c r="G141" s="88">
        <f t="shared" si="9"/>
        <v>2.0634760000000001</v>
      </c>
      <c r="H141" s="77">
        <v>7.17</v>
      </c>
      <c r="I141" s="79" t="s">
        <v>66</v>
      </c>
      <c r="J141" s="76">
        <f t="shared" si="13"/>
        <v>7.17</v>
      </c>
      <c r="K141" s="77">
        <v>3195</v>
      </c>
      <c r="L141" s="79" t="s">
        <v>64</v>
      </c>
      <c r="M141" s="74">
        <f t="shared" si="7"/>
        <v>0.31950000000000001</v>
      </c>
      <c r="N141" s="77">
        <v>4012</v>
      </c>
      <c r="O141" s="79" t="s">
        <v>64</v>
      </c>
      <c r="P141" s="74">
        <f t="shared" si="8"/>
        <v>0.40119999999999995</v>
      </c>
    </row>
    <row r="142" spans="1:16">
      <c r="B142" s="89">
        <v>3.5</v>
      </c>
      <c r="C142" s="79" t="s">
        <v>65</v>
      </c>
      <c r="D142" s="74">
        <f t="shared" si="14"/>
        <v>0.5</v>
      </c>
      <c r="E142" s="91">
        <v>2.0190000000000001</v>
      </c>
      <c r="F142" s="92">
        <v>2.3249999999999998E-3</v>
      </c>
      <c r="G142" s="88">
        <f t="shared" si="9"/>
        <v>2.021325</v>
      </c>
      <c r="H142" s="77">
        <v>7.69</v>
      </c>
      <c r="I142" s="79" t="s">
        <v>66</v>
      </c>
      <c r="J142" s="76">
        <f t="shared" si="13"/>
        <v>7.69</v>
      </c>
      <c r="K142" s="77">
        <v>3310</v>
      </c>
      <c r="L142" s="79" t="s">
        <v>64</v>
      </c>
      <c r="M142" s="74">
        <f t="shared" si="7"/>
        <v>0.33100000000000002</v>
      </c>
      <c r="N142" s="77">
        <v>4116</v>
      </c>
      <c r="O142" s="79" t="s">
        <v>64</v>
      </c>
      <c r="P142" s="74">
        <f t="shared" si="8"/>
        <v>0.41159999999999997</v>
      </c>
    </row>
    <row r="143" spans="1:16">
      <c r="B143" s="89">
        <v>3.75</v>
      </c>
      <c r="C143" s="79" t="s">
        <v>65</v>
      </c>
      <c r="D143" s="74">
        <f t="shared" si="14"/>
        <v>0.5357142857142857</v>
      </c>
      <c r="E143" s="91">
        <v>1.978</v>
      </c>
      <c r="F143" s="92">
        <v>2.1930000000000001E-3</v>
      </c>
      <c r="G143" s="88">
        <f t="shared" si="9"/>
        <v>1.9801929999999999</v>
      </c>
      <c r="H143" s="77">
        <v>8.23</v>
      </c>
      <c r="I143" s="79" t="s">
        <v>66</v>
      </c>
      <c r="J143" s="76">
        <f t="shared" si="13"/>
        <v>8.23</v>
      </c>
      <c r="K143" s="77">
        <v>3425</v>
      </c>
      <c r="L143" s="79" t="s">
        <v>64</v>
      </c>
      <c r="M143" s="74">
        <f t="shared" si="7"/>
        <v>0.34249999999999997</v>
      </c>
      <c r="N143" s="77">
        <v>4220</v>
      </c>
      <c r="O143" s="79" t="s">
        <v>64</v>
      </c>
      <c r="P143" s="74">
        <f t="shared" si="8"/>
        <v>0.42199999999999999</v>
      </c>
    </row>
    <row r="144" spans="1:16">
      <c r="B144" s="89">
        <v>4</v>
      </c>
      <c r="C144" s="79" t="s">
        <v>65</v>
      </c>
      <c r="D144" s="74">
        <f t="shared" si="14"/>
        <v>0.5714285714285714</v>
      </c>
      <c r="E144" s="91">
        <v>1.9359999999999999</v>
      </c>
      <c r="F144" s="92">
        <v>2.0760000000000002E-3</v>
      </c>
      <c r="G144" s="88">
        <f t="shared" si="9"/>
        <v>1.9380759999999999</v>
      </c>
      <c r="H144" s="77">
        <v>8.7799999999999994</v>
      </c>
      <c r="I144" s="79" t="s">
        <v>66</v>
      </c>
      <c r="J144" s="76">
        <f t="shared" si="13"/>
        <v>8.7799999999999994</v>
      </c>
      <c r="K144" s="77">
        <v>3541</v>
      </c>
      <c r="L144" s="79" t="s">
        <v>64</v>
      </c>
      <c r="M144" s="74">
        <f t="shared" si="7"/>
        <v>0.35409999999999997</v>
      </c>
      <c r="N144" s="77">
        <v>4325</v>
      </c>
      <c r="O144" s="79" t="s">
        <v>64</v>
      </c>
      <c r="P144" s="74">
        <f t="shared" si="8"/>
        <v>0.4325</v>
      </c>
    </row>
    <row r="145" spans="2:16">
      <c r="B145" s="89">
        <v>4.5</v>
      </c>
      <c r="C145" s="79" t="s">
        <v>65</v>
      </c>
      <c r="D145" s="74">
        <f t="shared" si="14"/>
        <v>0.6428571428571429</v>
      </c>
      <c r="E145" s="91">
        <v>1.857</v>
      </c>
      <c r="F145" s="92">
        <v>1.8779999999999999E-3</v>
      </c>
      <c r="G145" s="88">
        <f t="shared" si="9"/>
        <v>1.858878</v>
      </c>
      <c r="H145" s="77">
        <v>9.91</v>
      </c>
      <c r="I145" s="79" t="s">
        <v>66</v>
      </c>
      <c r="J145" s="76">
        <f t="shared" si="13"/>
        <v>9.91</v>
      </c>
      <c r="K145" s="77">
        <v>3940</v>
      </c>
      <c r="L145" s="79" t="s">
        <v>64</v>
      </c>
      <c r="M145" s="74">
        <f t="shared" si="7"/>
        <v>0.39400000000000002</v>
      </c>
      <c r="N145" s="77">
        <v>4536</v>
      </c>
      <c r="O145" s="79" t="s">
        <v>64</v>
      </c>
      <c r="P145" s="74">
        <f t="shared" si="8"/>
        <v>0.45359999999999995</v>
      </c>
    </row>
    <row r="146" spans="2:16">
      <c r="B146" s="89">
        <v>5</v>
      </c>
      <c r="C146" s="79" t="s">
        <v>65</v>
      </c>
      <c r="D146" s="74">
        <f t="shared" si="14"/>
        <v>0.7142857142857143</v>
      </c>
      <c r="E146" s="91">
        <v>1.782</v>
      </c>
      <c r="F146" s="92">
        <v>1.717E-3</v>
      </c>
      <c r="G146" s="88">
        <f t="shared" si="9"/>
        <v>1.783717</v>
      </c>
      <c r="H146" s="77">
        <v>11.09</v>
      </c>
      <c r="I146" s="79" t="s">
        <v>66</v>
      </c>
      <c r="J146" s="76">
        <f t="shared" si="13"/>
        <v>11.09</v>
      </c>
      <c r="K146" s="77">
        <v>4332</v>
      </c>
      <c r="L146" s="79" t="s">
        <v>64</v>
      </c>
      <c r="M146" s="74">
        <f t="shared" si="7"/>
        <v>0.43319999999999997</v>
      </c>
      <c r="N146" s="77">
        <v>4752</v>
      </c>
      <c r="O146" s="79" t="s">
        <v>64</v>
      </c>
      <c r="P146" s="74">
        <f t="shared" si="8"/>
        <v>0.47519999999999996</v>
      </c>
    </row>
    <row r="147" spans="2:16">
      <c r="B147" s="89">
        <v>5.5</v>
      </c>
      <c r="C147" s="79" t="s">
        <v>65</v>
      </c>
      <c r="D147" s="74">
        <f t="shared" si="14"/>
        <v>0.7857142857142857</v>
      </c>
      <c r="E147" s="91">
        <v>1.712</v>
      </c>
      <c r="F147" s="92">
        <v>1.5820000000000001E-3</v>
      </c>
      <c r="G147" s="88">
        <f t="shared" si="9"/>
        <v>1.7135819999999999</v>
      </c>
      <c r="H147" s="77">
        <v>12.32</v>
      </c>
      <c r="I147" s="79" t="s">
        <v>66</v>
      </c>
      <c r="J147" s="76">
        <f t="shared" si="13"/>
        <v>12.32</v>
      </c>
      <c r="K147" s="77">
        <v>4720</v>
      </c>
      <c r="L147" s="79" t="s">
        <v>64</v>
      </c>
      <c r="M147" s="74">
        <f t="shared" si="7"/>
        <v>0.47199999999999998</v>
      </c>
      <c r="N147" s="77">
        <v>4973</v>
      </c>
      <c r="O147" s="79" t="s">
        <v>64</v>
      </c>
      <c r="P147" s="74">
        <f t="shared" si="8"/>
        <v>0.49729999999999996</v>
      </c>
    </row>
    <row r="148" spans="2:16">
      <c r="B148" s="89">
        <v>6</v>
      </c>
      <c r="C148" s="79" t="s">
        <v>65</v>
      </c>
      <c r="D148" s="74">
        <f t="shared" si="14"/>
        <v>0.8571428571428571</v>
      </c>
      <c r="E148" s="91">
        <v>1.647</v>
      </c>
      <c r="F148" s="92">
        <v>1.4679999999999999E-3</v>
      </c>
      <c r="G148" s="88">
        <f t="shared" si="9"/>
        <v>1.648468</v>
      </c>
      <c r="H148" s="77">
        <v>13.61</v>
      </c>
      <c r="I148" s="79" t="s">
        <v>66</v>
      </c>
      <c r="J148" s="76">
        <f t="shared" si="13"/>
        <v>13.61</v>
      </c>
      <c r="K148" s="77">
        <v>5106</v>
      </c>
      <c r="L148" s="79" t="s">
        <v>64</v>
      </c>
      <c r="M148" s="74">
        <f t="shared" ref="M148:M153" si="15">K148/1000/10</f>
        <v>0.51059999999999994</v>
      </c>
      <c r="N148" s="77">
        <v>5201</v>
      </c>
      <c r="O148" s="79" t="s">
        <v>64</v>
      </c>
      <c r="P148" s="74">
        <f t="shared" ref="P148:P157" si="16">N148/1000/10</f>
        <v>0.52010000000000001</v>
      </c>
    </row>
    <row r="149" spans="2:16">
      <c r="B149" s="89">
        <v>6.5</v>
      </c>
      <c r="C149" s="79" t="s">
        <v>65</v>
      </c>
      <c r="D149" s="74">
        <f t="shared" si="14"/>
        <v>0.9285714285714286</v>
      </c>
      <c r="E149" s="91">
        <v>1.5860000000000001</v>
      </c>
      <c r="F149" s="92">
        <v>1.371E-3</v>
      </c>
      <c r="G149" s="88">
        <f t="shared" ref="G149:G212" si="17">E149+F149</f>
        <v>1.5873710000000001</v>
      </c>
      <c r="H149" s="77">
        <v>14.94</v>
      </c>
      <c r="I149" s="79" t="s">
        <v>66</v>
      </c>
      <c r="J149" s="76">
        <f t="shared" si="13"/>
        <v>14.94</v>
      </c>
      <c r="K149" s="77">
        <v>5493</v>
      </c>
      <c r="L149" s="79" t="s">
        <v>64</v>
      </c>
      <c r="M149" s="74">
        <f t="shared" si="15"/>
        <v>0.54930000000000001</v>
      </c>
      <c r="N149" s="77">
        <v>5435</v>
      </c>
      <c r="O149" s="79" t="s">
        <v>64</v>
      </c>
      <c r="P149" s="74">
        <f t="shared" si="16"/>
        <v>0.54349999999999998</v>
      </c>
    </row>
    <row r="150" spans="2:16">
      <c r="B150" s="89">
        <v>7</v>
      </c>
      <c r="C150" s="79" t="s">
        <v>65</v>
      </c>
      <c r="D150" s="74">
        <f t="shared" si="14"/>
        <v>1</v>
      </c>
      <c r="E150" s="91">
        <v>1.5289999999999999</v>
      </c>
      <c r="F150" s="92">
        <v>1.286E-3</v>
      </c>
      <c r="G150" s="88">
        <f t="shared" si="17"/>
        <v>1.5302859999999998</v>
      </c>
      <c r="H150" s="77">
        <v>16.32</v>
      </c>
      <c r="I150" s="79" t="s">
        <v>66</v>
      </c>
      <c r="J150" s="76">
        <f t="shared" si="13"/>
        <v>16.32</v>
      </c>
      <c r="K150" s="77">
        <v>5881</v>
      </c>
      <c r="L150" s="79" t="s">
        <v>64</v>
      </c>
      <c r="M150" s="74">
        <f t="shared" si="15"/>
        <v>0.58810000000000007</v>
      </c>
      <c r="N150" s="77">
        <v>5677</v>
      </c>
      <c r="O150" s="79" t="s">
        <v>64</v>
      </c>
      <c r="P150" s="74">
        <f t="shared" si="16"/>
        <v>0.56769999999999998</v>
      </c>
    </row>
    <row r="151" spans="2:16">
      <c r="B151" s="89">
        <v>8</v>
      </c>
      <c r="C151" s="79" t="s">
        <v>65</v>
      </c>
      <c r="D151" s="74">
        <f t="shared" si="14"/>
        <v>1.1428571428571428</v>
      </c>
      <c r="E151" s="91">
        <v>1.4279999999999999</v>
      </c>
      <c r="F151" s="92">
        <v>1.1460000000000001E-3</v>
      </c>
      <c r="G151" s="88">
        <f t="shared" si="17"/>
        <v>1.429146</v>
      </c>
      <c r="H151" s="77">
        <v>19.23</v>
      </c>
      <c r="I151" s="79" t="s">
        <v>66</v>
      </c>
      <c r="J151" s="76">
        <f t="shared" si="13"/>
        <v>19.23</v>
      </c>
      <c r="K151" s="77">
        <v>7271</v>
      </c>
      <c r="L151" s="79" t="s">
        <v>64</v>
      </c>
      <c r="M151" s="74">
        <f t="shared" si="15"/>
        <v>0.72709999999999997</v>
      </c>
      <c r="N151" s="77">
        <v>6184</v>
      </c>
      <c r="O151" s="79" t="s">
        <v>64</v>
      </c>
      <c r="P151" s="74">
        <f t="shared" si="16"/>
        <v>0.61840000000000006</v>
      </c>
    </row>
    <row r="152" spans="2:16">
      <c r="B152" s="89">
        <v>9</v>
      </c>
      <c r="C152" s="79" t="s">
        <v>65</v>
      </c>
      <c r="D152" s="74">
        <f t="shared" si="14"/>
        <v>1.2857142857142858</v>
      </c>
      <c r="E152" s="91">
        <v>1.34</v>
      </c>
      <c r="F152" s="92">
        <v>1.0349999999999999E-3</v>
      </c>
      <c r="G152" s="88">
        <f t="shared" si="17"/>
        <v>1.341035</v>
      </c>
      <c r="H152" s="77">
        <v>22.34</v>
      </c>
      <c r="I152" s="79" t="s">
        <v>66</v>
      </c>
      <c r="J152" s="76">
        <f t="shared" si="13"/>
        <v>22.34</v>
      </c>
      <c r="K152" s="77">
        <v>8589</v>
      </c>
      <c r="L152" s="79" t="s">
        <v>64</v>
      </c>
      <c r="M152" s="74">
        <f t="shared" si="15"/>
        <v>0.8589</v>
      </c>
      <c r="N152" s="77">
        <v>6722</v>
      </c>
      <c r="O152" s="79" t="s">
        <v>64</v>
      </c>
      <c r="P152" s="74">
        <f t="shared" si="16"/>
        <v>0.67220000000000002</v>
      </c>
    </row>
    <row r="153" spans="2:16">
      <c r="B153" s="89">
        <v>10</v>
      </c>
      <c r="C153" s="79" t="s">
        <v>65</v>
      </c>
      <c r="D153" s="74">
        <f t="shared" si="14"/>
        <v>1.4285714285714286</v>
      </c>
      <c r="E153" s="91">
        <v>1.262</v>
      </c>
      <c r="F153" s="92">
        <v>9.4459999999999998E-4</v>
      </c>
      <c r="G153" s="88">
        <f t="shared" si="17"/>
        <v>1.2629446</v>
      </c>
      <c r="H153" s="77">
        <v>25.64</v>
      </c>
      <c r="I153" s="79" t="s">
        <v>66</v>
      </c>
      <c r="J153" s="76">
        <f t="shared" si="13"/>
        <v>25.64</v>
      </c>
      <c r="K153" s="77">
        <v>9872</v>
      </c>
      <c r="L153" s="79" t="s">
        <v>64</v>
      </c>
      <c r="M153" s="74">
        <f t="shared" si="15"/>
        <v>0.98719999999999997</v>
      </c>
      <c r="N153" s="77">
        <v>7292</v>
      </c>
      <c r="O153" s="79" t="s">
        <v>64</v>
      </c>
      <c r="P153" s="74">
        <f t="shared" si="16"/>
        <v>0.72919999999999996</v>
      </c>
    </row>
    <row r="154" spans="2:16">
      <c r="B154" s="89">
        <v>11</v>
      </c>
      <c r="C154" s="79" t="s">
        <v>65</v>
      </c>
      <c r="D154" s="74">
        <f t="shared" si="14"/>
        <v>1.5714285714285714</v>
      </c>
      <c r="E154" s="91">
        <v>1.194</v>
      </c>
      <c r="F154" s="92">
        <v>8.6950000000000005E-4</v>
      </c>
      <c r="G154" s="88">
        <f t="shared" si="17"/>
        <v>1.1948695</v>
      </c>
      <c r="H154" s="77">
        <v>29.15</v>
      </c>
      <c r="I154" s="79" t="s">
        <v>66</v>
      </c>
      <c r="J154" s="76">
        <f t="shared" si="13"/>
        <v>29.15</v>
      </c>
      <c r="K154" s="77">
        <v>1.1100000000000001</v>
      </c>
      <c r="L154" s="78" t="s">
        <v>66</v>
      </c>
      <c r="M154" s="74">
        <f t="shared" ref="M154:M159" si="18">K154</f>
        <v>1.1100000000000001</v>
      </c>
      <c r="N154" s="77">
        <v>7895</v>
      </c>
      <c r="O154" s="79" t="s">
        <v>64</v>
      </c>
      <c r="P154" s="74">
        <f t="shared" si="16"/>
        <v>0.78949999999999998</v>
      </c>
    </row>
    <row r="155" spans="2:16">
      <c r="B155" s="89">
        <v>12</v>
      </c>
      <c r="C155" s="79" t="s">
        <v>65</v>
      </c>
      <c r="D155" s="74">
        <f t="shared" si="14"/>
        <v>1.7142857142857142</v>
      </c>
      <c r="E155" s="91">
        <v>1.133</v>
      </c>
      <c r="F155" s="92">
        <v>8.0599999999999997E-4</v>
      </c>
      <c r="G155" s="88">
        <f t="shared" si="17"/>
        <v>1.1338060000000001</v>
      </c>
      <c r="H155" s="77">
        <v>32.85</v>
      </c>
      <c r="I155" s="79" t="s">
        <v>66</v>
      </c>
      <c r="J155" s="76">
        <f t="shared" si="13"/>
        <v>32.85</v>
      </c>
      <c r="K155" s="77">
        <v>1.24</v>
      </c>
      <c r="L155" s="79" t="s">
        <v>66</v>
      </c>
      <c r="M155" s="74">
        <f t="shared" si="18"/>
        <v>1.24</v>
      </c>
      <c r="N155" s="77">
        <v>8530</v>
      </c>
      <c r="O155" s="79" t="s">
        <v>64</v>
      </c>
      <c r="P155" s="74">
        <f t="shared" si="16"/>
        <v>0.85299999999999998</v>
      </c>
    </row>
    <row r="156" spans="2:16">
      <c r="B156" s="89">
        <v>13</v>
      </c>
      <c r="C156" s="79" t="s">
        <v>65</v>
      </c>
      <c r="D156" s="74">
        <f t="shared" si="14"/>
        <v>1.8571428571428572</v>
      </c>
      <c r="E156" s="91">
        <v>1.079</v>
      </c>
      <c r="F156" s="92">
        <v>7.517E-4</v>
      </c>
      <c r="G156" s="88">
        <f t="shared" si="17"/>
        <v>1.0797516999999999</v>
      </c>
      <c r="H156" s="77">
        <v>36.74</v>
      </c>
      <c r="I156" s="79" t="s">
        <v>66</v>
      </c>
      <c r="J156" s="76">
        <f t="shared" si="13"/>
        <v>36.74</v>
      </c>
      <c r="K156" s="77">
        <v>1.37</v>
      </c>
      <c r="L156" s="79" t="s">
        <v>66</v>
      </c>
      <c r="M156" s="74">
        <f t="shared" si="18"/>
        <v>1.37</v>
      </c>
      <c r="N156" s="77">
        <v>9196</v>
      </c>
      <c r="O156" s="79" t="s">
        <v>64</v>
      </c>
      <c r="P156" s="74">
        <f t="shared" si="16"/>
        <v>0.91959999999999997</v>
      </c>
    </row>
    <row r="157" spans="2:16">
      <c r="B157" s="89">
        <v>14</v>
      </c>
      <c r="C157" s="79" t="s">
        <v>65</v>
      </c>
      <c r="D157" s="74">
        <f t="shared" si="14"/>
        <v>2</v>
      </c>
      <c r="E157" s="91">
        <v>1.03</v>
      </c>
      <c r="F157" s="92">
        <v>7.046E-4</v>
      </c>
      <c r="G157" s="88">
        <f t="shared" si="17"/>
        <v>1.0307046</v>
      </c>
      <c r="H157" s="77">
        <v>40.82</v>
      </c>
      <c r="I157" s="79" t="s">
        <v>66</v>
      </c>
      <c r="J157" s="76">
        <f t="shared" si="13"/>
        <v>40.82</v>
      </c>
      <c r="K157" s="77">
        <v>1.49</v>
      </c>
      <c r="L157" s="79" t="s">
        <v>66</v>
      </c>
      <c r="M157" s="74">
        <f t="shared" si="18"/>
        <v>1.49</v>
      </c>
      <c r="N157" s="77">
        <v>9894</v>
      </c>
      <c r="O157" s="79" t="s">
        <v>64</v>
      </c>
      <c r="P157" s="74">
        <f t="shared" si="16"/>
        <v>0.98940000000000006</v>
      </c>
    </row>
    <row r="158" spans="2:16">
      <c r="B158" s="89">
        <v>15</v>
      </c>
      <c r="C158" s="79" t="s">
        <v>65</v>
      </c>
      <c r="D158" s="74">
        <f t="shared" si="14"/>
        <v>2.1428571428571428</v>
      </c>
      <c r="E158" s="91">
        <v>0.98519999999999996</v>
      </c>
      <c r="F158" s="92">
        <v>6.6330000000000002E-4</v>
      </c>
      <c r="G158" s="88">
        <f t="shared" si="17"/>
        <v>0.9858633</v>
      </c>
      <c r="H158" s="77">
        <v>45.09</v>
      </c>
      <c r="I158" s="79" t="s">
        <v>66</v>
      </c>
      <c r="J158" s="76">
        <f t="shared" si="13"/>
        <v>45.09</v>
      </c>
      <c r="K158" s="77">
        <v>1.62</v>
      </c>
      <c r="L158" s="79" t="s">
        <v>66</v>
      </c>
      <c r="M158" s="74">
        <f t="shared" si="18"/>
        <v>1.62</v>
      </c>
      <c r="N158" s="77">
        <v>1.06</v>
      </c>
      <c r="O158" s="78" t="s">
        <v>66</v>
      </c>
      <c r="P158" s="74">
        <f t="shared" ref="P158:P166" si="19">N158</f>
        <v>1.06</v>
      </c>
    </row>
    <row r="159" spans="2:16">
      <c r="B159" s="89">
        <v>16</v>
      </c>
      <c r="C159" s="79" t="s">
        <v>65</v>
      </c>
      <c r="D159" s="74">
        <f t="shared" si="14"/>
        <v>2.2857142857142856</v>
      </c>
      <c r="E159" s="91">
        <v>0.94040000000000001</v>
      </c>
      <c r="F159" s="92">
        <v>6.269E-4</v>
      </c>
      <c r="G159" s="88">
        <f t="shared" si="17"/>
        <v>0.9410269</v>
      </c>
      <c r="H159" s="77">
        <v>49.57</v>
      </c>
      <c r="I159" s="79" t="s">
        <v>66</v>
      </c>
      <c r="J159" s="76">
        <f t="shared" si="13"/>
        <v>49.57</v>
      </c>
      <c r="K159" s="77">
        <v>1.75</v>
      </c>
      <c r="L159" s="79" t="s">
        <v>66</v>
      </c>
      <c r="M159" s="74">
        <f t="shared" si="18"/>
        <v>1.75</v>
      </c>
      <c r="N159" s="77">
        <v>1.1399999999999999</v>
      </c>
      <c r="O159" s="79" t="s">
        <v>66</v>
      </c>
      <c r="P159" s="74">
        <f t="shared" si="19"/>
        <v>1.1399999999999999</v>
      </c>
    </row>
    <row r="160" spans="2:16">
      <c r="B160" s="89">
        <v>17</v>
      </c>
      <c r="C160" s="79" t="s">
        <v>65</v>
      </c>
      <c r="D160" s="74">
        <f t="shared" si="14"/>
        <v>2.4285714285714284</v>
      </c>
      <c r="E160" s="91">
        <v>0.89710000000000001</v>
      </c>
      <c r="F160" s="92">
        <v>5.9440000000000003E-4</v>
      </c>
      <c r="G160" s="88">
        <f t="shared" si="17"/>
        <v>0.8976944</v>
      </c>
      <c r="H160" s="77">
        <v>54.25</v>
      </c>
      <c r="I160" s="79" t="s">
        <v>66</v>
      </c>
      <c r="J160" s="76">
        <f t="shared" si="13"/>
        <v>54.25</v>
      </c>
      <c r="K160" s="77">
        <v>1.88</v>
      </c>
      <c r="L160" s="79" t="s">
        <v>66</v>
      </c>
      <c r="M160" s="74">
        <f t="shared" ref="M160:M177" si="20">K160</f>
        <v>1.88</v>
      </c>
      <c r="N160" s="77">
        <v>1.22</v>
      </c>
      <c r="O160" s="79" t="s">
        <v>66</v>
      </c>
      <c r="P160" s="74">
        <f t="shared" si="19"/>
        <v>1.22</v>
      </c>
    </row>
    <row r="161" spans="2:16">
      <c r="B161" s="89">
        <v>18</v>
      </c>
      <c r="C161" s="79" t="s">
        <v>65</v>
      </c>
      <c r="D161" s="74">
        <f t="shared" si="14"/>
        <v>2.5714285714285716</v>
      </c>
      <c r="E161" s="91">
        <v>0.8619</v>
      </c>
      <c r="F161" s="92">
        <v>5.6530000000000003E-4</v>
      </c>
      <c r="G161" s="88">
        <f t="shared" si="17"/>
        <v>0.86246529999999999</v>
      </c>
      <c r="H161" s="77">
        <v>59.14</v>
      </c>
      <c r="I161" s="79" t="s">
        <v>66</v>
      </c>
      <c r="J161" s="76">
        <f t="shared" si="13"/>
        <v>59.14</v>
      </c>
      <c r="K161" s="77">
        <v>2.02</v>
      </c>
      <c r="L161" s="79" t="s">
        <v>66</v>
      </c>
      <c r="M161" s="76">
        <f t="shared" si="20"/>
        <v>2.02</v>
      </c>
      <c r="N161" s="77">
        <v>1.3</v>
      </c>
      <c r="O161" s="79" t="s">
        <v>66</v>
      </c>
      <c r="P161" s="74">
        <f t="shared" si="19"/>
        <v>1.3</v>
      </c>
    </row>
    <row r="162" spans="2:16">
      <c r="B162" s="89">
        <v>20</v>
      </c>
      <c r="C162" s="79" t="s">
        <v>65</v>
      </c>
      <c r="D162" s="74">
        <f t="shared" si="14"/>
        <v>2.8571428571428572</v>
      </c>
      <c r="E162" s="91">
        <v>0.80010000000000003</v>
      </c>
      <c r="F162" s="92">
        <v>5.153E-4</v>
      </c>
      <c r="G162" s="88">
        <f t="shared" si="17"/>
        <v>0.80061530000000003</v>
      </c>
      <c r="H162" s="77">
        <v>69.510000000000005</v>
      </c>
      <c r="I162" s="79" t="s">
        <v>66</v>
      </c>
      <c r="J162" s="76">
        <f t="shared" si="13"/>
        <v>69.510000000000005</v>
      </c>
      <c r="K162" s="77">
        <v>2.52</v>
      </c>
      <c r="L162" s="79" t="s">
        <v>66</v>
      </c>
      <c r="M162" s="76">
        <f t="shared" si="20"/>
        <v>2.52</v>
      </c>
      <c r="N162" s="77">
        <v>1.48</v>
      </c>
      <c r="O162" s="79" t="s">
        <v>66</v>
      </c>
      <c r="P162" s="74">
        <f t="shared" si="19"/>
        <v>1.48</v>
      </c>
    </row>
    <row r="163" spans="2:16">
      <c r="B163" s="89">
        <v>22.5</v>
      </c>
      <c r="C163" s="79" t="s">
        <v>65</v>
      </c>
      <c r="D163" s="74">
        <f t="shared" si="14"/>
        <v>3.2142857142857144</v>
      </c>
      <c r="E163" s="91">
        <v>0.73560000000000003</v>
      </c>
      <c r="F163" s="92">
        <v>4.6460000000000002E-4</v>
      </c>
      <c r="G163" s="88">
        <f t="shared" si="17"/>
        <v>0.73606460000000007</v>
      </c>
      <c r="H163" s="77">
        <v>83.54</v>
      </c>
      <c r="I163" s="79" t="s">
        <v>66</v>
      </c>
      <c r="J163" s="76">
        <f t="shared" si="13"/>
        <v>83.54</v>
      </c>
      <c r="K163" s="77">
        <v>3.23</v>
      </c>
      <c r="L163" s="79" t="s">
        <v>66</v>
      </c>
      <c r="M163" s="76">
        <f t="shared" si="20"/>
        <v>3.23</v>
      </c>
      <c r="N163" s="77">
        <v>1.71</v>
      </c>
      <c r="O163" s="79" t="s">
        <v>66</v>
      </c>
      <c r="P163" s="74">
        <f t="shared" si="19"/>
        <v>1.71</v>
      </c>
    </row>
    <row r="164" spans="2:16">
      <c r="B164" s="89">
        <v>25</v>
      </c>
      <c r="C164" s="79" t="s">
        <v>65</v>
      </c>
      <c r="D164" s="74">
        <f t="shared" si="14"/>
        <v>3.5714285714285716</v>
      </c>
      <c r="E164" s="91">
        <v>0.68179999999999996</v>
      </c>
      <c r="F164" s="92">
        <v>4.2329999999999999E-4</v>
      </c>
      <c r="G164" s="88">
        <f t="shared" si="17"/>
        <v>0.68222329999999998</v>
      </c>
      <c r="H164" s="77">
        <v>98.73</v>
      </c>
      <c r="I164" s="79" t="s">
        <v>66</v>
      </c>
      <c r="J164" s="76">
        <f t="shared" si="13"/>
        <v>98.73</v>
      </c>
      <c r="K164" s="77">
        <v>3.91</v>
      </c>
      <c r="L164" s="79" t="s">
        <v>66</v>
      </c>
      <c r="M164" s="76">
        <f t="shared" si="20"/>
        <v>3.91</v>
      </c>
      <c r="N164" s="77">
        <v>1.97</v>
      </c>
      <c r="O164" s="79" t="s">
        <v>66</v>
      </c>
      <c r="P164" s="74">
        <f t="shared" si="19"/>
        <v>1.97</v>
      </c>
    </row>
    <row r="165" spans="2:16">
      <c r="B165" s="89">
        <v>27.5</v>
      </c>
      <c r="C165" s="79" t="s">
        <v>65</v>
      </c>
      <c r="D165" s="74">
        <f t="shared" si="14"/>
        <v>3.9285714285714284</v>
      </c>
      <c r="E165" s="91">
        <v>0.6361</v>
      </c>
      <c r="F165" s="92">
        <v>3.8910000000000003E-4</v>
      </c>
      <c r="G165" s="88">
        <f t="shared" si="17"/>
        <v>0.63648910000000003</v>
      </c>
      <c r="H165" s="77">
        <v>115.07</v>
      </c>
      <c r="I165" s="79" t="s">
        <v>66</v>
      </c>
      <c r="J165" s="76">
        <f t="shared" si="13"/>
        <v>115.07</v>
      </c>
      <c r="K165" s="77">
        <v>4.57</v>
      </c>
      <c r="L165" s="79" t="s">
        <v>66</v>
      </c>
      <c r="M165" s="76">
        <f t="shared" si="20"/>
        <v>4.57</v>
      </c>
      <c r="N165" s="77">
        <v>2.25</v>
      </c>
      <c r="O165" s="79" t="s">
        <v>66</v>
      </c>
      <c r="P165" s="74">
        <f t="shared" si="19"/>
        <v>2.25</v>
      </c>
    </row>
    <row r="166" spans="2:16">
      <c r="B166" s="89">
        <v>30</v>
      </c>
      <c r="C166" s="79" t="s">
        <v>65</v>
      </c>
      <c r="D166" s="74">
        <f t="shared" si="14"/>
        <v>4.2857142857142856</v>
      </c>
      <c r="E166" s="91">
        <v>0.5968</v>
      </c>
      <c r="F166" s="92">
        <v>3.6029999999999998E-4</v>
      </c>
      <c r="G166" s="88">
        <f t="shared" si="17"/>
        <v>0.59716029999999998</v>
      </c>
      <c r="H166" s="77">
        <v>132.54</v>
      </c>
      <c r="I166" s="79" t="s">
        <v>66</v>
      </c>
      <c r="J166" s="76">
        <f t="shared" si="13"/>
        <v>132.54</v>
      </c>
      <c r="K166" s="77">
        <v>5.22</v>
      </c>
      <c r="L166" s="79" t="s">
        <v>66</v>
      </c>
      <c r="M166" s="76">
        <f t="shared" si="20"/>
        <v>5.22</v>
      </c>
      <c r="N166" s="77">
        <v>2.54</v>
      </c>
      <c r="O166" s="79" t="s">
        <v>66</v>
      </c>
      <c r="P166" s="74">
        <f t="shared" si="19"/>
        <v>2.54</v>
      </c>
    </row>
    <row r="167" spans="2:16">
      <c r="B167" s="89">
        <v>32.5</v>
      </c>
      <c r="C167" s="79" t="s">
        <v>65</v>
      </c>
      <c r="D167" s="74">
        <f t="shared" si="14"/>
        <v>4.6428571428571432</v>
      </c>
      <c r="E167" s="91">
        <v>0.56269999999999998</v>
      </c>
      <c r="F167" s="92">
        <v>3.3560000000000003E-4</v>
      </c>
      <c r="G167" s="88">
        <f t="shared" si="17"/>
        <v>0.56303559999999997</v>
      </c>
      <c r="H167" s="77">
        <v>151.11000000000001</v>
      </c>
      <c r="I167" s="79" t="s">
        <v>66</v>
      </c>
      <c r="J167" s="76">
        <f t="shared" si="13"/>
        <v>151.11000000000001</v>
      </c>
      <c r="K167" s="77">
        <v>5.88</v>
      </c>
      <c r="L167" s="79" t="s">
        <v>66</v>
      </c>
      <c r="M167" s="76">
        <f t="shared" si="20"/>
        <v>5.88</v>
      </c>
      <c r="N167" s="77">
        <v>2.85</v>
      </c>
      <c r="O167" s="79" t="s">
        <v>66</v>
      </c>
      <c r="P167" s="74">
        <f t="shared" ref="P167:P171" si="21">N167</f>
        <v>2.85</v>
      </c>
    </row>
    <row r="168" spans="2:16">
      <c r="B168" s="89">
        <v>35</v>
      </c>
      <c r="C168" s="79" t="s">
        <v>65</v>
      </c>
      <c r="D168" s="74">
        <f t="shared" si="14"/>
        <v>5</v>
      </c>
      <c r="E168" s="91">
        <v>0.53259999999999996</v>
      </c>
      <c r="F168" s="92">
        <v>3.143E-4</v>
      </c>
      <c r="G168" s="88">
        <f t="shared" si="17"/>
        <v>0.53291429999999995</v>
      </c>
      <c r="H168" s="77">
        <v>170.76</v>
      </c>
      <c r="I168" s="79" t="s">
        <v>66</v>
      </c>
      <c r="J168" s="76">
        <f t="shared" si="13"/>
        <v>170.76</v>
      </c>
      <c r="K168" s="77">
        <v>6.53</v>
      </c>
      <c r="L168" s="79" t="s">
        <v>66</v>
      </c>
      <c r="M168" s="76">
        <f t="shared" si="20"/>
        <v>6.53</v>
      </c>
      <c r="N168" s="77">
        <v>3.17</v>
      </c>
      <c r="O168" s="79" t="s">
        <v>66</v>
      </c>
      <c r="P168" s="74">
        <f t="shared" si="21"/>
        <v>3.17</v>
      </c>
    </row>
    <row r="169" spans="2:16">
      <c r="B169" s="89">
        <v>37.5</v>
      </c>
      <c r="C169" s="79" t="s">
        <v>65</v>
      </c>
      <c r="D169" s="74">
        <f t="shared" si="14"/>
        <v>5.3571428571428568</v>
      </c>
      <c r="E169" s="91">
        <v>0.50590000000000002</v>
      </c>
      <c r="F169" s="92">
        <v>2.9559999999999998E-4</v>
      </c>
      <c r="G169" s="88">
        <f t="shared" si="17"/>
        <v>0.50619559999999997</v>
      </c>
      <c r="H169" s="77">
        <v>191.49</v>
      </c>
      <c r="I169" s="79" t="s">
        <v>66</v>
      </c>
      <c r="J169" s="76">
        <f t="shared" si="13"/>
        <v>191.49</v>
      </c>
      <c r="K169" s="77">
        <v>7.2</v>
      </c>
      <c r="L169" s="79" t="s">
        <v>66</v>
      </c>
      <c r="M169" s="76">
        <f t="shared" si="20"/>
        <v>7.2</v>
      </c>
      <c r="N169" s="77">
        <v>3.52</v>
      </c>
      <c r="O169" s="79" t="s">
        <v>66</v>
      </c>
      <c r="P169" s="74">
        <f t="shared" si="21"/>
        <v>3.52</v>
      </c>
    </row>
    <row r="170" spans="2:16">
      <c r="B170" s="89">
        <v>40</v>
      </c>
      <c r="C170" s="79" t="s">
        <v>65</v>
      </c>
      <c r="D170" s="74">
        <f t="shared" si="14"/>
        <v>5.7142857142857144</v>
      </c>
      <c r="E170" s="91">
        <v>0.48209999999999997</v>
      </c>
      <c r="F170" s="92">
        <v>2.7910000000000001E-4</v>
      </c>
      <c r="G170" s="88">
        <f t="shared" si="17"/>
        <v>0.48237909999999995</v>
      </c>
      <c r="H170" s="77">
        <v>213.28</v>
      </c>
      <c r="I170" s="79" t="s">
        <v>66</v>
      </c>
      <c r="J170" s="76">
        <f t="shared" si="13"/>
        <v>213.28</v>
      </c>
      <c r="K170" s="77">
        <v>7.87</v>
      </c>
      <c r="L170" s="79" t="s">
        <v>66</v>
      </c>
      <c r="M170" s="76">
        <f t="shared" si="20"/>
        <v>7.87</v>
      </c>
      <c r="N170" s="77">
        <v>3.88</v>
      </c>
      <c r="O170" s="79" t="s">
        <v>66</v>
      </c>
      <c r="P170" s="74">
        <f t="shared" si="21"/>
        <v>3.88</v>
      </c>
    </row>
    <row r="171" spans="2:16">
      <c r="B171" s="89">
        <v>45</v>
      </c>
      <c r="C171" s="79" t="s">
        <v>65</v>
      </c>
      <c r="D171" s="74">
        <f t="shared" si="14"/>
        <v>6.4285714285714288</v>
      </c>
      <c r="E171" s="91">
        <v>0.44119999999999998</v>
      </c>
      <c r="F171" s="92">
        <v>2.5139999999999999E-4</v>
      </c>
      <c r="G171" s="88">
        <f t="shared" si="17"/>
        <v>0.44145139999999999</v>
      </c>
      <c r="H171" s="77">
        <v>259.95999999999998</v>
      </c>
      <c r="I171" s="79" t="s">
        <v>66</v>
      </c>
      <c r="J171" s="76">
        <f t="shared" si="13"/>
        <v>259.95999999999998</v>
      </c>
      <c r="K171" s="77">
        <v>10.34</v>
      </c>
      <c r="L171" s="79" t="s">
        <v>66</v>
      </c>
      <c r="M171" s="76">
        <f t="shared" si="20"/>
        <v>10.34</v>
      </c>
      <c r="N171" s="77">
        <v>4.6500000000000004</v>
      </c>
      <c r="O171" s="79" t="s">
        <v>66</v>
      </c>
      <c r="P171" s="74">
        <f t="shared" si="21"/>
        <v>4.6500000000000004</v>
      </c>
    </row>
    <row r="172" spans="2:16">
      <c r="B172" s="89">
        <v>50</v>
      </c>
      <c r="C172" s="79" t="s">
        <v>65</v>
      </c>
      <c r="D172" s="74">
        <f t="shared" si="14"/>
        <v>7.1428571428571432</v>
      </c>
      <c r="E172" s="91">
        <v>0.4073</v>
      </c>
      <c r="F172" s="92">
        <v>2.288E-4</v>
      </c>
      <c r="G172" s="88">
        <f t="shared" si="17"/>
        <v>0.40752879999999997</v>
      </c>
      <c r="H172" s="77">
        <v>310.74</v>
      </c>
      <c r="I172" s="79" t="s">
        <v>66</v>
      </c>
      <c r="J172" s="76">
        <f t="shared" si="13"/>
        <v>310.74</v>
      </c>
      <c r="K172" s="77">
        <v>12.66</v>
      </c>
      <c r="L172" s="79" t="s">
        <v>66</v>
      </c>
      <c r="M172" s="76">
        <f t="shared" si="20"/>
        <v>12.66</v>
      </c>
      <c r="N172" s="77">
        <v>5.48</v>
      </c>
      <c r="O172" s="79" t="s">
        <v>66</v>
      </c>
      <c r="P172" s="76">
        <f t="shared" ref="P172:P189" si="22">N172</f>
        <v>5.48</v>
      </c>
    </row>
    <row r="173" spans="2:16">
      <c r="B173" s="89">
        <v>55</v>
      </c>
      <c r="C173" s="79" t="s">
        <v>65</v>
      </c>
      <c r="D173" s="74">
        <f t="shared" si="14"/>
        <v>7.8571428571428568</v>
      </c>
      <c r="E173" s="91">
        <v>0.37880000000000003</v>
      </c>
      <c r="F173" s="92">
        <v>2.1019999999999999E-4</v>
      </c>
      <c r="G173" s="88">
        <f t="shared" si="17"/>
        <v>0.37901020000000002</v>
      </c>
      <c r="H173" s="77">
        <v>365.54</v>
      </c>
      <c r="I173" s="79" t="s">
        <v>66</v>
      </c>
      <c r="J173" s="76">
        <f t="shared" si="13"/>
        <v>365.54</v>
      </c>
      <c r="K173" s="77">
        <v>14.92</v>
      </c>
      <c r="L173" s="79" t="s">
        <v>66</v>
      </c>
      <c r="M173" s="76">
        <f t="shared" si="20"/>
        <v>14.92</v>
      </c>
      <c r="N173" s="77">
        <v>6.37</v>
      </c>
      <c r="O173" s="79" t="s">
        <v>66</v>
      </c>
      <c r="P173" s="76">
        <f t="shared" si="22"/>
        <v>6.37</v>
      </c>
    </row>
    <row r="174" spans="2:16">
      <c r="B174" s="89">
        <v>60</v>
      </c>
      <c r="C174" s="79" t="s">
        <v>65</v>
      </c>
      <c r="D174" s="74">
        <f t="shared" si="14"/>
        <v>8.5714285714285712</v>
      </c>
      <c r="E174" s="91">
        <v>0.35439999999999999</v>
      </c>
      <c r="F174" s="92">
        <v>1.9450000000000001E-4</v>
      </c>
      <c r="G174" s="88">
        <f t="shared" si="17"/>
        <v>0.35459449999999998</v>
      </c>
      <c r="H174" s="77">
        <v>424.29</v>
      </c>
      <c r="I174" s="79" t="s">
        <v>66</v>
      </c>
      <c r="J174" s="76">
        <f t="shared" si="13"/>
        <v>424.29</v>
      </c>
      <c r="K174" s="77">
        <v>17.149999999999999</v>
      </c>
      <c r="L174" s="79" t="s">
        <v>66</v>
      </c>
      <c r="M174" s="76">
        <f t="shared" si="20"/>
        <v>17.149999999999999</v>
      </c>
      <c r="N174" s="77">
        <v>7.32</v>
      </c>
      <c r="O174" s="79" t="s">
        <v>66</v>
      </c>
      <c r="P174" s="76">
        <f t="shared" si="22"/>
        <v>7.32</v>
      </c>
    </row>
    <row r="175" spans="2:16">
      <c r="B175" s="89">
        <v>65</v>
      </c>
      <c r="C175" s="79" t="s">
        <v>65</v>
      </c>
      <c r="D175" s="74">
        <f t="shared" ref="D175:D204" si="23">B175/$C$5</f>
        <v>9.2857142857142865</v>
      </c>
      <c r="E175" s="91">
        <v>0.3332</v>
      </c>
      <c r="F175" s="92">
        <v>1.8100000000000001E-4</v>
      </c>
      <c r="G175" s="88">
        <f t="shared" si="17"/>
        <v>0.33338099999999998</v>
      </c>
      <c r="H175" s="77">
        <v>486.93</v>
      </c>
      <c r="I175" s="79" t="s">
        <v>66</v>
      </c>
      <c r="J175" s="76">
        <f t="shared" si="13"/>
        <v>486.93</v>
      </c>
      <c r="K175" s="77">
        <v>19.39</v>
      </c>
      <c r="L175" s="79" t="s">
        <v>66</v>
      </c>
      <c r="M175" s="76">
        <f t="shared" si="20"/>
        <v>19.39</v>
      </c>
      <c r="N175" s="77">
        <v>8.32</v>
      </c>
      <c r="O175" s="79" t="s">
        <v>66</v>
      </c>
      <c r="P175" s="76">
        <f t="shared" si="22"/>
        <v>8.32</v>
      </c>
    </row>
    <row r="176" spans="2:16">
      <c r="B176" s="89">
        <v>70</v>
      </c>
      <c r="C176" s="79" t="s">
        <v>65</v>
      </c>
      <c r="D176" s="74">
        <f t="shared" si="23"/>
        <v>10</v>
      </c>
      <c r="E176" s="91">
        <v>0.31469999999999998</v>
      </c>
      <c r="F176" s="92">
        <v>1.694E-4</v>
      </c>
      <c r="G176" s="88">
        <f t="shared" si="17"/>
        <v>0.31486939999999997</v>
      </c>
      <c r="H176" s="77">
        <v>553.39</v>
      </c>
      <c r="I176" s="79" t="s">
        <v>66</v>
      </c>
      <c r="J176" s="76">
        <f t="shared" si="13"/>
        <v>553.39</v>
      </c>
      <c r="K176" s="77">
        <v>21.64</v>
      </c>
      <c r="L176" s="79" t="s">
        <v>66</v>
      </c>
      <c r="M176" s="76">
        <f t="shared" si="20"/>
        <v>21.64</v>
      </c>
      <c r="N176" s="77">
        <v>9.39</v>
      </c>
      <c r="O176" s="79" t="s">
        <v>66</v>
      </c>
      <c r="P176" s="76">
        <f t="shared" si="22"/>
        <v>9.39</v>
      </c>
    </row>
    <row r="177" spans="1:16">
      <c r="A177" s="4"/>
      <c r="B177" s="89">
        <v>80</v>
      </c>
      <c r="C177" s="79" t="s">
        <v>65</v>
      </c>
      <c r="D177" s="74">
        <f t="shared" si="23"/>
        <v>11.428571428571429</v>
      </c>
      <c r="E177" s="91">
        <v>0.2838</v>
      </c>
      <c r="F177" s="92">
        <v>1.5029999999999999E-4</v>
      </c>
      <c r="G177" s="88">
        <f t="shared" si="17"/>
        <v>0.28395029999999999</v>
      </c>
      <c r="H177" s="77">
        <v>697.47</v>
      </c>
      <c r="I177" s="79" t="s">
        <v>66</v>
      </c>
      <c r="J177" s="76">
        <f t="shared" si="13"/>
        <v>697.47</v>
      </c>
      <c r="K177" s="77">
        <v>29.89</v>
      </c>
      <c r="L177" s="79" t="s">
        <v>66</v>
      </c>
      <c r="M177" s="76">
        <f t="shared" si="20"/>
        <v>29.89</v>
      </c>
      <c r="N177" s="77">
        <v>11.68</v>
      </c>
      <c r="O177" s="79" t="s">
        <v>66</v>
      </c>
      <c r="P177" s="76">
        <f t="shared" si="22"/>
        <v>11.68</v>
      </c>
    </row>
    <row r="178" spans="1:16">
      <c r="B178" s="77">
        <v>90</v>
      </c>
      <c r="C178" s="79" t="s">
        <v>65</v>
      </c>
      <c r="D178" s="74">
        <f t="shared" si="23"/>
        <v>12.857142857142858</v>
      </c>
      <c r="E178" s="91">
        <v>0.25890000000000002</v>
      </c>
      <c r="F178" s="92">
        <v>1.3520000000000001E-4</v>
      </c>
      <c r="G178" s="88">
        <f t="shared" si="17"/>
        <v>0.25903520000000002</v>
      </c>
      <c r="H178" s="77">
        <v>856.32</v>
      </c>
      <c r="I178" s="79" t="s">
        <v>66</v>
      </c>
      <c r="J178" s="76">
        <f t="shared" si="13"/>
        <v>856.32</v>
      </c>
      <c r="K178" s="77">
        <v>37.56</v>
      </c>
      <c r="L178" s="79" t="s">
        <v>66</v>
      </c>
      <c r="M178" s="76">
        <f t="shared" ref="M178:M199" si="24">K178</f>
        <v>37.56</v>
      </c>
      <c r="N178" s="77">
        <v>14.2</v>
      </c>
      <c r="O178" s="79" t="s">
        <v>66</v>
      </c>
      <c r="P178" s="76">
        <f t="shared" si="22"/>
        <v>14.2</v>
      </c>
    </row>
    <row r="179" spans="1:16">
      <c r="B179" s="89">
        <v>100</v>
      </c>
      <c r="C179" s="90" t="s">
        <v>65</v>
      </c>
      <c r="D179" s="74">
        <f t="shared" si="23"/>
        <v>14.285714285714286</v>
      </c>
      <c r="E179" s="91">
        <v>0.2384</v>
      </c>
      <c r="F179" s="92">
        <v>1.2300000000000001E-4</v>
      </c>
      <c r="G179" s="88">
        <f t="shared" si="17"/>
        <v>0.23852300000000001</v>
      </c>
      <c r="H179" s="77">
        <v>1.03</v>
      </c>
      <c r="I179" s="78" t="s">
        <v>12</v>
      </c>
      <c r="J179" s="76">
        <f t="shared" ref="J179:J185" si="25">H179*1000</f>
        <v>1030</v>
      </c>
      <c r="K179" s="77">
        <v>45.04</v>
      </c>
      <c r="L179" s="79" t="s">
        <v>66</v>
      </c>
      <c r="M179" s="76">
        <f t="shared" si="24"/>
        <v>45.04</v>
      </c>
      <c r="N179" s="77">
        <v>16.920000000000002</v>
      </c>
      <c r="O179" s="79" t="s">
        <v>66</v>
      </c>
      <c r="P179" s="76">
        <f t="shared" si="22"/>
        <v>16.920000000000002</v>
      </c>
    </row>
    <row r="180" spans="1:16">
      <c r="B180" s="89">
        <v>110</v>
      </c>
      <c r="C180" s="90" t="s">
        <v>65</v>
      </c>
      <c r="D180" s="74">
        <f t="shared" si="23"/>
        <v>15.714285714285714</v>
      </c>
      <c r="E180" s="91">
        <v>0.2213</v>
      </c>
      <c r="F180" s="92">
        <v>1.1290000000000001E-4</v>
      </c>
      <c r="G180" s="88">
        <f t="shared" si="17"/>
        <v>0.2214129</v>
      </c>
      <c r="H180" s="77">
        <v>1.22</v>
      </c>
      <c r="I180" s="79" t="s">
        <v>12</v>
      </c>
      <c r="J180" s="76">
        <f t="shared" si="25"/>
        <v>1220</v>
      </c>
      <c r="K180" s="77">
        <v>52.46</v>
      </c>
      <c r="L180" s="79" t="s">
        <v>66</v>
      </c>
      <c r="M180" s="76">
        <f t="shared" si="24"/>
        <v>52.46</v>
      </c>
      <c r="N180" s="77">
        <v>19.850000000000001</v>
      </c>
      <c r="O180" s="79" t="s">
        <v>66</v>
      </c>
      <c r="P180" s="76">
        <f t="shared" si="22"/>
        <v>19.850000000000001</v>
      </c>
    </row>
    <row r="181" spans="1:16">
      <c r="B181" s="89">
        <v>120</v>
      </c>
      <c r="C181" s="90" t="s">
        <v>65</v>
      </c>
      <c r="D181" s="74">
        <f t="shared" si="23"/>
        <v>17.142857142857142</v>
      </c>
      <c r="E181" s="91">
        <v>0.20669999999999999</v>
      </c>
      <c r="F181" s="92">
        <v>1.044E-4</v>
      </c>
      <c r="G181" s="88">
        <f t="shared" si="17"/>
        <v>0.2068044</v>
      </c>
      <c r="H181" s="77">
        <v>1.42</v>
      </c>
      <c r="I181" s="79" t="s">
        <v>12</v>
      </c>
      <c r="J181" s="76">
        <f t="shared" si="25"/>
        <v>1420</v>
      </c>
      <c r="K181" s="77">
        <v>59.91</v>
      </c>
      <c r="L181" s="79" t="s">
        <v>66</v>
      </c>
      <c r="M181" s="76">
        <f t="shared" si="24"/>
        <v>59.91</v>
      </c>
      <c r="N181" s="77">
        <v>22.98</v>
      </c>
      <c r="O181" s="79" t="s">
        <v>66</v>
      </c>
      <c r="P181" s="76">
        <f t="shared" si="22"/>
        <v>22.98</v>
      </c>
    </row>
    <row r="182" spans="1:16">
      <c r="B182" s="89">
        <v>130</v>
      </c>
      <c r="C182" s="90" t="s">
        <v>65</v>
      </c>
      <c r="D182" s="74">
        <f t="shared" si="23"/>
        <v>18.571428571428573</v>
      </c>
      <c r="E182" s="91">
        <v>0.19400000000000001</v>
      </c>
      <c r="F182" s="92">
        <v>9.7100000000000002E-5</v>
      </c>
      <c r="G182" s="88">
        <f t="shared" si="17"/>
        <v>0.19409709999999999</v>
      </c>
      <c r="H182" s="77">
        <v>1.63</v>
      </c>
      <c r="I182" s="79" t="s">
        <v>12</v>
      </c>
      <c r="J182" s="76">
        <f t="shared" si="25"/>
        <v>1630</v>
      </c>
      <c r="K182" s="77">
        <v>67.430000000000007</v>
      </c>
      <c r="L182" s="79" t="s">
        <v>66</v>
      </c>
      <c r="M182" s="76">
        <f t="shared" si="24"/>
        <v>67.430000000000007</v>
      </c>
      <c r="N182" s="77">
        <v>26.31</v>
      </c>
      <c r="O182" s="79" t="s">
        <v>66</v>
      </c>
      <c r="P182" s="76">
        <f t="shared" si="22"/>
        <v>26.31</v>
      </c>
    </row>
    <row r="183" spans="1:16">
      <c r="B183" s="89">
        <v>140</v>
      </c>
      <c r="C183" s="90" t="s">
        <v>65</v>
      </c>
      <c r="D183" s="74">
        <f t="shared" si="23"/>
        <v>20</v>
      </c>
      <c r="E183" s="91">
        <v>0.183</v>
      </c>
      <c r="F183" s="92">
        <v>9.0810000000000006E-5</v>
      </c>
      <c r="G183" s="88">
        <f t="shared" si="17"/>
        <v>0.18309080999999999</v>
      </c>
      <c r="H183" s="77">
        <v>1.86</v>
      </c>
      <c r="I183" s="79" t="s">
        <v>12</v>
      </c>
      <c r="J183" s="76">
        <f t="shared" si="25"/>
        <v>1860</v>
      </c>
      <c r="K183" s="77">
        <v>75.02</v>
      </c>
      <c r="L183" s="79" t="s">
        <v>66</v>
      </c>
      <c r="M183" s="76">
        <f t="shared" si="24"/>
        <v>75.02</v>
      </c>
      <c r="N183" s="77">
        <v>29.83</v>
      </c>
      <c r="O183" s="79" t="s">
        <v>66</v>
      </c>
      <c r="P183" s="76">
        <f t="shared" si="22"/>
        <v>29.83</v>
      </c>
    </row>
    <row r="184" spans="1:16">
      <c r="B184" s="89">
        <v>150</v>
      </c>
      <c r="C184" s="90" t="s">
        <v>65</v>
      </c>
      <c r="D184" s="74">
        <f t="shared" si="23"/>
        <v>21.428571428571427</v>
      </c>
      <c r="E184" s="91">
        <v>0.17330000000000001</v>
      </c>
      <c r="F184" s="92">
        <v>8.5329999999999998E-5</v>
      </c>
      <c r="G184" s="88">
        <f t="shared" si="17"/>
        <v>0.17338533</v>
      </c>
      <c r="H184" s="77">
        <v>2.1</v>
      </c>
      <c r="I184" s="79" t="s">
        <v>12</v>
      </c>
      <c r="J184" s="76">
        <f t="shared" si="25"/>
        <v>2100</v>
      </c>
      <c r="K184" s="77">
        <v>82.72</v>
      </c>
      <c r="L184" s="79" t="s">
        <v>66</v>
      </c>
      <c r="M184" s="76">
        <f t="shared" si="24"/>
        <v>82.72</v>
      </c>
      <c r="N184" s="77">
        <v>33.54</v>
      </c>
      <c r="O184" s="79" t="s">
        <v>66</v>
      </c>
      <c r="P184" s="76">
        <f t="shared" si="22"/>
        <v>33.54</v>
      </c>
    </row>
    <row r="185" spans="1:16">
      <c r="B185" s="89">
        <v>160</v>
      </c>
      <c r="C185" s="90" t="s">
        <v>65</v>
      </c>
      <c r="D185" s="74">
        <f t="shared" si="23"/>
        <v>22.857142857142858</v>
      </c>
      <c r="E185" s="91">
        <v>0.16470000000000001</v>
      </c>
      <c r="F185" s="92">
        <v>8.0489999999999997E-5</v>
      </c>
      <c r="G185" s="88">
        <f t="shared" si="17"/>
        <v>0.16478049</v>
      </c>
      <c r="H185" s="77">
        <v>2.36</v>
      </c>
      <c r="I185" s="79" t="s">
        <v>12</v>
      </c>
      <c r="J185" s="76">
        <f t="shared" si="25"/>
        <v>2360</v>
      </c>
      <c r="K185" s="77">
        <v>90.52</v>
      </c>
      <c r="L185" s="79" t="s">
        <v>66</v>
      </c>
      <c r="M185" s="76">
        <f t="shared" si="24"/>
        <v>90.52</v>
      </c>
      <c r="N185" s="77">
        <v>37.44</v>
      </c>
      <c r="O185" s="79" t="s">
        <v>66</v>
      </c>
      <c r="P185" s="76">
        <f t="shared" si="22"/>
        <v>37.44</v>
      </c>
    </row>
    <row r="186" spans="1:16">
      <c r="B186" s="89">
        <v>170</v>
      </c>
      <c r="C186" s="90" t="s">
        <v>65</v>
      </c>
      <c r="D186" s="74">
        <f t="shared" si="23"/>
        <v>24.285714285714285</v>
      </c>
      <c r="E186" s="91">
        <v>0.157</v>
      </c>
      <c r="F186" s="92">
        <v>7.6199999999999995E-5</v>
      </c>
      <c r="G186" s="88">
        <f t="shared" si="17"/>
        <v>0.1570762</v>
      </c>
      <c r="H186" s="77">
        <v>2.63</v>
      </c>
      <c r="I186" s="79" t="s">
        <v>12</v>
      </c>
      <c r="J186" s="76">
        <f t="shared" ref="J186:J190" si="26">H186*1000</f>
        <v>2630</v>
      </c>
      <c r="K186" s="77">
        <v>98.43</v>
      </c>
      <c r="L186" s="79" t="s">
        <v>66</v>
      </c>
      <c r="M186" s="76">
        <f t="shared" si="24"/>
        <v>98.43</v>
      </c>
      <c r="N186" s="77">
        <v>41.52</v>
      </c>
      <c r="O186" s="79" t="s">
        <v>66</v>
      </c>
      <c r="P186" s="76">
        <f t="shared" si="22"/>
        <v>41.52</v>
      </c>
    </row>
    <row r="187" spans="1:16">
      <c r="B187" s="89">
        <v>180</v>
      </c>
      <c r="C187" s="90" t="s">
        <v>65</v>
      </c>
      <c r="D187" s="74">
        <f t="shared" si="23"/>
        <v>25.714285714285715</v>
      </c>
      <c r="E187" s="91">
        <v>0.15010000000000001</v>
      </c>
      <c r="F187" s="92">
        <v>7.2360000000000005E-5</v>
      </c>
      <c r="G187" s="88">
        <f t="shared" si="17"/>
        <v>0.15017236</v>
      </c>
      <c r="H187" s="77">
        <v>2.91</v>
      </c>
      <c r="I187" s="79" t="s">
        <v>12</v>
      </c>
      <c r="J187" s="76">
        <f t="shared" si="26"/>
        <v>2910</v>
      </c>
      <c r="K187" s="77">
        <v>106.45</v>
      </c>
      <c r="L187" s="79" t="s">
        <v>66</v>
      </c>
      <c r="M187" s="76">
        <f t="shared" si="24"/>
        <v>106.45</v>
      </c>
      <c r="N187" s="77">
        <v>45.78</v>
      </c>
      <c r="O187" s="79" t="s">
        <v>66</v>
      </c>
      <c r="P187" s="76">
        <f t="shared" si="22"/>
        <v>45.78</v>
      </c>
    </row>
    <row r="188" spans="1:16">
      <c r="B188" s="89">
        <v>200</v>
      </c>
      <c r="C188" s="90" t="s">
        <v>65</v>
      </c>
      <c r="D188" s="74">
        <f t="shared" si="23"/>
        <v>28.571428571428573</v>
      </c>
      <c r="E188" s="91">
        <v>0.1381</v>
      </c>
      <c r="F188" s="92">
        <v>6.5770000000000002E-5</v>
      </c>
      <c r="G188" s="88">
        <f t="shared" si="17"/>
        <v>0.13816576999999999</v>
      </c>
      <c r="H188" s="77">
        <v>3.5</v>
      </c>
      <c r="I188" s="79" t="s">
        <v>12</v>
      </c>
      <c r="J188" s="76">
        <f t="shared" si="26"/>
        <v>3500</v>
      </c>
      <c r="K188" s="77">
        <v>136.6</v>
      </c>
      <c r="L188" s="79" t="s">
        <v>66</v>
      </c>
      <c r="M188" s="76">
        <f t="shared" si="24"/>
        <v>136.6</v>
      </c>
      <c r="N188" s="77">
        <v>54.83</v>
      </c>
      <c r="O188" s="79" t="s">
        <v>66</v>
      </c>
      <c r="P188" s="76">
        <f t="shared" si="22"/>
        <v>54.83</v>
      </c>
    </row>
    <row r="189" spans="1:16">
      <c r="B189" s="89">
        <v>225</v>
      </c>
      <c r="C189" s="90" t="s">
        <v>65</v>
      </c>
      <c r="D189" s="74">
        <f t="shared" si="23"/>
        <v>32.142857142857146</v>
      </c>
      <c r="E189" s="91">
        <v>0.1258</v>
      </c>
      <c r="F189" s="92">
        <v>5.9110000000000002E-5</v>
      </c>
      <c r="G189" s="88">
        <f t="shared" si="17"/>
        <v>0.12585911</v>
      </c>
      <c r="H189" s="77">
        <v>4.32</v>
      </c>
      <c r="I189" s="79" t="s">
        <v>12</v>
      </c>
      <c r="J189" s="76">
        <f t="shared" si="26"/>
        <v>4320</v>
      </c>
      <c r="K189" s="77">
        <v>179.66</v>
      </c>
      <c r="L189" s="79" t="s">
        <v>66</v>
      </c>
      <c r="M189" s="76">
        <f t="shared" si="24"/>
        <v>179.66</v>
      </c>
      <c r="N189" s="77">
        <v>67.13</v>
      </c>
      <c r="O189" s="79" t="s">
        <v>66</v>
      </c>
      <c r="P189" s="76">
        <f t="shared" si="22"/>
        <v>67.13</v>
      </c>
    </row>
    <row r="190" spans="1:16">
      <c r="B190" s="89">
        <v>250</v>
      </c>
      <c r="C190" s="90" t="s">
        <v>65</v>
      </c>
      <c r="D190" s="74">
        <f t="shared" si="23"/>
        <v>35.714285714285715</v>
      </c>
      <c r="E190" s="91">
        <v>0.1158</v>
      </c>
      <c r="F190" s="92">
        <v>5.3720000000000001E-5</v>
      </c>
      <c r="G190" s="88">
        <f t="shared" si="17"/>
        <v>0.11585371999999999</v>
      </c>
      <c r="H190" s="77">
        <v>5.21</v>
      </c>
      <c r="I190" s="79" t="s">
        <v>12</v>
      </c>
      <c r="J190" s="76">
        <f t="shared" si="26"/>
        <v>5210</v>
      </c>
      <c r="K190" s="77">
        <v>220.32</v>
      </c>
      <c r="L190" s="79" t="s">
        <v>66</v>
      </c>
      <c r="M190" s="76">
        <f t="shared" si="24"/>
        <v>220.32</v>
      </c>
      <c r="N190" s="77">
        <v>80.47</v>
      </c>
      <c r="O190" s="79" t="s">
        <v>66</v>
      </c>
      <c r="P190" s="76">
        <f t="shared" ref="P190:P205" si="27">N190</f>
        <v>80.47</v>
      </c>
    </row>
    <row r="191" spans="1:16">
      <c r="B191" s="89">
        <v>275</v>
      </c>
      <c r="C191" s="90" t="s">
        <v>65</v>
      </c>
      <c r="D191" s="74">
        <f t="shared" si="23"/>
        <v>39.285714285714285</v>
      </c>
      <c r="E191" s="91">
        <v>0.1075</v>
      </c>
      <c r="F191" s="92">
        <v>4.9259999999999999E-5</v>
      </c>
      <c r="G191" s="88">
        <f t="shared" si="17"/>
        <v>0.10754925999999999</v>
      </c>
      <c r="H191" s="77">
        <v>6.18</v>
      </c>
      <c r="I191" s="79" t="s">
        <v>12</v>
      </c>
      <c r="J191" s="80">
        <f t="shared" ref="J191:J194" si="28">H191*1000</f>
        <v>6180</v>
      </c>
      <c r="K191" s="77">
        <v>260.04000000000002</v>
      </c>
      <c r="L191" s="79" t="s">
        <v>66</v>
      </c>
      <c r="M191" s="76">
        <f t="shared" si="24"/>
        <v>260.04000000000002</v>
      </c>
      <c r="N191" s="77">
        <v>94.82</v>
      </c>
      <c r="O191" s="79" t="s">
        <v>66</v>
      </c>
      <c r="P191" s="76">
        <f t="shared" si="27"/>
        <v>94.82</v>
      </c>
    </row>
    <row r="192" spans="1:16">
      <c r="B192" s="89">
        <v>300</v>
      </c>
      <c r="C192" s="90" t="s">
        <v>65</v>
      </c>
      <c r="D192" s="74">
        <f t="shared" si="23"/>
        <v>42.857142857142854</v>
      </c>
      <c r="E192" s="91">
        <v>0.1004</v>
      </c>
      <c r="F192" s="92">
        <v>4.5510000000000003E-5</v>
      </c>
      <c r="G192" s="88">
        <f t="shared" si="17"/>
        <v>0.10044551</v>
      </c>
      <c r="H192" s="77">
        <v>7.21</v>
      </c>
      <c r="I192" s="79" t="s">
        <v>12</v>
      </c>
      <c r="J192" s="80">
        <f t="shared" si="28"/>
        <v>7210</v>
      </c>
      <c r="K192" s="77">
        <v>299.45999999999998</v>
      </c>
      <c r="L192" s="79" t="s">
        <v>66</v>
      </c>
      <c r="M192" s="76">
        <f t="shared" si="24"/>
        <v>299.45999999999998</v>
      </c>
      <c r="N192" s="77">
        <v>110.16</v>
      </c>
      <c r="O192" s="79" t="s">
        <v>66</v>
      </c>
      <c r="P192" s="76">
        <f t="shared" si="27"/>
        <v>110.16</v>
      </c>
    </row>
    <row r="193" spans="2:16">
      <c r="B193" s="89">
        <v>325</v>
      </c>
      <c r="C193" s="90" t="s">
        <v>65</v>
      </c>
      <c r="D193" s="74">
        <f t="shared" si="23"/>
        <v>46.428571428571431</v>
      </c>
      <c r="E193" s="91">
        <v>9.4280000000000003E-2</v>
      </c>
      <c r="F193" s="92">
        <v>4.2320000000000001E-5</v>
      </c>
      <c r="G193" s="88">
        <f t="shared" si="17"/>
        <v>9.4322320000000001E-2</v>
      </c>
      <c r="H193" s="77">
        <v>8.32</v>
      </c>
      <c r="I193" s="79" t="s">
        <v>12</v>
      </c>
      <c r="J193" s="80">
        <f t="shared" si="28"/>
        <v>8320</v>
      </c>
      <c r="K193" s="77">
        <v>338.9</v>
      </c>
      <c r="L193" s="79" t="s">
        <v>66</v>
      </c>
      <c r="M193" s="76">
        <f t="shared" si="24"/>
        <v>338.9</v>
      </c>
      <c r="N193" s="77">
        <v>126.46</v>
      </c>
      <c r="O193" s="79" t="s">
        <v>66</v>
      </c>
      <c r="P193" s="76">
        <f t="shared" si="27"/>
        <v>126.46</v>
      </c>
    </row>
    <row r="194" spans="2:16">
      <c r="B194" s="89">
        <v>350</v>
      </c>
      <c r="C194" s="90" t="s">
        <v>65</v>
      </c>
      <c r="D194" s="74">
        <f t="shared" si="23"/>
        <v>50</v>
      </c>
      <c r="E194" s="91">
        <v>8.8980000000000004E-2</v>
      </c>
      <c r="F194" s="92">
        <v>3.9549999999999999E-5</v>
      </c>
      <c r="G194" s="88">
        <f t="shared" si="17"/>
        <v>8.9019550000000003E-2</v>
      </c>
      <c r="H194" s="77">
        <v>9.5</v>
      </c>
      <c r="I194" s="79" t="s">
        <v>12</v>
      </c>
      <c r="J194" s="80">
        <f t="shared" si="28"/>
        <v>9500</v>
      </c>
      <c r="K194" s="77">
        <v>378.55</v>
      </c>
      <c r="L194" s="79" t="s">
        <v>66</v>
      </c>
      <c r="M194" s="76">
        <f t="shared" si="24"/>
        <v>378.55</v>
      </c>
      <c r="N194" s="77">
        <v>143.68</v>
      </c>
      <c r="O194" s="79" t="s">
        <v>66</v>
      </c>
      <c r="P194" s="76">
        <f t="shared" si="27"/>
        <v>143.68</v>
      </c>
    </row>
    <row r="195" spans="2:16">
      <c r="B195" s="89">
        <v>375</v>
      </c>
      <c r="C195" s="90" t="s">
        <v>65</v>
      </c>
      <c r="D195" s="74">
        <f t="shared" si="23"/>
        <v>53.571428571428569</v>
      </c>
      <c r="E195" s="91">
        <v>8.4339999999999998E-2</v>
      </c>
      <c r="F195" s="92">
        <v>3.714E-5</v>
      </c>
      <c r="G195" s="88">
        <f t="shared" si="17"/>
        <v>8.4377140000000003E-2</v>
      </c>
      <c r="H195" s="77">
        <v>10.74</v>
      </c>
      <c r="I195" s="79" t="s">
        <v>12</v>
      </c>
      <c r="J195" s="80">
        <f t="shared" ref="J195:J225" si="29">H195*1000</f>
        <v>10740</v>
      </c>
      <c r="K195" s="77">
        <v>418.51</v>
      </c>
      <c r="L195" s="79" t="s">
        <v>66</v>
      </c>
      <c r="M195" s="76">
        <f t="shared" si="24"/>
        <v>418.51</v>
      </c>
      <c r="N195" s="77">
        <v>161.82</v>
      </c>
      <c r="O195" s="79" t="s">
        <v>66</v>
      </c>
      <c r="P195" s="76">
        <f t="shared" si="27"/>
        <v>161.82</v>
      </c>
    </row>
    <row r="196" spans="2:16">
      <c r="B196" s="89">
        <v>400</v>
      </c>
      <c r="C196" s="90" t="s">
        <v>65</v>
      </c>
      <c r="D196" s="74">
        <f t="shared" si="23"/>
        <v>57.142857142857146</v>
      </c>
      <c r="E196" s="91">
        <v>8.0229999999999996E-2</v>
      </c>
      <c r="F196" s="92">
        <v>3.502E-5</v>
      </c>
      <c r="G196" s="88">
        <f t="shared" si="17"/>
        <v>8.0265019999999992E-2</v>
      </c>
      <c r="H196" s="77">
        <v>12.05</v>
      </c>
      <c r="I196" s="79" t="s">
        <v>12</v>
      </c>
      <c r="J196" s="80">
        <f t="shared" si="29"/>
        <v>12050</v>
      </c>
      <c r="K196" s="77">
        <v>458.84</v>
      </c>
      <c r="L196" s="79" t="s">
        <v>66</v>
      </c>
      <c r="M196" s="76">
        <f t="shared" si="24"/>
        <v>458.84</v>
      </c>
      <c r="N196" s="77">
        <v>180.85</v>
      </c>
      <c r="O196" s="79" t="s">
        <v>66</v>
      </c>
      <c r="P196" s="76">
        <f t="shared" si="27"/>
        <v>180.85</v>
      </c>
    </row>
    <row r="197" spans="2:16">
      <c r="B197" s="89">
        <v>450</v>
      </c>
      <c r="C197" s="90" t="s">
        <v>65</v>
      </c>
      <c r="D197" s="74">
        <f t="shared" si="23"/>
        <v>64.285714285714292</v>
      </c>
      <c r="E197" s="91">
        <v>7.3289999999999994E-2</v>
      </c>
      <c r="F197" s="92">
        <v>3.1449999999999999E-5</v>
      </c>
      <c r="G197" s="88">
        <f t="shared" si="17"/>
        <v>7.3321449999999996E-2</v>
      </c>
      <c r="H197" s="77">
        <v>14.86</v>
      </c>
      <c r="I197" s="79" t="s">
        <v>12</v>
      </c>
      <c r="J197" s="80">
        <f t="shared" si="29"/>
        <v>14860</v>
      </c>
      <c r="K197" s="77">
        <v>609.16</v>
      </c>
      <c r="L197" s="79" t="s">
        <v>66</v>
      </c>
      <c r="M197" s="76">
        <f t="shared" si="24"/>
        <v>609.16</v>
      </c>
      <c r="N197" s="77">
        <v>221.49</v>
      </c>
      <c r="O197" s="79" t="s">
        <v>66</v>
      </c>
      <c r="P197" s="76">
        <f t="shared" si="27"/>
        <v>221.49</v>
      </c>
    </row>
    <row r="198" spans="2:16">
      <c r="B198" s="89">
        <v>500</v>
      </c>
      <c r="C198" s="90" t="s">
        <v>65</v>
      </c>
      <c r="D198" s="74">
        <f t="shared" si="23"/>
        <v>71.428571428571431</v>
      </c>
      <c r="E198" s="91">
        <v>6.7629999999999996E-2</v>
      </c>
      <c r="F198" s="92">
        <v>2.8569999999999999E-5</v>
      </c>
      <c r="G198" s="88">
        <f t="shared" si="17"/>
        <v>6.7658570000000001E-2</v>
      </c>
      <c r="H198" s="77">
        <v>17.91</v>
      </c>
      <c r="I198" s="79" t="s">
        <v>12</v>
      </c>
      <c r="J198" s="80">
        <f t="shared" si="29"/>
        <v>17910</v>
      </c>
      <c r="K198" s="77">
        <v>749.54</v>
      </c>
      <c r="L198" s="79" t="s">
        <v>66</v>
      </c>
      <c r="M198" s="76">
        <f t="shared" si="24"/>
        <v>749.54</v>
      </c>
      <c r="N198" s="77">
        <v>265.43</v>
      </c>
      <c r="O198" s="79" t="s">
        <v>66</v>
      </c>
      <c r="P198" s="76">
        <f t="shared" si="27"/>
        <v>265.43</v>
      </c>
    </row>
    <row r="199" spans="2:16">
      <c r="B199" s="89">
        <v>550</v>
      </c>
      <c r="C199" s="90" t="s">
        <v>65</v>
      </c>
      <c r="D199" s="74">
        <f t="shared" si="23"/>
        <v>78.571428571428569</v>
      </c>
      <c r="E199" s="91">
        <v>6.2920000000000004E-2</v>
      </c>
      <c r="F199" s="92">
        <v>2.618E-5</v>
      </c>
      <c r="G199" s="88">
        <f t="shared" si="17"/>
        <v>6.2946180000000004E-2</v>
      </c>
      <c r="H199" s="77">
        <v>21.22</v>
      </c>
      <c r="I199" s="79" t="s">
        <v>12</v>
      </c>
      <c r="J199" s="80">
        <f t="shared" si="29"/>
        <v>21220</v>
      </c>
      <c r="K199" s="77">
        <v>885.59</v>
      </c>
      <c r="L199" s="79" t="s">
        <v>66</v>
      </c>
      <c r="M199" s="76">
        <f t="shared" si="24"/>
        <v>885.59</v>
      </c>
      <c r="N199" s="77">
        <v>312.54000000000002</v>
      </c>
      <c r="O199" s="79" t="s">
        <v>66</v>
      </c>
      <c r="P199" s="76">
        <f t="shared" si="27"/>
        <v>312.54000000000002</v>
      </c>
    </row>
    <row r="200" spans="2:16">
      <c r="B200" s="89">
        <v>600</v>
      </c>
      <c r="C200" s="90" t="s">
        <v>65</v>
      </c>
      <c r="D200" s="74">
        <f t="shared" si="23"/>
        <v>85.714285714285708</v>
      </c>
      <c r="E200" s="91">
        <v>5.8950000000000002E-2</v>
      </c>
      <c r="F200" s="92">
        <v>2.4179999999999999E-5</v>
      </c>
      <c r="G200" s="88">
        <f t="shared" si="17"/>
        <v>5.8974180000000001E-2</v>
      </c>
      <c r="H200" s="77">
        <v>24.75</v>
      </c>
      <c r="I200" s="79" t="s">
        <v>12</v>
      </c>
      <c r="J200" s="80">
        <f t="shared" si="29"/>
        <v>24750</v>
      </c>
      <c r="K200" s="77">
        <v>1.02</v>
      </c>
      <c r="L200" s="78" t="s">
        <v>12</v>
      </c>
      <c r="M200" s="76">
        <f t="shared" ref="M200:M207" si="30">K200*1000</f>
        <v>1020</v>
      </c>
      <c r="N200" s="77">
        <v>362.67</v>
      </c>
      <c r="O200" s="79" t="s">
        <v>66</v>
      </c>
      <c r="P200" s="76">
        <f t="shared" si="27"/>
        <v>362.67</v>
      </c>
    </row>
    <row r="201" spans="2:16">
      <c r="B201" s="89">
        <v>650</v>
      </c>
      <c r="C201" s="90" t="s">
        <v>65</v>
      </c>
      <c r="D201" s="74">
        <f t="shared" si="23"/>
        <v>92.857142857142861</v>
      </c>
      <c r="E201" s="91">
        <v>5.5550000000000002E-2</v>
      </c>
      <c r="F201" s="92">
        <v>2.247E-5</v>
      </c>
      <c r="G201" s="88">
        <f t="shared" si="17"/>
        <v>5.5572469999999999E-2</v>
      </c>
      <c r="H201" s="77">
        <v>28.51</v>
      </c>
      <c r="I201" s="79" t="s">
        <v>12</v>
      </c>
      <c r="J201" s="80">
        <f t="shared" si="29"/>
        <v>28510</v>
      </c>
      <c r="K201" s="77">
        <v>1.1499999999999999</v>
      </c>
      <c r="L201" s="79" t="s">
        <v>12</v>
      </c>
      <c r="M201" s="76">
        <f t="shared" si="30"/>
        <v>1150</v>
      </c>
      <c r="N201" s="77">
        <v>415.7</v>
      </c>
      <c r="O201" s="79" t="s">
        <v>66</v>
      </c>
      <c r="P201" s="76">
        <f t="shared" si="27"/>
        <v>415.7</v>
      </c>
    </row>
    <row r="202" spans="2:16">
      <c r="B202" s="89">
        <v>700</v>
      </c>
      <c r="C202" s="90" t="s">
        <v>65</v>
      </c>
      <c r="D202" s="74">
        <f t="shared" si="23"/>
        <v>100</v>
      </c>
      <c r="E202" s="91">
        <v>5.2609999999999997E-2</v>
      </c>
      <c r="F202" s="92">
        <v>2.0999999999999999E-5</v>
      </c>
      <c r="G202" s="88">
        <f t="shared" si="17"/>
        <v>5.2630999999999997E-2</v>
      </c>
      <c r="H202" s="77">
        <v>32.5</v>
      </c>
      <c r="I202" s="79" t="s">
        <v>12</v>
      </c>
      <c r="J202" s="80">
        <f t="shared" si="29"/>
        <v>32500</v>
      </c>
      <c r="K202" s="77">
        <v>1.29</v>
      </c>
      <c r="L202" s="79" t="s">
        <v>12</v>
      </c>
      <c r="M202" s="76">
        <f t="shared" si="30"/>
        <v>1290</v>
      </c>
      <c r="N202" s="77">
        <v>471.52</v>
      </c>
      <c r="O202" s="79" t="s">
        <v>66</v>
      </c>
      <c r="P202" s="76">
        <f t="shared" si="27"/>
        <v>471.52</v>
      </c>
    </row>
    <row r="203" spans="2:16">
      <c r="B203" s="89">
        <v>800</v>
      </c>
      <c r="C203" s="90" t="s">
        <v>65</v>
      </c>
      <c r="D203" s="74">
        <f t="shared" si="23"/>
        <v>114.28571428571429</v>
      </c>
      <c r="E203" s="91">
        <v>4.7759999999999997E-2</v>
      </c>
      <c r="F203" s="92">
        <v>1.8580000000000002E-5</v>
      </c>
      <c r="G203" s="88">
        <f t="shared" si="17"/>
        <v>4.7778579999999994E-2</v>
      </c>
      <c r="H203" s="77">
        <v>41.09</v>
      </c>
      <c r="I203" s="79" t="s">
        <v>12</v>
      </c>
      <c r="J203" s="80">
        <f t="shared" si="29"/>
        <v>41090</v>
      </c>
      <c r="K203" s="77">
        <v>1.78</v>
      </c>
      <c r="L203" s="79" t="s">
        <v>12</v>
      </c>
      <c r="M203" s="76">
        <f t="shared" si="30"/>
        <v>1780</v>
      </c>
      <c r="N203" s="77">
        <v>591.09</v>
      </c>
      <c r="O203" s="79" t="s">
        <v>66</v>
      </c>
      <c r="P203" s="76">
        <f t="shared" si="27"/>
        <v>591.09</v>
      </c>
    </row>
    <row r="204" spans="2:16">
      <c r="B204" s="89">
        <v>900</v>
      </c>
      <c r="C204" s="90" t="s">
        <v>65</v>
      </c>
      <c r="D204" s="74">
        <f t="shared" si="23"/>
        <v>128.57142857142858</v>
      </c>
      <c r="E204" s="91">
        <v>4.3920000000000001E-2</v>
      </c>
      <c r="F204" s="92">
        <v>1.668E-5</v>
      </c>
      <c r="G204" s="88">
        <f t="shared" si="17"/>
        <v>4.3936679999999999E-2</v>
      </c>
      <c r="H204" s="77">
        <v>50.49</v>
      </c>
      <c r="I204" s="79" t="s">
        <v>12</v>
      </c>
      <c r="J204" s="80">
        <f t="shared" si="29"/>
        <v>50490</v>
      </c>
      <c r="K204" s="77">
        <v>2.2200000000000002</v>
      </c>
      <c r="L204" s="79" t="s">
        <v>12</v>
      </c>
      <c r="M204" s="76">
        <f t="shared" si="30"/>
        <v>2220</v>
      </c>
      <c r="N204" s="77">
        <v>720.56</v>
      </c>
      <c r="O204" s="79" t="s">
        <v>66</v>
      </c>
      <c r="P204" s="76">
        <f t="shared" si="27"/>
        <v>720.56</v>
      </c>
    </row>
    <row r="205" spans="2:16">
      <c r="B205" s="89">
        <v>1</v>
      </c>
      <c r="C205" s="93" t="s">
        <v>67</v>
      </c>
      <c r="D205" s="74">
        <f t="shared" ref="D205:D228" si="31">B205*1000/$C$5</f>
        <v>142.85714285714286</v>
      </c>
      <c r="E205" s="91">
        <v>4.0820000000000002E-2</v>
      </c>
      <c r="F205" s="92">
        <v>1.5140000000000001E-5</v>
      </c>
      <c r="G205" s="88">
        <f t="shared" si="17"/>
        <v>4.0835139999999999E-2</v>
      </c>
      <c r="H205" s="77">
        <v>60.66</v>
      </c>
      <c r="I205" s="79" t="s">
        <v>12</v>
      </c>
      <c r="J205" s="80">
        <f t="shared" si="29"/>
        <v>60660</v>
      </c>
      <c r="K205" s="77">
        <v>2.66</v>
      </c>
      <c r="L205" s="79" t="s">
        <v>12</v>
      </c>
      <c r="M205" s="76">
        <f t="shared" si="30"/>
        <v>2660</v>
      </c>
      <c r="N205" s="77">
        <v>859.21</v>
      </c>
      <c r="O205" s="79" t="s">
        <v>66</v>
      </c>
      <c r="P205" s="76">
        <f t="shared" si="27"/>
        <v>859.21</v>
      </c>
    </row>
    <row r="206" spans="2:16">
      <c r="B206" s="89">
        <v>1.1000000000000001</v>
      </c>
      <c r="C206" s="90" t="s">
        <v>67</v>
      </c>
      <c r="D206" s="74">
        <f t="shared" si="31"/>
        <v>157.14285714285714</v>
      </c>
      <c r="E206" s="91">
        <v>3.8249999999999999E-2</v>
      </c>
      <c r="F206" s="92">
        <v>1.3869999999999999E-5</v>
      </c>
      <c r="G206" s="88">
        <f t="shared" si="17"/>
        <v>3.8263869999999998E-2</v>
      </c>
      <c r="H206" s="77">
        <v>71.56</v>
      </c>
      <c r="I206" s="79" t="s">
        <v>12</v>
      </c>
      <c r="J206" s="80">
        <f t="shared" si="29"/>
        <v>71560</v>
      </c>
      <c r="K206" s="77">
        <v>3.08</v>
      </c>
      <c r="L206" s="79" t="s">
        <v>12</v>
      </c>
      <c r="M206" s="76">
        <f t="shared" si="30"/>
        <v>3080</v>
      </c>
      <c r="N206" s="77">
        <v>1.01</v>
      </c>
      <c r="O206" s="78" t="s">
        <v>12</v>
      </c>
      <c r="P206" s="76">
        <f t="shared" ref="P206:P216" si="32">N206*1000</f>
        <v>1010</v>
      </c>
    </row>
    <row r="207" spans="2:16">
      <c r="B207" s="89">
        <v>1.2</v>
      </c>
      <c r="C207" s="90" t="s">
        <v>67</v>
      </c>
      <c r="D207" s="74">
        <f t="shared" si="31"/>
        <v>171.42857142857142</v>
      </c>
      <c r="E207" s="91">
        <v>3.6089999999999997E-2</v>
      </c>
      <c r="F207" s="92">
        <v>1.2799999999999999E-5</v>
      </c>
      <c r="G207" s="88">
        <f t="shared" si="17"/>
        <v>3.6102799999999997E-2</v>
      </c>
      <c r="H207" s="77">
        <v>83.15</v>
      </c>
      <c r="I207" s="79" t="s">
        <v>12</v>
      </c>
      <c r="J207" s="80">
        <f t="shared" si="29"/>
        <v>83150</v>
      </c>
      <c r="K207" s="77">
        <v>3.49</v>
      </c>
      <c r="L207" s="79" t="s">
        <v>12</v>
      </c>
      <c r="M207" s="76">
        <f t="shared" si="30"/>
        <v>3490</v>
      </c>
      <c r="N207" s="77">
        <v>1.1599999999999999</v>
      </c>
      <c r="O207" s="79" t="s">
        <v>12</v>
      </c>
      <c r="P207" s="80">
        <f t="shared" si="32"/>
        <v>1160</v>
      </c>
    </row>
    <row r="208" spans="2:16">
      <c r="B208" s="89">
        <v>1.3</v>
      </c>
      <c r="C208" s="90" t="s">
        <v>67</v>
      </c>
      <c r="D208" s="74">
        <f t="shared" si="31"/>
        <v>185.71428571428572</v>
      </c>
      <c r="E208" s="91">
        <v>3.4250000000000003E-2</v>
      </c>
      <c r="F208" s="92">
        <v>1.189E-5</v>
      </c>
      <c r="G208" s="88">
        <f t="shared" si="17"/>
        <v>3.4261890000000003E-2</v>
      </c>
      <c r="H208" s="77">
        <v>95.4</v>
      </c>
      <c r="I208" s="79" t="s">
        <v>12</v>
      </c>
      <c r="J208" s="80">
        <f t="shared" si="29"/>
        <v>95400</v>
      </c>
      <c r="K208" s="77">
        <v>3.91</v>
      </c>
      <c r="L208" s="79" t="s">
        <v>12</v>
      </c>
      <c r="M208" s="76">
        <f t="shared" ref="M208:M216" si="33">K208*1000</f>
        <v>3910</v>
      </c>
      <c r="N208" s="77">
        <v>1.32</v>
      </c>
      <c r="O208" s="79" t="s">
        <v>12</v>
      </c>
      <c r="P208" s="80">
        <f t="shared" si="32"/>
        <v>1320</v>
      </c>
    </row>
    <row r="209" spans="2:16">
      <c r="B209" s="89">
        <v>1.4</v>
      </c>
      <c r="C209" s="90" t="s">
        <v>67</v>
      </c>
      <c r="D209" s="74">
        <f t="shared" si="31"/>
        <v>200</v>
      </c>
      <c r="E209" s="91">
        <v>3.2660000000000002E-2</v>
      </c>
      <c r="F209" s="92">
        <v>1.111E-5</v>
      </c>
      <c r="G209" s="88">
        <f t="shared" si="17"/>
        <v>3.2671110000000003E-2</v>
      </c>
      <c r="H209" s="77">
        <v>108.28</v>
      </c>
      <c r="I209" s="79" t="s">
        <v>12</v>
      </c>
      <c r="J209" s="80">
        <f t="shared" si="29"/>
        <v>108280</v>
      </c>
      <c r="K209" s="77">
        <v>4.32</v>
      </c>
      <c r="L209" s="79" t="s">
        <v>12</v>
      </c>
      <c r="M209" s="76">
        <f t="shared" si="33"/>
        <v>4320</v>
      </c>
      <c r="N209" s="77">
        <v>1.49</v>
      </c>
      <c r="O209" s="79" t="s">
        <v>12</v>
      </c>
      <c r="P209" s="80">
        <f t="shared" si="32"/>
        <v>1490</v>
      </c>
    </row>
    <row r="210" spans="2:16">
      <c r="B210" s="89">
        <v>1.5</v>
      </c>
      <c r="C210" s="90" t="s">
        <v>67</v>
      </c>
      <c r="D210" s="74">
        <f t="shared" si="31"/>
        <v>214.28571428571428</v>
      </c>
      <c r="E210" s="91">
        <v>3.1280000000000002E-2</v>
      </c>
      <c r="F210" s="92">
        <v>1.042E-5</v>
      </c>
      <c r="G210" s="88">
        <f t="shared" si="17"/>
        <v>3.1290419999999999E-2</v>
      </c>
      <c r="H210" s="77">
        <v>121.75</v>
      </c>
      <c r="I210" s="79" t="s">
        <v>12</v>
      </c>
      <c r="J210" s="80">
        <f t="shared" si="29"/>
        <v>121750</v>
      </c>
      <c r="K210" s="77">
        <v>4.7300000000000004</v>
      </c>
      <c r="L210" s="79" t="s">
        <v>12</v>
      </c>
      <c r="M210" s="76">
        <f t="shared" si="33"/>
        <v>4730</v>
      </c>
      <c r="N210" s="77">
        <v>1.67</v>
      </c>
      <c r="O210" s="79" t="s">
        <v>12</v>
      </c>
      <c r="P210" s="80">
        <f t="shared" si="32"/>
        <v>1670</v>
      </c>
    </row>
    <row r="211" spans="2:16">
      <c r="B211" s="89">
        <v>1.6</v>
      </c>
      <c r="C211" s="90" t="s">
        <v>67</v>
      </c>
      <c r="D211" s="74">
        <f t="shared" si="31"/>
        <v>228.57142857142858</v>
      </c>
      <c r="E211" s="91">
        <v>3.006E-2</v>
      </c>
      <c r="F211" s="92">
        <v>9.8220000000000002E-6</v>
      </c>
      <c r="G211" s="88">
        <f t="shared" si="17"/>
        <v>3.0069822E-2</v>
      </c>
      <c r="H211" s="77">
        <v>135.80000000000001</v>
      </c>
      <c r="I211" s="79" t="s">
        <v>12</v>
      </c>
      <c r="J211" s="80">
        <f t="shared" si="29"/>
        <v>135800</v>
      </c>
      <c r="K211" s="77">
        <v>5.14</v>
      </c>
      <c r="L211" s="79" t="s">
        <v>12</v>
      </c>
      <c r="M211" s="80">
        <f t="shared" si="33"/>
        <v>5140</v>
      </c>
      <c r="N211" s="77">
        <v>1.85</v>
      </c>
      <c r="O211" s="79" t="s">
        <v>12</v>
      </c>
      <c r="P211" s="80">
        <f t="shared" si="32"/>
        <v>1850</v>
      </c>
    </row>
    <row r="212" spans="2:16">
      <c r="B212" s="89">
        <v>1.7</v>
      </c>
      <c r="C212" s="90" t="s">
        <v>67</v>
      </c>
      <c r="D212" s="74">
        <f t="shared" si="31"/>
        <v>242.85714285714286</v>
      </c>
      <c r="E212" s="91">
        <v>2.8989999999999998E-2</v>
      </c>
      <c r="F212" s="92">
        <v>9.2879999999999998E-6</v>
      </c>
      <c r="G212" s="88">
        <f t="shared" si="17"/>
        <v>2.8999287999999998E-2</v>
      </c>
      <c r="H212" s="77">
        <v>150.38</v>
      </c>
      <c r="I212" s="79" t="s">
        <v>12</v>
      </c>
      <c r="J212" s="80">
        <f t="shared" si="29"/>
        <v>150380</v>
      </c>
      <c r="K212" s="77">
        <v>5.55</v>
      </c>
      <c r="L212" s="79" t="s">
        <v>12</v>
      </c>
      <c r="M212" s="80">
        <f t="shared" si="33"/>
        <v>5550</v>
      </c>
      <c r="N212" s="77">
        <v>2.04</v>
      </c>
      <c r="O212" s="79" t="s">
        <v>12</v>
      </c>
      <c r="P212" s="80">
        <f t="shared" si="32"/>
        <v>2040</v>
      </c>
    </row>
    <row r="213" spans="2:16">
      <c r="B213" s="89">
        <v>1.8</v>
      </c>
      <c r="C213" s="90" t="s">
        <v>67</v>
      </c>
      <c r="D213" s="74">
        <f t="shared" si="31"/>
        <v>257.14285714285717</v>
      </c>
      <c r="E213" s="91">
        <v>2.8029999999999999E-2</v>
      </c>
      <c r="F213" s="92">
        <v>8.8119999999999997E-6</v>
      </c>
      <c r="G213" s="88">
        <f t="shared" ref="G213:G228" si="34">E213+F213</f>
        <v>2.8038812E-2</v>
      </c>
      <c r="H213" s="77">
        <v>165.49</v>
      </c>
      <c r="I213" s="79" t="s">
        <v>12</v>
      </c>
      <c r="J213" s="80">
        <f t="shared" si="29"/>
        <v>165490</v>
      </c>
      <c r="K213" s="77">
        <v>5.95</v>
      </c>
      <c r="L213" s="79" t="s">
        <v>12</v>
      </c>
      <c r="M213" s="80">
        <f t="shared" si="33"/>
        <v>5950</v>
      </c>
      <c r="N213" s="77">
        <v>2.23</v>
      </c>
      <c r="O213" s="79" t="s">
        <v>12</v>
      </c>
      <c r="P213" s="80">
        <f t="shared" si="32"/>
        <v>2230</v>
      </c>
    </row>
    <row r="214" spans="2:16">
      <c r="B214" s="89">
        <v>2</v>
      </c>
      <c r="C214" s="90" t="s">
        <v>67</v>
      </c>
      <c r="D214" s="74">
        <f t="shared" si="31"/>
        <v>285.71428571428572</v>
      </c>
      <c r="E214" s="91">
        <v>2.639E-2</v>
      </c>
      <c r="F214" s="92">
        <v>7.9950000000000005E-6</v>
      </c>
      <c r="G214" s="88">
        <f t="shared" si="34"/>
        <v>2.6397995E-2</v>
      </c>
      <c r="H214" s="77">
        <v>197.17</v>
      </c>
      <c r="I214" s="79" t="s">
        <v>12</v>
      </c>
      <c r="J214" s="80">
        <f t="shared" si="29"/>
        <v>197170</v>
      </c>
      <c r="K214" s="77">
        <v>7.47</v>
      </c>
      <c r="L214" s="79" t="s">
        <v>12</v>
      </c>
      <c r="M214" s="80">
        <f t="shared" si="33"/>
        <v>7470</v>
      </c>
      <c r="N214" s="77">
        <v>2.63</v>
      </c>
      <c r="O214" s="79" t="s">
        <v>12</v>
      </c>
      <c r="P214" s="80">
        <f t="shared" si="32"/>
        <v>2630</v>
      </c>
    </row>
    <row r="215" spans="2:16">
      <c r="B215" s="89">
        <v>2.25</v>
      </c>
      <c r="C215" s="90" t="s">
        <v>67</v>
      </c>
      <c r="D215" s="74">
        <f t="shared" si="31"/>
        <v>321.42857142857144</v>
      </c>
      <c r="E215" s="91">
        <v>2.4750000000000001E-2</v>
      </c>
      <c r="F215" s="92">
        <v>7.1709999999999996E-6</v>
      </c>
      <c r="G215" s="88">
        <f t="shared" si="34"/>
        <v>2.4757171000000001E-2</v>
      </c>
      <c r="H215" s="77">
        <v>239.31</v>
      </c>
      <c r="I215" s="79" t="s">
        <v>12</v>
      </c>
      <c r="J215" s="80">
        <f t="shared" si="29"/>
        <v>239310</v>
      </c>
      <c r="K215" s="77">
        <v>9.58</v>
      </c>
      <c r="L215" s="79" t="s">
        <v>12</v>
      </c>
      <c r="M215" s="80">
        <f t="shared" si="33"/>
        <v>9580</v>
      </c>
      <c r="N215" s="77">
        <v>3.15</v>
      </c>
      <c r="O215" s="79" t="s">
        <v>12</v>
      </c>
      <c r="P215" s="80">
        <f t="shared" si="32"/>
        <v>3150</v>
      </c>
    </row>
    <row r="216" spans="2:16">
      <c r="B216" s="89">
        <v>2.5</v>
      </c>
      <c r="C216" s="90" t="s">
        <v>67</v>
      </c>
      <c r="D216" s="74">
        <f t="shared" si="31"/>
        <v>357.14285714285717</v>
      </c>
      <c r="E216" s="91">
        <v>2.3429999999999999E-2</v>
      </c>
      <c r="F216" s="92">
        <v>6.5060000000000001E-6</v>
      </c>
      <c r="G216" s="88">
        <f t="shared" si="34"/>
        <v>2.3436505999999999E-2</v>
      </c>
      <c r="H216" s="77">
        <v>284.02</v>
      </c>
      <c r="I216" s="79" t="s">
        <v>12</v>
      </c>
      <c r="J216" s="80">
        <f t="shared" si="29"/>
        <v>284020</v>
      </c>
      <c r="K216" s="77">
        <v>11.5</v>
      </c>
      <c r="L216" s="79" t="s">
        <v>12</v>
      </c>
      <c r="M216" s="80">
        <f t="shared" si="33"/>
        <v>11500</v>
      </c>
      <c r="N216" s="77">
        <v>3.69</v>
      </c>
      <c r="O216" s="79" t="s">
        <v>12</v>
      </c>
      <c r="P216" s="80">
        <f t="shared" si="32"/>
        <v>3690</v>
      </c>
    </row>
    <row r="217" spans="2:16">
      <c r="B217" s="89">
        <v>2.75</v>
      </c>
      <c r="C217" s="90" t="s">
        <v>67</v>
      </c>
      <c r="D217" s="74">
        <f t="shared" si="31"/>
        <v>392.85714285714283</v>
      </c>
      <c r="E217" s="91">
        <v>2.2360000000000001E-2</v>
      </c>
      <c r="F217" s="92">
        <v>5.9569999999999999E-6</v>
      </c>
      <c r="G217" s="88">
        <f t="shared" si="34"/>
        <v>2.2365957000000002E-2</v>
      </c>
      <c r="H217" s="77">
        <v>331.06</v>
      </c>
      <c r="I217" s="79" t="s">
        <v>12</v>
      </c>
      <c r="J217" s="80">
        <f t="shared" si="29"/>
        <v>331060</v>
      </c>
      <c r="K217" s="77">
        <v>13.31</v>
      </c>
      <c r="L217" s="79" t="s">
        <v>12</v>
      </c>
      <c r="M217" s="80">
        <f>K217*1000</f>
        <v>13310</v>
      </c>
      <c r="N217" s="77">
        <v>4.26</v>
      </c>
      <c r="O217" s="79" t="s">
        <v>12</v>
      </c>
      <c r="P217" s="80">
        <f t="shared" ref="P217:P219" si="35">N217*1000</f>
        <v>4260</v>
      </c>
    </row>
    <row r="218" spans="2:16">
      <c r="B218" s="89">
        <v>3</v>
      </c>
      <c r="C218" s="90" t="s">
        <v>67</v>
      </c>
      <c r="D218" s="74">
        <f t="shared" si="31"/>
        <v>428.57142857142856</v>
      </c>
      <c r="E218" s="91">
        <v>2.147E-2</v>
      </c>
      <c r="F218" s="92">
        <v>5.4960000000000004E-6</v>
      </c>
      <c r="G218" s="88">
        <f t="shared" si="34"/>
        <v>2.1475496E-2</v>
      </c>
      <c r="H218" s="77">
        <v>380.2</v>
      </c>
      <c r="I218" s="79" t="s">
        <v>12</v>
      </c>
      <c r="J218" s="80">
        <f t="shared" si="29"/>
        <v>380200</v>
      </c>
      <c r="K218" s="77">
        <v>15.03</v>
      </c>
      <c r="L218" s="79" t="s">
        <v>12</v>
      </c>
      <c r="M218" s="80">
        <f t="shared" ref="M218:M228" si="36">K218*1000</f>
        <v>15030</v>
      </c>
      <c r="N218" s="77">
        <v>4.83</v>
      </c>
      <c r="O218" s="79" t="s">
        <v>12</v>
      </c>
      <c r="P218" s="80">
        <f t="shared" si="35"/>
        <v>4830</v>
      </c>
    </row>
    <row r="219" spans="2:16">
      <c r="B219" s="89">
        <v>3.25</v>
      </c>
      <c r="C219" s="90" t="s">
        <v>67</v>
      </c>
      <c r="D219" s="74">
        <f t="shared" si="31"/>
        <v>464.28571428571428</v>
      </c>
      <c r="E219" s="91">
        <v>2.0719999999999999E-2</v>
      </c>
      <c r="F219" s="92">
        <v>5.1039999999999998E-6</v>
      </c>
      <c r="G219" s="88">
        <f t="shared" si="34"/>
        <v>2.0725103999999998E-2</v>
      </c>
      <c r="H219" s="77">
        <v>431.24</v>
      </c>
      <c r="I219" s="79" t="s">
        <v>12</v>
      </c>
      <c r="J219" s="80">
        <f t="shared" si="29"/>
        <v>431240</v>
      </c>
      <c r="K219" s="77">
        <v>16.7</v>
      </c>
      <c r="L219" s="79" t="s">
        <v>12</v>
      </c>
      <c r="M219" s="80">
        <f t="shared" si="36"/>
        <v>16700</v>
      </c>
      <c r="N219" s="77">
        <v>5.42</v>
      </c>
      <c r="O219" s="79" t="s">
        <v>12</v>
      </c>
      <c r="P219" s="80">
        <f t="shared" si="35"/>
        <v>5420</v>
      </c>
    </row>
    <row r="220" spans="2:16">
      <c r="B220" s="89">
        <v>3.5</v>
      </c>
      <c r="C220" s="90" t="s">
        <v>67</v>
      </c>
      <c r="D220" s="74">
        <f t="shared" si="31"/>
        <v>500</v>
      </c>
      <c r="E220" s="91">
        <v>2.009E-2</v>
      </c>
      <c r="F220" s="92">
        <v>4.7650000000000001E-6</v>
      </c>
      <c r="G220" s="88">
        <f t="shared" si="34"/>
        <v>2.0094765000000001E-2</v>
      </c>
      <c r="H220" s="77">
        <v>484.01</v>
      </c>
      <c r="I220" s="79" t="s">
        <v>12</v>
      </c>
      <c r="J220" s="80">
        <f t="shared" si="29"/>
        <v>484010</v>
      </c>
      <c r="K220" s="77">
        <v>18.32</v>
      </c>
      <c r="L220" s="79" t="s">
        <v>12</v>
      </c>
      <c r="M220" s="80">
        <f t="shared" si="36"/>
        <v>18320</v>
      </c>
      <c r="N220" s="77">
        <v>6.02</v>
      </c>
      <c r="O220" s="79" t="s">
        <v>12</v>
      </c>
      <c r="P220" s="80">
        <f>N220*1000</f>
        <v>6020</v>
      </c>
    </row>
    <row r="221" spans="2:16">
      <c r="B221" s="89">
        <v>3.75</v>
      </c>
      <c r="C221" s="90" t="s">
        <v>67</v>
      </c>
      <c r="D221" s="74">
        <f t="shared" si="31"/>
        <v>535.71428571428567</v>
      </c>
      <c r="E221" s="91">
        <v>1.9539999999999998E-2</v>
      </c>
      <c r="F221" s="92">
        <v>4.4700000000000004E-6</v>
      </c>
      <c r="G221" s="88">
        <f t="shared" si="34"/>
        <v>1.9544469999999998E-2</v>
      </c>
      <c r="H221" s="77">
        <v>538.36</v>
      </c>
      <c r="I221" s="79" t="s">
        <v>12</v>
      </c>
      <c r="J221" s="80">
        <f t="shared" si="29"/>
        <v>538360</v>
      </c>
      <c r="K221" s="77">
        <v>19.89</v>
      </c>
      <c r="L221" s="79" t="s">
        <v>12</v>
      </c>
      <c r="M221" s="80">
        <f t="shared" si="36"/>
        <v>19890</v>
      </c>
      <c r="N221" s="77">
        <v>6.63</v>
      </c>
      <c r="O221" s="79" t="s">
        <v>12</v>
      </c>
      <c r="P221" s="80">
        <f t="shared" ref="P221:P228" si="37">N221*1000</f>
        <v>6630</v>
      </c>
    </row>
    <row r="222" spans="2:16">
      <c r="B222" s="89">
        <v>4</v>
      </c>
      <c r="C222" s="90" t="s">
        <v>67</v>
      </c>
      <c r="D222" s="74">
        <f t="shared" si="31"/>
        <v>571.42857142857144</v>
      </c>
      <c r="E222" s="91">
        <v>1.907E-2</v>
      </c>
      <c r="F222" s="92">
        <v>4.211E-6</v>
      </c>
      <c r="G222" s="88">
        <f t="shared" si="34"/>
        <v>1.9074211000000001E-2</v>
      </c>
      <c r="H222" s="77">
        <v>594.15</v>
      </c>
      <c r="I222" s="79" t="s">
        <v>12</v>
      </c>
      <c r="J222" s="80">
        <f t="shared" si="29"/>
        <v>594150</v>
      </c>
      <c r="K222" s="77">
        <v>21.42</v>
      </c>
      <c r="L222" s="79" t="s">
        <v>12</v>
      </c>
      <c r="M222" s="80">
        <f t="shared" si="36"/>
        <v>21420</v>
      </c>
      <c r="N222" s="77">
        <v>7.25</v>
      </c>
      <c r="O222" s="79" t="s">
        <v>12</v>
      </c>
      <c r="P222" s="80">
        <f t="shared" si="37"/>
        <v>7250</v>
      </c>
    </row>
    <row r="223" spans="2:16">
      <c r="B223" s="89">
        <v>4.5</v>
      </c>
      <c r="C223" s="90" t="s">
        <v>67</v>
      </c>
      <c r="D223" s="74">
        <f t="shared" si="31"/>
        <v>642.85714285714289</v>
      </c>
      <c r="E223" s="91">
        <v>1.8290000000000001E-2</v>
      </c>
      <c r="F223" s="92">
        <v>3.7749999999999999E-6</v>
      </c>
      <c r="G223" s="88">
        <f t="shared" si="34"/>
        <v>1.8293775000000002E-2</v>
      </c>
      <c r="H223" s="77">
        <v>709.48</v>
      </c>
      <c r="I223" s="79" t="s">
        <v>12</v>
      </c>
      <c r="J223" s="80">
        <f t="shared" si="29"/>
        <v>709480</v>
      </c>
      <c r="K223" s="77">
        <v>26.97</v>
      </c>
      <c r="L223" s="79" t="s">
        <v>12</v>
      </c>
      <c r="M223" s="80">
        <f t="shared" si="36"/>
        <v>26970</v>
      </c>
      <c r="N223" s="77">
        <v>8.5</v>
      </c>
      <c r="O223" s="79" t="s">
        <v>12</v>
      </c>
      <c r="P223" s="80">
        <f t="shared" si="37"/>
        <v>8500</v>
      </c>
    </row>
    <row r="224" spans="2:16">
      <c r="B224" s="89">
        <v>5</v>
      </c>
      <c r="C224" s="90" t="s">
        <v>67</v>
      </c>
      <c r="D224" s="74">
        <f t="shared" si="31"/>
        <v>714.28571428571433</v>
      </c>
      <c r="E224" s="91">
        <v>1.7680000000000001E-2</v>
      </c>
      <c r="F224" s="92">
        <v>3.4240000000000002E-6</v>
      </c>
      <c r="G224" s="88">
        <f t="shared" si="34"/>
        <v>1.7683424E-2</v>
      </c>
      <c r="H224" s="77">
        <v>829.24</v>
      </c>
      <c r="I224" s="79" t="s">
        <v>12</v>
      </c>
      <c r="J224" s="80">
        <f t="shared" si="29"/>
        <v>829240</v>
      </c>
      <c r="K224" s="77">
        <v>31.89</v>
      </c>
      <c r="L224" s="79" t="s">
        <v>12</v>
      </c>
      <c r="M224" s="80">
        <f t="shared" si="36"/>
        <v>31890</v>
      </c>
      <c r="N224" s="77">
        <v>9.75</v>
      </c>
      <c r="O224" s="79" t="s">
        <v>12</v>
      </c>
      <c r="P224" s="80">
        <f t="shared" si="37"/>
        <v>9750</v>
      </c>
    </row>
    <row r="225" spans="1:16">
      <c r="B225" s="89">
        <v>5.5</v>
      </c>
      <c r="C225" s="90" t="s">
        <v>67</v>
      </c>
      <c r="D225" s="74">
        <f t="shared" si="31"/>
        <v>785.71428571428567</v>
      </c>
      <c r="E225" s="91">
        <v>1.72E-2</v>
      </c>
      <c r="F225" s="92">
        <v>3.134E-6</v>
      </c>
      <c r="G225" s="88">
        <f t="shared" si="34"/>
        <v>1.7203133999999998E-2</v>
      </c>
      <c r="H225" s="77">
        <v>952.71</v>
      </c>
      <c r="I225" s="79" t="s">
        <v>12</v>
      </c>
      <c r="J225" s="80">
        <f t="shared" si="29"/>
        <v>952710</v>
      </c>
      <c r="K225" s="77">
        <v>36.4</v>
      </c>
      <c r="L225" s="79" t="s">
        <v>12</v>
      </c>
      <c r="M225" s="80">
        <f t="shared" si="36"/>
        <v>36400</v>
      </c>
      <c r="N225" s="77">
        <v>11.02</v>
      </c>
      <c r="O225" s="79" t="s">
        <v>12</v>
      </c>
      <c r="P225" s="80">
        <f t="shared" si="37"/>
        <v>11020</v>
      </c>
    </row>
    <row r="226" spans="1:16">
      <c r="B226" s="89">
        <v>6</v>
      </c>
      <c r="C226" s="90" t="s">
        <v>67</v>
      </c>
      <c r="D226" s="74">
        <f t="shared" si="31"/>
        <v>857.14285714285711</v>
      </c>
      <c r="E226" s="91">
        <v>1.6820000000000002E-2</v>
      </c>
      <c r="F226" s="92">
        <v>2.8899999999999999E-6</v>
      </c>
      <c r="G226" s="88">
        <f t="shared" si="34"/>
        <v>1.682289E-2</v>
      </c>
      <c r="H226" s="77">
        <v>1.08</v>
      </c>
      <c r="I226" s="78" t="s">
        <v>90</v>
      </c>
      <c r="J226" s="187">
        <f>H226*1000000</f>
        <v>1080000</v>
      </c>
      <c r="K226" s="77">
        <v>40.61</v>
      </c>
      <c r="L226" s="79" t="s">
        <v>12</v>
      </c>
      <c r="M226" s="80">
        <f t="shared" si="36"/>
        <v>40610</v>
      </c>
      <c r="N226" s="77">
        <v>12.28</v>
      </c>
      <c r="O226" s="79" t="s">
        <v>12</v>
      </c>
      <c r="P226" s="80">
        <f t="shared" si="37"/>
        <v>12280</v>
      </c>
    </row>
    <row r="227" spans="1:16">
      <c r="B227" s="89">
        <v>6.5</v>
      </c>
      <c r="C227" s="90" t="s">
        <v>67</v>
      </c>
      <c r="D227" s="74">
        <f t="shared" si="31"/>
        <v>928.57142857142856</v>
      </c>
      <c r="E227" s="91">
        <v>1.6500000000000001E-2</v>
      </c>
      <c r="F227" s="92">
        <v>2.683E-6</v>
      </c>
      <c r="G227" s="88">
        <f t="shared" si="34"/>
        <v>1.6502683000000001E-2</v>
      </c>
      <c r="H227" s="77">
        <v>1.21</v>
      </c>
      <c r="I227" s="79" t="s">
        <v>90</v>
      </c>
      <c r="J227" s="187">
        <f t="shared" ref="J227:J228" si="38">H227*1000000</f>
        <v>1210000</v>
      </c>
      <c r="K227" s="77">
        <v>44.57</v>
      </c>
      <c r="L227" s="79" t="s">
        <v>12</v>
      </c>
      <c r="M227" s="80">
        <f t="shared" si="36"/>
        <v>44570</v>
      </c>
      <c r="N227" s="77">
        <v>13.54</v>
      </c>
      <c r="O227" s="79" t="s">
        <v>12</v>
      </c>
      <c r="P227" s="80">
        <f t="shared" si="37"/>
        <v>13540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31"/>
        <v>1000</v>
      </c>
      <c r="E228" s="91">
        <v>1.6240000000000001E-2</v>
      </c>
      <c r="F228" s="92">
        <v>2.5040000000000001E-6</v>
      </c>
      <c r="G228" s="88">
        <f t="shared" si="34"/>
        <v>1.6242504000000001E-2</v>
      </c>
      <c r="H228" s="77">
        <v>1.34</v>
      </c>
      <c r="I228" s="79" t="s">
        <v>90</v>
      </c>
      <c r="J228" s="187">
        <f t="shared" si="38"/>
        <v>1340000</v>
      </c>
      <c r="K228" s="77">
        <v>48.34</v>
      </c>
      <c r="L228" s="79" t="s">
        <v>12</v>
      </c>
      <c r="M228" s="80">
        <f t="shared" si="36"/>
        <v>48340</v>
      </c>
      <c r="N228" s="77">
        <v>14.78</v>
      </c>
      <c r="O228" s="79" t="s">
        <v>12</v>
      </c>
      <c r="P228" s="80">
        <f t="shared" si="37"/>
        <v>14780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tabSelected="1" zoomScale="70" zoomScaleNormal="70" workbookViewId="0">
      <selection activeCell="F6" sqref="F6:I1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3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srim7Li_Havar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226</v>
      </c>
      <c r="D6" s="21" t="s">
        <v>32</v>
      </c>
      <c r="F6" s="27" t="s">
        <v>4</v>
      </c>
      <c r="G6" s="28">
        <v>6</v>
      </c>
      <c r="H6" s="28">
        <v>0.96</v>
      </c>
      <c r="I6" s="29">
        <v>0.2</v>
      </c>
      <c r="J6" s="4">
        <v>1</v>
      </c>
      <c r="K6" s="30">
        <v>82.997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225</v>
      </c>
      <c r="F7" s="32" t="s">
        <v>227</v>
      </c>
      <c r="G7" s="33">
        <v>24</v>
      </c>
      <c r="H7" s="33">
        <v>22.29</v>
      </c>
      <c r="I7" s="34">
        <v>20.010000000000002</v>
      </c>
      <c r="J7" s="4">
        <v>2</v>
      </c>
      <c r="K7" s="35">
        <v>829.97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8.3000000000000007</v>
      </c>
      <c r="D8" s="38" t="s">
        <v>9</v>
      </c>
      <c r="F8" s="32" t="s">
        <v>228</v>
      </c>
      <c r="G8" s="33">
        <v>25</v>
      </c>
      <c r="H8" s="33">
        <v>1.69</v>
      </c>
      <c r="I8" s="34">
        <v>1.6</v>
      </c>
      <c r="J8" s="4">
        <v>3</v>
      </c>
      <c r="K8" s="35">
        <v>829.97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8.6303999999999992E+22</v>
      </c>
      <c r="D9" s="21" t="s">
        <v>10</v>
      </c>
      <c r="F9" s="32" t="s">
        <v>229</v>
      </c>
      <c r="G9" s="33">
        <v>26</v>
      </c>
      <c r="H9" s="33">
        <v>18.11</v>
      </c>
      <c r="I9" s="34">
        <v>17.47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 t="s">
        <v>230</v>
      </c>
      <c r="G10" s="33">
        <v>27</v>
      </c>
      <c r="H10" s="33">
        <v>41.78</v>
      </c>
      <c r="I10" s="34">
        <v>42.52</v>
      </c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 t="s">
        <v>231</v>
      </c>
      <c r="G11" s="33">
        <v>28</v>
      </c>
      <c r="H11" s="33">
        <v>12.83</v>
      </c>
      <c r="I11" s="34">
        <v>13</v>
      </c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108</v>
      </c>
      <c r="F12" s="32" t="s">
        <v>232</v>
      </c>
      <c r="G12" s="33">
        <v>42</v>
      </c>
      <c r="H12" s="33">
        <v>1.45</v>
      </c>
      <c r="I12" s="34">
        <v>2.4</v>
      </c>
      <c r="J12" s="4">
        <v>7</v>
      </c>
      <c r="K12" s="35">
        <v>96.168000000000006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110</v>
      </c>
      <c r="F13" s="49" t="s">
        <v>233</v>
      </c>
      <c r="G13" s="50">
        <v>74</v>
      </c>
      <c r="H13" s="50">
        <v>0.88</v>
      </c>
      <c r="I13" s="51">
        <v>2.79</v>
      </c>
      <c r="J13" s="4">
        <v>8</v>
      </c>
      <c r="K13" s="52">
        <v>4.3696999999999999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172</v>
      </c>
      <c r="C14" s="102"/>
      <c r="D14" s="21" t="s">
        <v>173</v>
      </c>
      <c r="E14" s="25"/>
      <c r="F14" s="25"/>
      <c r="G14" s="25"/>
      <c r="H14" s="106">
        <f>SUM(H6:H13)</f>
        <v>99.99</v>
      </c>
      <c r="I14" s="106">
        <f>SUM(I6:I13)</f>
        <v>99.990000000000023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58"/>
      <c r="F15" s="58"/>
      <c r="G15" s="58"/>
      <c r="H15" s="9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116" t="s">
        <v>234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88" t="s">
        <v>58</v>
      </c>
      <c r="E18" s="190" t="s">
        <v>59</v>
      </c>
      <c r="F18" s="191"/>
      <c r="G18" s="192"/>
      <c r="H18" s="71" t="s">
        <v>60</v>
      </c>
      <c r="I18" s="25"/>
      <c r="J18" s="188" t="s">
        <v>61</v>
      </c>
      <c r="K18" s="71" t="s">
        <v>62</v>
      </c>
      <c r="L18" s="73"/>
      <c r="M18" s="188" t="s">
        <v>61</v>
      </c>
      <c r="N18" s="71" t="s">
        <v>62</v>
      </c>
      <c r="O18" s="25"/>
      <c r="P18" s="188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9.6530000000000001E-3</v>
      </c>
      <c r="F20" s="87">
        <v>3.2660000000000002E-2</v>
      </c>
      <c r="G20" s="88">
        <f>E20+F20</f>
        <v>4.2313000000000003E-2</v>
      </c>
      <c r="H20" s="84">
        <v>5</v>
      </c>
      <c r="I20" s="85" t="s">
        <v>64</v>
      </c>
      <c r="J20" s="97">
        <f>H20/1000/10</f>
        <v>5.0000000000000001E-4</v>
      </c>
      <c r="K20" s="84">
        <v>9</v>
      </c>
      <c r="L20" s="85" t="s">
        <v>64</v>
      </c>
      <c r="M20" s="97">
        <f t="shared" ref="M20:M83" si="0">K20/1000/10</f>
        <v>8.9999999999999998E-4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1.0319999999999999E-2</v>
      </c>
      <c r="F21" s="92">
        <v>3.4479999999999997E-2</v>
      </c>
      <c r="G21" s="88">
        <f t="shared" ref="G21:G84" si="3">E21+F21</f>
        <v>4.4799999999999993E-2</v>
      </c>
      <c r="H21" s="89">
        <v>6</v>
      </c>
      <c r="I21" s="90" t="s">
        <v>64</v>
      </c>
      <c r="J21" s="74">
        <f t="shared" ref="J21:J84" si="4">H21/1000/10</f>
        <v>6.0000000000000006E-4</v>
      </c>
      <c r="K21" s="89">
        <v>10</v>
      </c>
      <c r="L21" s="90" t="s">
        <v>64</v>
      </c>
      <c r="M21" s="74">
        <f t="shared" si="0"/>
        <v>1E-3</v>
      </c>
      <c r="N21" s="89">
        <v>7</v>
      </c>
      <c r="O21" s="90" t="s">
        <v>64</v>
      </c>
      <c r="P21" s="74">
        <f t="shared" si="1"/>
        <v>6.9999999999999999E-4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1.095E-2</v>
      </c>
      <c r="F22" s="92">
        <v>3.6130000000000002E-2</v>
      </c>
      <c r="G22" s="88">
        <f t="shared" si="3"/>
        <v>4.7080000000000004E-2</v>
      </c>
      <c r="H22" s="89">
        <v>6</v>
      </c>
      <c r="I22" s="90" t="s">
        <v>64</v>
      </c>
      <c r="J22" s="74">
        <f t="shared" si="4"/>
        <v>6.0000000000000006E-4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1.154E-2</v>
      </c>
      <c r="F23" s="92">
        <v>3.764E-2</v>
      </c>
      <c r="G23" s="88">
        <f t="shared" si="3"/>
        <v>4.9180000000000001E-2</v>
      </c>
      <c r="H23" s="89">
        <v>7</v>
      </c>
      <c r="I23" s="90" t="s">
        <v>64</v>
      </c>
      <c r="J23" s="74">
        <f t="shared" si="4"/>
        <v>6.9999999999999999E-4</v>
      </c>
      <c r="K23" s="89">
        <v>11</v>
      </c>
      <c r="L23" s="90" t="s">
        <v>64</v>
      </c>
      <c r="M23" s="74">
        <f t="shared" si="0"/>
        <v>1.0999999999999998E-3</v>
      </c>
      <c r="N23" s="89">
        <v>8</v>
      </c>
      <c r="O23" s="90" t="s">
        <v>64</v>
      </c>
      <c r="P23" s="74">
        <f t="shared" si="1"/>
        <v>8.0000000000000004E-4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1.21E-2</v>
      </c>
      <c r="F24" s="92">
        <v>3.9030000000000002E-2</v>
      </c>
      <c r="G24" s="88">
        <f t="shared" si="3"/>
        <v>5.1130000000000002E-2</v>
      </c>
      <c r="H24" s="89">
        <v>7</v>
      </c>
      <c r="I24" s="90" t="s">
        <v>64</v>
      </c>
      <c r="J24" s="74">
        <f t="shared" si="4"/>
        <v>6.9999999999999999E-4</v>
      </c>
      <c r="K24" s="89">
        <v>12</v>
      </c>
      <c r="L24" s="90" t="s">
        <v>64</v>
      </c>
      <c r="M24" s="74">
        <f t="shared" si="0"/>
        <v>1.2000000000000001E-3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1.264E-2</v>
      </c>
      <c r="F25" s="92">
        <v>4.0320000000000002E-2</v>
      </c>
      <c r="G25" s="88">
        <f t="shared" si="3"/>
        <v>5.296E-2</v>
      </c>
      <c r="H25" s="89">
        <v>7</v>
      </c>
      <c r="I25" s="90" t="s">
        <v>64</v>
      </c>
      <c r="J25" s="74">
        <f t="shared" si="4"/>
        <v>6.9999999999999999E-4</v>
      </c>
      <c r="K25" s="89">
        <v>12</v>
      </c>
      <c r="L25" s="90" t="s">
        <v>64</v>
      </c>
      <c r="M25" s="74">
        <f t="shared" si="0"/>
        <v>1.2000000000000001E-3</v>
      </c>
      <c r="N25" s="89">
        <v>9</v>
      </c>
      <c r="O25" s="90" t="s">
        <v>64</v>
      </c>
      <c r="P25" s="74">
        <f t="shared" si="1"/>
        <v>8.9999999999999998E-4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1.316E-2</v>
      </c>
      <c r="F26" s="92">
        <v>4.1509999999999998E-2</v>
      </c>
      <c r="G26" s="88">
        <f t="shared" si="3"/>
        <v>5.4669999999999996E-2</v>
      </c>
      <c r="H26" s="89">
        <v>8</v>
      </c>
      <c r="I26" s="90" t="s">
        <v>64</v>
      </c>
      <c r="J26" s="74">
        <f t="shared" si="4"/>
        <v>8.0000000000000004E-4</v>
      </c>
      <c r="K26" s="89">
        <v>13</v>
      </c>
      <c r="L26" s="90" t="s">
        <v>64</v>
      </c>
      <c r="M26" s="74">
        <f t="shared" si="0"/>
        <v>1.2999999999999999E-3</v>
      </c>
      <c r="N26" s="89">
        <v>9</v>
      </c>
      <c r="O26" s="90" t="s">
        <v>64</v>
      </c>
      <c r="P26" s="74">
        <f t="shared" si="1"/>
        <v>8.9999999999999998E-4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1.3650000000000001E-2</v>
      </c>
      <c r="F27" s="92">
        <v>4.2630000000000001E-2</v>
      </c>
      <c r="G27" s="88">
        <f t="shared" si="3"/>
        <v>5.6280000000000004E-2</v>
      </c>
      <c r="H27" s="89">
        <v>8</v>
      </c>
      <c r="I27" s="90" t="s">
        <v>64</v>
      </c>
      <c r="J27" s="74">
        <f t="shared" si="4"/>
        <v>8.0000000000000004E-4</v>
      </c>
      <c r="K27" s="89">
        <v>13</v>
      </c>
      <c r="L27" s="90" t="s">
        <v>64</v>
      </c>
      <c r="M27" s="74">
        <f t="shared" si="0"/>
        <v>1.2999999999999999E-3</v>
      </c>
      <c r="N27" s="89">
        <v>10</v>
      </c>
      <c r="O27" s="90" t="s">
        <v>64</v>
      </c>
      <c r="P27" s="74">
        <f t="shared" si="1"/>
        <v>1E-3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1.413E-2</v>
      </c>
      <c r="F28" s="92">
        <v>4.369E-2</v>
      </c>
      <c r="G28" s="88">
        <f t="shared" si="3"/>
        <v>5.7819999999999996E-2</v>
      </c>
      <c r="H28" s="89">
        <v>9</v>
      </c>
      <c r="I28" s="90" t="s">
        <v>64</v>
      </c>
      <c r="J28" s="74">
        <f t="shared" si="4"/>
        <v>8.9999999999999998E-4</v>
      </c>
      <c r="K28" s="89">
        <v>14</v>
      </c>
      <c r="L28" s="90" t="s">
        <v>64</v>
      </c>
      <c r="M28" s="74">
        <f t="shared" si="0"/>
        <v>1.4E-3</v>
      </c>
      <c r="N28" s="89">
        <v>10</v>
      </c>
      <c r="O28" s="90" t="s">
        <v>64</v>
      </c>
      <c r="P28" s="74">
        <f t="shared" si="1"/>
        <v>1E-3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1.4590000000000001E-2</v>
      </c>
      <c r="F29" s="92">
        <v>4.4679999999999997E-2</v>
      </c>
      <c r="G29" s="88">
        <f t="shared" si="3"/>
        <v>5.9269999999999996E-2</v>
      </c>
      <c r="H29" s="89">
        <v>9</v>
      </c>
      <c r="I29" s="90" t="s">
        <v>64</v>
      </c>
      <c r="J29" s="74">
        <f t="shared" si="4"/>
        <v>8.9999999999999998E-4</v>
      </c>
      <c r="K29" s="89">
        <v>14</v>
      </c>
      <c r="L29" s="90" t="s">
        <v>64</v>
      </c>
      <c r="M29" s="74">
        <f t="shared" si="0"/>
        <v>1.4E-3</v>
      </c>
      <c r="N29" s="89">
        <v>11</v>
      </c>
      <c r="O29" s="90" t="s">
        <v>64</v>
      </c>
      <c r="P29" s="74">
        <f t="shared" si="1"/>
        <v>1.0999999999999998E-3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1.504E-2</v>
      </c>
      <c r="F30" s="92">
        <v>4.5609999999999998E-2</v>
      </c>
      <c r="G30" s="88">
        <f t="shared" si="3"/>
        <v>6.0649999999999996E-2</v>
      </c>
      <c r="H30" s="89">
        <v>9</v>
      </c>
      <c r="I30" s="90" t="s">
        <v>64</v>
      </c>
      <c r="J30" s="74">
        <f t="shared" si="4"/>
        <v>8.9999999999999998E-4</v>
      </c>
      <c r="K30" s="89">
        <v>15</v>
      </c>
      <c r="L30" s="90" t="s">
        <v>64</v>
      </c>
      <c r="M30" s="74">
        <f t="shared" si="0"/>
        <v>1.5E-3</v>
      </c>
      <c r="N30" s="89">
        <v>11</v>
      </c>
      <c r="O30" s="90" t="s">
        <v>64</v>
      </c>
      <c r="P30" s="74">
        <f t="shared" si="1"/>
        <v>1.0999999999999998E-3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1.5480000000000001E-2</v>
      </c>
      <c r="F31" s="92">
        <v>4.65E-2</v>
      </c>
      <c r="G31" s="88">
        <f t="shared" si="3"/>
        <v>6.198E-2</v>
      </c>
      <c r="H31" s="89">
        <v>10</v>
      </c>
      <c r="I31" s="90" t="s">
        <v>64</v>
      </c>
      <c r="J31" s="74">
        <f t="shared" si="4"/>
        <v>1E-3</v>
      </c>
      <c r="K31" s="89">
        <v>15</v>
      </c>
      <c r="L31" s="90" t="s">
        <v>64</v>
      </c>
      <c r="M31" s="74">
        <f t="shared" si="0"/>
        <v>1.5E-3</v>
      </c>
      <c r="N31" s="89">
        <v>11</v>
      </c>
      <c r="O31" s="90" t="s">
        <v>64</v>
      </c>
      <c r="P31" s="74">
        <f t="shared" si="1"/>
        <v>1.0999999999999998E-3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1.6320000000000001E-2</v>
      </c>
      <c r="F32" s="92">
        <v>4.8140000000000002E-2</v>
      </c>
      <c r="G32" s="88">
        <f t="shared" si="3"/>
        <v>6.4460000000000003E-2</v>
      </c>
      <c r="H32" s="89">
        <v>10</v>
      </c>
      <c r="I32" s="90" t="s">
        <v>64</v>
      </c>
      <c r="J32" s="74">
        <f t="shared" si="4"/>
        <v>1E-3</v>
      </c>
      <c r="K32" s="89">
        <v>16</v>
      </c>
      <c r="L32" s="90" t="s">
        <v>64</v>
      </c>
      <c r="M32" s="74">
        <f t="shared" si="0"/>
        <v>1.6000000000000001E-3</v>
      </c>
      <c r="N32" s="89">
        <v>12</v>
      </c>
      <c r="O32" s="90" t="s">
        <v>64</v>
      </c>
      <c r="P32" s="74">
        <f t="shared" si="1"/>
        <v>1.2000000000000001E-3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1.7309999999999999E-2</v>
      </c>
      <c r="F33" s="92">
        <v>4.999E-2</v>
      </c>
      <c r="G33" s="88">
        <f t="shared" si="3"/>
        <v>6.7299999999999999E-2</v>
      </c>
      <c r="H33" s="89">
        <v>11</v>
      </c>
      <c r="I33" s="90" t="s">
        <v>64</v>
      </c>
      <c r="J33" s="74">
        <f t="shared" si="4"/>
        <v>1.0999999999999998E-3</v>
      </c>
      <c r="K33" s="89">
        <v>17</v>
      </c>
      <c r="L33" s="90" t="s">
        <v>64</v>
      </c>
      <c r="M33" s="74">
        <f t="shared" si="0"/>
        <v>1.7000000000000001E-3</v>
      </c>
      <c r="N33" s="89">
        <v>13</v>
      </c>
      <c r="O33" s="90" t="s">
        <v>64</v>
      </c>
      <c r="P33" s="74">
        <f t="shared" si="1"/>
        <v>1.2999999999999999E-3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1.8239999999999999E-2</v>
      </c>
      <c r="F34" s="92">
        <v>5.1639999999999998E-2</v>
      </c>
      <c r="G34" s="88">
        <f t="shared" si="3"/>
        <v>6.9879999999999998E-2</v>
      </c>
      <c r="H34" s="89">
        <v>12</v>
      </c>
      <c r="I34" s="90" t="s">
        <v>64</v>
      </c>
      <c r="J34" s="74">
        <f t="shared" si="4"/>
        <v>1.2000000000000001E-3</v>
      </c>
      <c r="K34" s="89">
        <v>19</v>
      </c>
      <c r="L34" s="90" t="s">
        <v>64</v>
      </c>
      <c r="M34" s="74">
        <f t="shared" si="0"/>
        <v>1.9E-3</v>
      </c>
      <c r="N34" s="89">
        <v>14</v>
      </c>
      <c r="O34" s="90" t="s">
        <v>64</v>
      </c>
      <c r="P34" s="74">
        <f t="shared" si="1"/>
        <v>1.4E-3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1.9130000000000001E-2</v>
      </c>
      <c r="F35" s="92">
        <v>5.314E-2</v>
      </c>
      <c r="G35" s="88">
        <f t="shared" si="3"/>
        <v>7.2270000000000001E-2</v>
      </c>
      <c r="H35" s="89">
        <v>13</v>
      </c>
      <c r="I35" s="90" t="s">
        <v>64</v>
      </c>
      <c r="J35" s="74">
        <f t="shared" si="4"/>
        <v>1.2999999999999999E-3</v>
      </c>
      <c r="K35" s="89">
        <v>20</v>
      </c>
      <c r="L35" s="90" t="s">
        <v>64</v>
      </c>
      <c r="M35" s="74">
        <f t="shared" si="0"/>
        <v>2E-3</v>
      </c>
      <c r="N35" s="89">
        <v>14</v>
      </c>
      <c r="O35" s="90" t="s">
        <v>64</v>
      </c>
      <c r="P35" s="74">
        <f t="shared" si="1"/>
        <v>1.4E-3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1.9980000000000001E-2</v>
      </c>
      <c r="F36" s="92">
        <v>5.45E-2</v>
      </c>
      <c r="G36" s="88">
        <f t="shared" si="3"/>
        <v>7.4480000000000005E-2</v>
      </c>
      <c r="H36" s="89">
        <v>14</v>
      </c>
      <c r="I36" s="90" t="s">
        <v>64</v>
      </c>
      <c r="J36" s="74">
        <f t="shared" si="4"/>
        <v>1.4E-3</v>
      </c>
      <c r="K36" s="89">
        <v>21</v>
      </c>
      <c r="L36" s="90" t="s">
        <v>64</v>
      </c>
      <c r="M36" s="74">
        <f t="shared" si="0"/>
        <v>2.1000000000000003E-3</v>
      </c>
      <c r="N36" s="89">
        <v>15</v>
      </c>
      <c r="O36" s="90" t="s">
        <v>64</v>
      </c>
      <c r="P36" s="74">
        <f t="shared" si="1"/>
        <v>1.5E-3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2.0799999999999999E-2</v>
      </c>
      <c r="F37" s="92">
        <v>5.5750000000000001E-2</v>
      </c>
      <c r="G37" s="88">
        <f t="shared" si="3"/>
        <v>7.6550000000000007E-2</v>
      </c>
      <c r="H37" s="89">
        <v>14</v>
      </c>
      <c r="I37" s="90" t="s">
        <v>64</v>
      </c>
      <c r="J37" s="74">
        <f t="shared" si="4"/>
        <v>1.4E-3</v>
      </c>
      <c r="K37" s="89">
        <v>22</v>
      </c>
      <c r="L37" s="90" t="s">
        <v>64</v>
      </c>
      <c r="M37" s="74">
        <f t="shared" si="0"/>
        <v>2.1999999999999997E-3</v>
      </c>
      <c r="N37" s="89">
        <v>16</v>
      </c>
      <c r="O37" s="90" t="s">
        <v>64</v>
      </c>
      <c r="P37" s="74">
        <f t="shared" si="1"/>
        <v>1.6000000000000001E-3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2.1590000000000002E-2</v>
      </c>
      <c r="F38" s="92">
        <v>5.6910000000000002E-2</v>
      </c>
      <c r="G38" s="88">
        <f t="shared" si="3"/>
        <v>7.85E-2</v>
      </c>
      <c r="H38" s="89">
        <v>15</v>
      </c>
      <c r="I38" s="90" t="s">
        <v>64</v>
      </c>
      <c r="J38" s="74">
        <f t="shared" si="4"/>
        <v>1.5E-3</v>
      </c>
      <c r="K38" s="89">
        <v>23</v>
      </c>
      <c r="L38" s="90" t="s">
        <v>64</v>
      </c>
      <c r="M38" s="74">
        <f t="shared" si="0"/>
        <v>2.3E-3</v>
      </c>
      <c r="N38" s="89">
        <v>17</v>
      </c>
      <c r="O38" s="90" t="s">
        <v>64</v>
      </c>
      <c r="P38" s="74">
        <f t="shared" si="1"/>
        <v>1.7000000000000001E-3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2.2339999999999999E-2</v>
      </c>
      <c r="F39" s="92">
        <v>5.7970000000000001E-2</v>
      </c>
      <c r="G39" s="88">
        <f t="shared" si="3"/>
        <v>8.0309999999999993E-2</v>
      </c>
      <c r="H39" s="89">
        <v>16</v>
      </c>
      <c r="I39" s="90" t="s">
        <v>64</v>
      </c>
      <c r="J39" s="74">
        <f t="shared" si="4"/>
        <v>1.6000000000000001E-3</v>
      </c>
      <c r="K39" s="89">
        <v>24</v>
      </c>
      <c r="L39" s="90" t="s">
        <v>64</v>
      </c>
      <c r="M39" s="74">
        <f t="shared" si="0"/>
        <v>2.4000000000000002E-3</v>
      </c>
      <c r="N39" s="89">
        <v>17</v>
      </c>
      <c r="O39" s="90" t="s">
        <v>64</v>
      </c>
      <c r="P39" s="74">
        <f t="shared" si="1"/>
        <v>1.7000000000000001E-3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2.308E-2</v>
      </c>
      <c r="F40" s="92">
        <v>5.8959999999999999E-2</v>
      </c>
      <c r="G40" s="88">
        <f t="shared" si="3"/>
        <v>8.2040000000000002E-2</v>
      </c>
      <c r="H40" s="89">
        <v>17</v>
      </c>
      <c r="I40" s="90" t="s">
        <v>64</v>
      </c>
      <c r="J40" s="74">
        <f t="shared" si="4"/>
        <v>1.7000000000000001E-3</v>
      </c>
      <c r="K40" s="89">
        <v>25</v>
      </c>
      <c r="L40" s="90" t="s">
        <v>64</v>
      </c>
      <c r="M40" s="74">
        <f t="shared" si="0"/>
        <v>2.5000000000000001E-3</v>
      </c>
      <c r="N40" s="89">
        <v>18</v>
      </c>
      <c r="O40" s="90" t="s">
        <v>64</v>
      </c>
      <c r="P40" s="74">
        <f t="shared" si="1"/>
        <v>1.8E-3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2.4479999999999998E-2</v>
      </c>
      <c r="F41" s="92">
        <v>6.0740000000000002E-2</v>
      </c>
      <c r="G41" s="88">
        <f t="shared" si="3"/>
        <v>8.5220000000000004E-2</v>
      </c>
      <c r="H41" s="89">
        <v>18</v>
      </c>
      <c r="I41" s="90" t="s">
        <v>64</v>
      </c>
      <c r="J41" s="74">
        <f t="shared" si="4"/>
        <v>1.8E-3</v>
      </c>
      <c r="K41" s="89">
        <v>26</v>
      </c>
      <c r="L41" s="90" t="s">
        <v>64</v>
      </c>
      <c r="M41" s="74">
        <f t="shared" si="0"/>
        <v>2.5999999999999999E-3</v>
      </c>
      <c r="N41" s="89">
        <v>20</v>
      </c>
      <c r="O41" s="90" t="s">
        <v>64</v>
      </c>
      <c r="P41" s="74">
        <f t="shared" si="1"/>
        <v>2E-3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2.58E-2</v>
      </c>
      <c r="F42" s="92">
        <v>6.2309999999999997E-2</v>
      </c>
      <c r="G42" s="88">
        <f t="shared" si="3"/>
        <v>8.8109999999999994E-2</v>
      </c>
      <c r="H42" s="89">
        <v>19</v>
      </c>
      <c r="I42" s="90" t="s">
        <v>64</v>
      </c>
      <c r="J42" s="74">
        <f t="shared" si="4"/>
        <v>1.9E-3</v>
      </c>
      <c r="K42" s="89">
        <v>28</v>
      </c>
      <c r="L42" s="90" t="s">
        <v>64</v>
      </c>
      <c r="M42" s="74">
        <f t="shared" si="0"/>
        <v>2.8E-3</v>
      </c>
      <c r="N42" s="89">
        <v>21</v>
      </c>
      <c r="O42" s="90" t="s">
        <v>64</v>
      </c>
      <c r="P42" s="74">
        <f t="shared" si="1"/>
        <v>2.1000000000000003E-3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2.7060000000000001E-2</v>
      </c>
      <c r="F43" s="92">
        <v>6.3689999999999997E-2</v>
      </c>
      <c r="G43" s="88">
        <f t="shared" si="3"/>
        <v>9.0749999999999997E-2</v>
      </c>
      <c r="H43" s="89">
        <v>21</v>
      </c>
      <c r="I43" s="90" t="s">
        <v>64</v>
      </c>
      <c r="J43" s="74">
        <f t="shared" si="4"/>
        <v>2.1000000000000003E-3</v>
      </c>
      <c r="K43" s="89">
        <v>30</v>
      </c>
      <c r="L43" s="90" t="s">
        <v>64</v>
      </c>
      <c r="M43" s="74">
        <f t="shared" si="0"/>
        <v>3.0000000000000001E-3</v>
      </c>
      <c r="N43" s="89">
        <v>22</v>
      </c>
      <c r="O43" s="90" t="s">
        <v>64</v>
      </c>
      <c r="P43" s="74">
        <f t="shared" si="1"/>
        <v>2.1999999999999997E-3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2.826E-2</v>
      </c>
      <c r="F44" s="92">
        <v>6.4930000000000002E-2</v>
      </c>
      <c r="G44" s="88">
        <f t="shared" si="3"/>
        <v>9.3189999999999995E-2</v>
      </c>
      <c r="H44" s="89">
        <v>22</v>
      </c>
      <c r="I44" s="90" t="s">
        <v>64</v>
      </c>
      <c r="J44" s="74">
        <f t="shared" si="4"/>
        <v>2.1999999999999997E-3</v>
      </c>
      <c r="K44" s="89">
        <v>32</v>
      </c>
      <c r="L44" s="90" t="s">
        <v>64</v>
      </c>
      <c r="M44" s="74">
        <f t="shared" si="0"/>
        <v>3.2000000000000002E-3</v>
      </c>
      <c r="N44" s="89">
        <v>23</v>
      </c>
      <c r="O44" s="90" t="s">
        <v>64</v>
      </c>
      <c r="P44" s="74">
        <f t="shared" si="1"/>
        <v>2.3E-3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2.9420000000000002E-2</v>
      </c>
      <c r="F45" s="92">
        <v>6.6040000000000001E-2</v>
      </c>
      <c r="G45" s="88">
        <f t="shared" si="3"/>
        <v>9.5460000000000003E-2</v>
      </c>
      <c r="H45" s="89">
        <v>24</v>
      </c>
      <c r="I45" s="90" t="s">
        <v>64</v>
      </c>
      <c r="J45" s="74">
        <f t="shared" si="4"/>
        <v>2.4000000000000002E-3</v>
      </c>
      <c r="K45" s="89">
        <v>33</v>
      </c>
      <c r="L45" s="90" t="s">
        <v>64</v>
      </c>
      <c r="M45" s="74">
        <f t="shared" si="0"/>
        <v>3.3E-3</v>
      </c>
      <c r="N45" s="89">
        <v>25</v>
      </c>
      <c r="O45" s="90" t="s">
        <v>64</v>
      </c>
      <c r="P45" s="74">
        <f t="shared" si="1"/>
        <v>2.5000000000000001E-3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3.0530000000000002E-2</v>
      </c>
      <c r="F46" s="92">
        <v>6.7040000000000002E-2</v>
      </c>
      <c r="G46" s="88">
        <f t="shared" si="3"/>
        <v>9.7570000000000004E-2</v>
      </c>
      <c r="H46" s="89">
        <v>25</v>
      </c>
      <c r="I46" s="90" t="s">
        <v>64</v>
      </c>
      <c r="J46" s="74">
        <f t="shared" si="4"/>
        <v>2.5000000000000001E-3</v>
      </c>
      <c r="K46" s="89">
        <v>35</v>
      </c>
      <c r="L46" s="90" t="s">
        <v>64</v>
      </c>
      <c r="M46" s="74">
        <f t="shared" si="0"/>
        <v>3.5000000000000005E-3</v>
      </c>
      <c r="N46" s="89">
        <v>26</v>
      </c>
      <c r="O46" s="90" t="s">
        <v>64</v>
      </c>
      <c r="P46" s="74">
        <f t="shared" si="1"/>
        <v>2.5999999999999999E-3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3.2629999999999999E-2</v>
      </c>
      <c r="F47" s="92">
        <v>6.8779999999999994E-2</v>
      </c>
      <c r="G47" s="88">
        <f t="shared" si="3"/>
        <v>0.10141</v>
      </c>
      <c r="H47" s="89">
        <v>28</v>
      </c>
      <c r="I47" s="90" t="s">
        <v>64</v>
      </c>
      <c r="J47" s="74">
        <f t="shared" si="4"/>
        <v>2.8E-3</v>
      </c>
      <c r="K47" s="89">
        <v>38</v>
      </c>
      <c r="L47" s="90" t="s">
        <v>64</v>
      </c>
      <c r="M47" s="74">
        <f t="shared" si="0"/>
        <v>3.8E-3</v>
      </c>
      <c r="N47" s="89">
        <v>28</v>
      </c>
      <c r="O47" s="90" t="s">
        <v>64</v>
      </c>
      <c r="P47" s="74">
        <f t="shared" si="1"/>
        <v>2.8E-3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3.4610000000000002E-2</v>
      </c>
      <c r="F48" s="92">
        <v>7.0230000000000001E-2</v>
      </c>
      <c r="G48" s="88">
        <f t="shared" si="3"/>
        <v>0.10484</v>
      </c>
      <c r="H48" s="89">
        <v>30</v>
      </c>
      <c r="I48" s="90" t="s">
        <v>64</v>
      </c>
      <c r="J48" s="74">
        <f t="shared" si="4"/>
        <v>3.0000000000000001E-3</v>
      </c>
      <c r="K48" s="89">
        <v>41</v>
      </c>
      <c r="L48" s="90" t="s">
        <v>64</v>
      </c>
      <c r="M48" s="74">
        <f t="shared" si="0"/>
        <v>4.1000000000000003E-3</v>
      </c>
      <c r="N48" s="89">
        <v>31</v>
      </c>
      <c r="O48" s="90" t="s">
        <v>64</v>
      </c>
      <c r="P48" s="74">
        <f t="shared" si="1"/>
        <v>3.0999999999999999E-3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3.6490000000000002E-2</v>
      </c>
      <c r="F49" s="92">
        <v>7.145E-2</v>
      </c>
      <c r="G49" s="88">
        <f t="shared" si="3"/>
        <v>0.10794000000000001</v>
      </c>
      <c r="H49" s="89">
        <v>33</v>
      </c>
      <c r="I49" s="90" t="s">
        <v>64</v>
      </c>
      <c r="J49" s="74">
        <f t="shared" si="4"/>
        <v>3.3E-3</v>
      </c>
      <c r="K49" s="89">
        <v>44</v>
      </c>
      <c r="L49" s="90" t="s">
        <v>64</v>
      </c>
      <c r="M49" s="74">
        <f t="shared" si="0"/>
        <v>4.3999999999999994E-3</v>
      </c>
      <c r="N49" s="89">
        <v>33</v>
      </c>
      <c r="O49" s="90" t="s">
        <v>64</v>
      </c>
      <c r="P49" s="74">
        <f t="shared" si="1"/>
        <v>3.3E-3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3.8269999999999998E-2</v>
      </c>
      <c r="F50" s="92">
        <v>7.2489999999999999E-2</v>
      </c>
      <c r="G50" s="88">
        <f t="shared" si="3"/>
        <v>0.11076</v>
      </c>
      <c r="H50" s="89">
        <v>35</v>
      </c>
      <c r="I50" s="90" t="s">
        <v>64</v>
      </c>
      <c r="J50" s="74">
        <f t="shared" si="4"/>
        <v>3.5000000000000005E-3</v>
      </c>
      <c r="K50" s="89">
        <v>47</v>
      </c>
      <c r="L50" s="90" t="s">
        <v>64</v>
      </c>
      <c r="M50" s="74">
        <f t="shared" si="0"/>
        <v>4.7000000000000002E-3</v>
      </c>
      <c r="N50" s="89">
        <v>35</v>
      </c>
      <c r="O50" s="90" t="s">
        <v>64</v>
      </c>
      <c r="P50" s="74">
        <f t="shared" si="1"/>
        <v>3.5000000000000005E-3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3.9969999999999999E-2</v>
      </c>
      <c r="F51" s="92">
        <v>7.3380000000000001E-2</v>
      </c>
      <c r="G51" s="88">
        <f t="shared" si="3"/>
        <v>0.11335000000000001</v>
      </c>
      <c r="H51" s="89">
        <v>38</v>
      </c>
      <c r="I51" s="90" t="s">
        <v>64</v>
      </c>
      <c r="J51" s="74">
        <f t="shared" si="4"/>
        <v>3.8E-3</v>
      </c>
      <c r="K51" s="89">
        <v>50</v>
      </c>
      <c r="L51" s="90" t="s">
        <v>64</v>
      </c>
      <c r="M51" s="74">
        <f t="shared" si="0"/>
        <v>5.0000000000000001E-3</v>
      </c>
      <c r="N51" s="89">
        <v>37</v>
      </c>
      <c r="O51" s="90" t="s">
        <v>64</v>
      </c>
      <c r="P51" s="74">
        <f t="shared" si="1"/>
        <v>3.6999999999999997E-3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4.1599999999999998E-2</v>
      </c>
      <c r="F52" s="92">
        <v>7.4149999999999994E-2</v>
      </c>
      <c r="G52" s="88">
        <f t="shared" si="3"/>
        <v>0.11574999999999999</v>
      </c>
      <c r="H52" s="89">
        <v>41</v>
      </c>
      <c r="I52" s="90" t="s">
        <v>64</v>
      </c>
      <c r="J52" s="74">
        <f t="shared" si="4"/>
        <v>4.1000000000000003E-3</v>
      </c>
      <c r="K52" s="89">
        <v>53</v>
      </c>
      <c r="L52" s="90" t="s">
        <v>64</v>
      </c>
      <c r="M52" s="74">
        <f t="shared" si="0"/>
        <v>5.3E-3</v>
      </c>
      <c r="N52" s="89">
        <v>40</v>
      </c>
      <c r="O52" s="90" t="s">
        <v>64</v>
      </c>
      <c r="P52" s="74">
        <f t="shared" si="1"/>
        <v>4.0000000000000001E-3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4.317E-2</v>
      </c>
      <c r="F53" s="92">
        <v>7.4810000000000001E-2</v>
      </c>
      <c r="G53" s="88">
        <f t="shared" si="3"/>
        <v>0.11798</v>
      </c>
      <c r="H53" s="89">
        <v>43</v>
      </c>
      <c r="I53" s="90" t="s">
        <v>64</v>
      </c>
      <c r="J53" s="74">
        <f t="shared" si="4"/>
        <v>4.3E-3</v>
      </c>
      <c r="K53" s="89">
        <v>56</v>
      </c>
      <c r="L53" s="90" t="s">
        <v>64</v>
      </c>
      <c r="M53" s="74">
        <f t="shared" si="0"/>
        <v>5.5999999999999999E-3</v>
      </c>
      <c r="N53" s="89">
        <v>42</v>
      </c>
      <c r="O53" s="90" t="s">
        <v>64</v>
      </c>
      <c r="P53" s="74">
        <f t="shared" si="1"/>
        <v>4.2000000000000006E-3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4.4690000000000001E-2</v>
      </c>
      <c r="F54" s="92">
        <v>7.5380000000000003E-2</v>
      </c>
      <c r="G54" s="88">
        <f t="shared" si="3"/>
        <v>0.12007000000000001</v>
      </c>
      <c r="H54" s="89">
        <v>46</v>
      </c>
      <c r="I54" s="90" t="s">
        <v>64</v>
      </c>
      <c r="J54" s="74">
        <f t="shared" si="4"/>
        <v>4.5999999999999999E-3</v>
      </c>
      <c r="K54" s="89">
        <v>59</v>
      </c>
      <c r="L54" s="90" t="s">
        <v>64</v>
      </c>
      <c r="M54" s="74">
        <f t="shared" si="0"/>
        <v>5.8999999999999999E-3</v>
      </c>
      <c r="N54" s="89">
        <v>44</v>
      </c>
      <c r="O54" s="90" t="s">
        <v>64</v>
      </c>
      <c r="P54" s="74">
        <f t="shared" si="1"/>
        <v>4.3999999999999994E-3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4.6149999999999997E-2</v>
      </c>
      <c r="F55" s="92">
        <v>7.5870000000000007E-2</v>
      </c>
      <c r="G55" s="88">
        <f t="shared" si="3"/>
        <v>0.12202</v>
      </c>
      <c r="H55" s="89">
        <v>48</v>
      </c>
      <c r="I55" s="90" t="s">
        <v>64</v>
      </c>
      <c r="J55" s="74">
        <f t="shared" si="4"/>
        <v>4.8000000000000004E-3</v>
      </c>
      <c r="K55" s="89">
        <v>61</v>
      </c>
      <c r="L55" s="90" t="s">
        <v>64</v>
      </c>
      <c r="M55" s="74">
        <f t="shared" si="0"/>
        <v>6.0999999999999995E-3</v>
      </c>
      <c r="N55" s="89">
        <v>46</v>
      </c>
      <c r="O55" s="90" t="s">
        <v>64</v>
      </c>
      <c r="P55" s="74">
        <f t="shared" si="1"/>
        <v>4.5999999999999999E-3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4.7570000000000001E-2</v>
      </c>
      <c r="F56" s="92">
        <v>7.6300000000000007E-2</v>
      </c>
      <c r="G56" s="88">
        <f t="shared" si="3"/>
        <v>0.12387000000000001</v>
      </c>
      <c r="H56" s="89">
        <v>51</v>
      </c>
      <c r="I56" s="90" t="s">
        <v>64</v>
      </c>
      <c r="J56" s="74">
        <f t="shared" si="4"/>
        <v>5.0999999999999995E-3</v>
      </c>
      <c r="K56" s="89">
        <v>64</v>
      </c>
      <c r="L56" s="90" t="s">
        <v>64</v>
      </c>
      <c r="M56" s="74">
        <f t="shared" si="0"/>
        <v>6.4000000000000003E-3</v>
      </c>
      <c r="N56" s="89">
        <v>48</v>
      </c>
      <c r="O56" s="90" t="s">
        <v>64</v>
      </c>
      <c r="P56" s="74">
        <f t="shared" si="1"/>
        <v>4.8000000000000004E-3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4.895E-2</v>
      </c>
      <c r="F57" s="92">
        <v>7.6660000000000006E-2</v>
      </c>
      <c r="G57" s="88">
        <f t="shared" si="3"/>
        <v>0.12561</v>
      </c>
      <c r="H57" s="89">
        <v>53</v>
      </c>
      <c r="I57" s="90" t="s">
        <v>64</v>
      </c>
      <c r="J57" s="74">
        <f t="shared" si="4"/>
        <v>5.3E-3</v>
      </c>
      <c r="K57" s="89">
        <v>67</v>
      </c>
      <c r="L57" s="90" t="s">
        <v>64</v>
      </c>
      <c r="M57" s="74">
        <f t="shared" si="0"/>
        <v>6.7000000000000002E-3</v>
      </c>
      <c r="N57" s="89">
        <v>50</v>
      </c>
      <c r="O57" s="90" t="s">
        <v>64</v>
      </c>
      <c r="P57" s="74">
        <f t="shared" si="1"/>
        <v>5.0000000000000001E-3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5.16E-2</v>
      </c>
      <c r="F58" s="92">
        <v>7.7249999999999999E-2</v>
      </c>
      <c r="G58" s="88">
        <f t="shared" si="3"/>
        <v>0.12884999999999999</v>
      </c>
      <c r="H58" s="89">
        <v>58</v>
      </c>
      <c r="I58" s="90" t="s">
        <v>64</v>
      </c>
      <c r="J58" s="74">
        <f t="shared" si="4"/>
        <v>5.8000000000000005E-3</v>
      </c>
      <c r="K58" s="89">
        <v>72</v>
      </c>
      <c r="L58" s="90" t="s">
        <v>64</v>
      </c>
      <c r="M58" s="74">
        <f t="shared" si="0"/>
        <v>7.1999999999999998E-3</v>
      </c>
      <c r="N58" s="89">
        <v>54</v>
      </c>
      <c r="O58" s="90" t="s">
        <v>64</v>
      </c>
      <c r="P58" s="74">
        <f t="shared" si="1"/>
        <v>5.4000000000000003E-3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5.4730000000000001E-2</v>
      </c>
      <c r="F59" s="92">
        <v>7.7759999999999996E-2</v>
      </c>
      <c r="G59" s="88">
        <f t="shared" si="3"/>
        <v>0.13249</v>
      </c>
      <c r="H59" s="89">
        <v>65</v>
      </c>
      <c r="I59" s="90" t="s">
        <v>64</v>
      </c>
      <c r="J59" s="74">
        <f t="shared" si="4"/>
        <v>6.5000000000000006E-3</v>
      </c>
      <c r="K59" s="89">
        <v>78</v>
      </c>
      <c r="L59" s="90" t="s">
        <v>64</v>
      </c>
      <c r="M59" s="74">
        <f t="shared" si="0"/>
        <v>7.7999999999999996E-3</v>
      </c>
      <c r="N59" s="89">
        <v>59</v>
      </c>
      <c r="O59" s="90" t="s">
        <v>64</v>
      </c>
      <c r="P59" s="74">
        <f t="shared" si="1"/>
        <v>5.8999999999999999E-3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5.7689999999999998E-2</v>
      </c>
      <c r="F60" s="92">
        <v>7.8079999999999997E-2</v>
      </c>
      <c r="G60" s="88">
        <f t="shared" si="3"/>
        <v>0.13577</v>
      </c>
      <c r="H60" s="89">
        <v>71</v>
      </c>
      <c r="I60" s="90" t="s">
        <v>64</v>
      </c>
      <c r="J60" s="74">
        <f t="shared" si="4"/>
        <v>7.0999999999999995E-3</v>
      </c>
      <c r="K60" s="89">
        <v>85</v>
      </c>
      <c r="L60" s="90" t="s">
        <v>64</v>
      </c>
      <c r="M60" s="74">
        <f t="shared" si="0"/>
        <v>8.5000000000000006E-3</v>
      </c>
      <c r="N60" s="89">
        <v>63</v>
      </c>
      <c r="O60" s="90" t="s">
        <v>64</v>
      </c>
      <c r="P60" s="74">
        <f t="shared" si="1"/>
        <v>6.3E-3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6.0499999999999998E-2</v>
      </c>
      <c r="F61" s="92">
        <v>7.825E-2</v>
      </c>
      <c r="G61" s="88">
        <f t="shared" si="3"/>
        <v>0.13874999999999998</v>
      </c>
      <c r="H61" s="89">
        <v>77</v>
      </c>
      <c r="I61" s="90" t="s">
        <v>64</v>
      </c>
      <c r="J61" s="74">
        <f t="shared" si="4"/>
        <v>7.7000000000000002E-3</v>
      </c>
      <c r="K61" s="89">
        <v>91</v>
      </c>
      <c r="L61" s="90" t="s">
        <v>64</v>
      </c>
      <c r="M61" s="74">
        <f t="shared" si="0"/>
        <v>9.1000000000000004E-3</v>
      </c>
      <c r="N61" s="89">
        <v>68</v>
      </c>
      <c r="O61" s="90" t="s">
        <v>64</v>
      </c>
      <c r="P61" s="74">
        <f t="shared" si="1"/>
        <v>6.8000000000000005E-3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6.3189999999999996E-2</v>
      </c>
      <c r="F62" s="92">
        <v>7.8310000000000005E-2</v>
      </c>
      <c r="G62" s="88">
        <f t="shared" si="3"/>
        <v>0.14150000000000001</v>
      </c>
      <c r="H62" s="89">
        <v>83</v>
      </c>
      <c r="I62" s="90" t="s">
        <v>64</v>
      </c>
      <c r="J62" s="74">
        <f t="shared" si="4"/>
        <v>8.3000000000000001E-3</v>
      </c>
      <c r="K62" s="89">
        <v>97</v>
      </c>
      <c r="L62" s="90" t="s">
        <v>64</v>
      </c>
      <c r="M62" s="74">
        <f t="shared" si="0"/>
        <v>9.7000000000000003E-3</v>
      </c>
      <c r="N62" s="89">
        <v>73</v>
      </c>
      <c r="O62" s="90" t="s">
        <v>64</v>
      </c>
      <c r="P62" s="74">
        <f t="shared" si="1"/>
        <v>7.2999999999999992E-3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6.5780000000000005E-2</v>
      </c>
      <c r="F63" s="92">
        <v>7.8280000000000002E-2</v>
      </c>
      <c r="G63" s="88">
        <f t="shared" si="3"/>
        <v>0.14406000000000002</v>
      </c>
      <c r="H63" s="89">
        <v>90</v>
      </c>
      <c r="I63" s="90" t="s">
        <v>64</v>
      </c>
      <c r="J63" s="74">
        <f t="shared" si="4"/>
        <v>8.9999999999999993E-3</v>
      </c>
      <c r="K63" s="89">
        <v>103</v>
      </c>
      <c r="L63" s="90" t="s">
        <v>64</v>
      </c>
      <c r="M63" s="74">
        <f t="shared" si="0"/>
        <v>1.03E-2</v>
      </c>
      <c r="N63" s="89">
        <v>77</v>
      </c>
      <c r="O63" s="90" t="s">
        <v>64</v>
      </c>
      <c r="P63" s="74">
        <f t="shared" si="1"/>
        <v>7.7000000000000002E-3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6.8260000000000001E-2</v>
      </c>
      <c r="F64" s="92">
        <v>7.8170000000000003E-2</v>
      </c>
      <c r="G64" s="88">
        <f t="shared" si="3"/>
        <v>0.14643</v>
      </c>
      <c r="H64" s="89">
        <v>96</v>
      </c>
      <c r="I64" s="90" t="s">
        <v>64</v>
      </c>
      <c r="J64" s="74">
        <f t="shared" si="4"/>
        <v>9.6000000000000009E-3</v>
      </c>
      <c r="K64" s="89">
        <v>109</v>
      </c>
      <c r="L64" s="90" t="s">
        <v>64</v>
      </c>
      <c r="M64" s="74">
        <f t="shared" si="0"/>
        <v>1.09E-2</v>
      </c>
      <c r="N64" s="89">
        <v>82</v>
      </c>
      <c r="O64" s="90" t="s">
        <v>64</v>
      </c>
      <c r="P64" s="74">
        <f t="shared" si="1"/>
        <v>8.2000000000000007E-3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7.0650000000000004E-2</v>
      </c>
      <c r="F65" s="92">
        <v>7.8009999999999996E-2</v>
      </c>
      <c r="G65" s="88">
        <f t="shared" si="3"/>
        <v>0.14866000000000001</v>
      </c>
      <c r="H65" s="89">
        <v>102</v>
      </c>
      <c r="I65" s="90" t="s">
        <v>64</v>
      </c>
      <c r="J65" s="74">
        <f t="shared" si="4"/>
        <v>1.0199999999999999E-2</v>
      </c>
      <c r="K65" s="89">
        <v>115</v>
      </c>
      <c r="L65" s="90" t="s">
        <v>64</v>
      </c>
      <c r="M65" s="74">
        <f t="shared" si="0"/>
        <v>1.15E-2</v>
      </c>
      <c r="N65" s="89">
        <v>86</v>
      </c>
      <c r="O65" s="90" t="s">
        <v>64</v>
      </c>
      <c r="P65" s="74">
        <f t="shared" si="1"/>
        <v>8.6E-3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7.2969999999999993E-2</v>
      </c>
      <c r="F66" s="92">
        <v>7.7799999999999994E-2</v>
      </c>
      <c r="G66" s="88">
        <f t="shared" si="3"/>
        <v>0.15076999999999999</v>
      </c>
      <c r="H66" s="89">
        <v>109</v>
      </c>
      <c r="I66" s="90" t="s">
        <v>64</v>
      </c>
      <c r="J66" s="74">
        <f t="shared" si="4"/>
        <v>1.09E-2</v>
      </c>
      <c r="K66" s="89">
        <v>121</v>
      </c>
      <c r="L66" s="90" t="s">
        <v>64</v>
      </c>
      <c r="M66" s="74">
        <f t="shared" si="0"/>
        <v>1.21E-2</v>
      </c>
      <c r="N66" s="89">
        <v>90</v>
      </c>
      <c r="O66" s="90" t="s">
        <v>64</v>
      </c>
      <c r="P66" s="74">
        <f t="shared" si="1"/>
        <v>8.9999999999999993E-3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7.7399999999999997E-2</v>
      </c>
      <c r="F67" s="92">
        <v>7.7270000000000005E-2</v>
      </c>
      <c r="G67" s="88">
        <f t="shared" si="3"/>
        <v>0.15467</v>
      </c>
      <c r="H67" s="89">
        <v>121</v>
      </c>
      <c r="I67" s="90" t="s">
        <v>64</v>
      </c>
      <c r="J67" s="74">
        <f t="shared" si="4"/>
        <v>1.21E-2</v>
      </c>
      <c r="K67" s="89">
        <v>133</v>
      </c>
      <c r="L67" s="90" t="s">
        <v>64</v>
      </c>
      <c r="M67" s="74">
        <f t="shared" si="0"/>
        <v>1.3300000000000001E-2</v>
      </c>
      <c r="N67" s="89">
        <v>99</v>
      </c>
      <c r="O67" s="90" t="s">
        <v>64</v>
      </c>
      <c r="P67" s="74">
        <f t="shared" si="1"/>
        <v>9.9000000000000008E-3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8.158E-2</v>
      </c>
      <c r="F68" s="92">
        <v>7.6630000000000004E-2</v>
      </c>
      <c r="G68" s="88">
        <f t="shared" si="3"/>
        <v>0.15821000000000002</v>
      </c>
      <c r="H68" s="89">
        <v>134</v>
      </c>
      <c r="I68" s="90" t="s">
        <v>64</v>
      </c>
      <c r="J68" s="74">
        <f t="shared" si="4"/>
        <v>1.34E-2</v>
      </c>
      <c r="K68" s="89">
        <v>143</v>
      </c>
      <c r="L68" s="90" t="s">
        <v>64</v>
      </c>
      <c r="M68" s="74">
        <f t="shared" si="0"/>
        <v>1.4299999999999998E-2</v>
      </c>
      <c r="N68" s="89">
        <v>108</v>
      </c>
      <c r="O68" s="90" t="s">
        <v>64</v>
      </c>
      <c r="P68" s="74">
        <f t="shared" si="1"/>
        <v>1.0800000000000001E-2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8.5569999999999993E-2</v>
      </c>
      <c r="F69" s="92">
        <v>7.5920000000000001E-2</v>
      </c>
      <c r="G69" s="88">
        <f t="shared" si="3"/>
        <v>0.16148999999999999</v>
      </c>
      <c r="H69" s="89">
        <v>147</v>
      </c>
      <c r="I69" s="90" t="s">
        <v>64</v>
      </c>
      <c r="J69" s="74">
        <f t="shared" si="4"/>
        <v>1.47E-2</v>
      </c>
      <c r="K69" s="89">
        <v>154</v>
      </c>
      <c r="L69" s="90" t="s">
        <v>64</v>
      </c>
      <c r="M69" s="74">
        <f t="shared" si="0"/>
        <v>1.54E-2</v>
      </c>
      <c r="N69" s="89">
        <v>116</v>
      </c>
      <c r="O69" s="90" t="s">
        <v>64</v>
      </c>
      <c r="P69" s="74">
        <f t="shared" si="1"/>
        <v>1.1600000000000001E-2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8.9370000000000005E-2</v>
      </c>
      <c r="F70" s="92">
        <v>7.5170000000000001E-2</v>
      </c>
      <c r="G70" s="88">
        <f t="shared" si="3"/>
        <v>0.16454000000000002</v>
      </c>
      <c r="H70" s="89">
        <v>160</v>
      </c>
      <c r="I70" s="90" t="s">
        <v>64</v>
      </c>
      <c r="J70" s="74">
        <f t="shared" si="4"/>
        <v>1.6E-2</v>
      </c>
      <c r="K70" s="89">
        <v>165</v>
      </c>
      <c r="L70" s="90" t="s">
        <v>64</v>
      </c>
      <c r="M70" s="74">
        <f t="shared" si="0"/>
        <v>1.6500000000000001E-2</v>
      </c>
      <c r="N70" s="89">
        <v>124</v>
      </c>
      <c r="O70" s="90" t="s">
        <v>64</v>
      </c>
      <c r="P70" s="74">
        <f t="shared" si="1"/>
        <v>1.24E-2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9.3020000000000005E-2</v>
      </c>
      <c r="F71" s="92">
        <v>7.4380000000000002E-2</v>
      </c>
      <c r="G71" s="88">
        <f t="shared" si="3"/>
        <v>0.16739999999999999</v>
      </c>
      <c r="H71" s="89">
        <v>173</v>
      </c>
      <c r="I71" s="90" t="s">
        <v>64</v>
      </c>
      <c r="J71" s="74">
        <f t="shared" si="4"/>
        <v>1.7299999999999999E-2</v>
      </c>
      <c r="K71" s="89">
        <v>176</v>
      </c>
      <c r="L71" s="90" t="s">
        <v>64</v>
      </c>
      <c r="M71" s="74">
        <f t="shared" si="0"/>
        <v>1.7599999999999998E-2</v>
      </c>
      <c r="N71" s="89">
        <v>132</v>
      </c>
      <c r="O71" s="90" t="s">
        <v>64</v>
      </c>
      <c r="P71" s="74">
        <f t="shared" si="1"/>
        <v>1.32E-2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9.6530000000000005E-2</v>
      </c>
      <c r="F72" s="92">
        <v>7.3590000000000003E-2</v>
      </c>
      <c r="G72" s="88">
        <f t="shared" si="3"/>
        <v>0.17011999999999999</v>
      </c>
      <c r="H72" s="89">
        <v>186</v>
      </c>
      <c r="I72" s="90" t="s">
        <v>64</v>
      </c>
      <c r="J72" s="74">
        <f t="shared" si="4"/>
        <v>1.8599999999999998E-2</v>
      </c>
      <c r="K72" s="89">
        <v>186</v>
      </c>
      <c r="L72" s="90" t="s">
        <v>64</v>
      </c>
      <c r="M72" s="74">
        <f t="shared" si="0"/>
        <v>1.8599999999999998E-2</v>
      </c>
      <c r="N72" s="89">
        <v>140</v>
      </c>
      <c r="O72" s="90" t="s">
        <v>64</v>
      </c>
      <c r="P72" s="74">
        <f t="shared" si="1"/>
        <v>1.4000000000000002E-2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0.1032</v>
      </c>
      <c r="F73" s="92">
        <v>7.1970000000000006E-2</v>
      </c>
      <c r="G73" s="88">
        <f t="shared" si="3"/>
        <v>0.17516999999999999</v>
      </c>
      <c r="H73" s="89">
        <v>212</v>
      </c>
      <c r="I73" s="90" t="s">
        <v>64</v>
      </c>
      <c r="J73" s="74">
        <f t="shared" si="4"/>
        <v>2.12E-2</v>
      </c>
      <c r="K73" s="89">
        <v>206</v>
      </c>
      <c r="L73" s="90" t="s">
        <v>64</v>
      </c>
      <c r="M73" s="74">
        <f t="shared" si="0"/>
        <v>2.06E-2</v>
      </c>
      <c r="N73" s="89">
        <v>156</v>
      </c>
      <c r="O73" s="90" t="s">
        <v>64</v>
      </c>
      <c r="P73" s="74">
        <f t="shared" si="1"/>
        <v>1.5599999999999999E-2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0.1095</v>
      </c>
      <c r="F74" s="92">
        <v>7.0370000000000002E-2</v>
      </c>
      <c r="G74" s="88">
        <f t="shared" si="3"/>
        <v>0.17987</v>
      </c>
      <c r="H74" s="89">
        <v>238</v>
      </c>
      <c r="I74" s="90" t="s">
        <v>64</v>
      </c>
      <c r="J74" s="74">
        <f t="shared" si="4"/>
        <v>2.3799999999999998E-2</v>
      </c>
      <c r="K74" s="89">
        <v>226</v>
      </c>
      <c r="L74" s="90" t="s">
        <v>64</v>
      </c>
      <c r="M74" s="74">
        <f t="shared" si="0"/>
        <v>2.2600000000000002E-2</v>
      </c>
      <c r="N74" s="89">
        <v>172</v>
      </c>
      <c r="O74" s="90" t="s">
        <v>64</v>
      </c>
      <c r="P74" s="74">
        <f t="shared" si="1"/>
        <v>1.72E-2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0.1154</v>
      </c>
      <c r="F75" s="92">
        <v>6.8809999999999996E-2</v>
      </c>
      <c r="G75" s="88">
        <f t="shared" si="3"/>
        <v>0.18420999999999998</v>
      </c>
      <c r="H75" s="89">
        <v>265</v>
      </c>
      <c r="I75" s="90" t="s">
        <v>64</v>
      </c>
      <c r="J75" s="74">
        <f t="shared" si="4"/>
        <v>2.6500000000000003E-2</v>
      </c>
      <c r="K75" s="89">
        <v>245</v>
      </c>
      <c r="L75" s="90" t="s">
        <v>64</v>
      </c>
      <c r="M75" s="74">
        <f t="shared" si="0"/>
        <v>2.4500000000000001E-2</v>
      </c>
      <c r="N75" s="89">
        <v>187</v>
      </c>
      <c r="O75" s="90" t="s">
        <v>64</v>
      </c>
      <c r="P75" s="74">
        <f t="shared" si="1"/>
        <v>1.8700000000000001E-2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0.121</v>
      </c>
      <c r="F76" s="92">
        <v>6.7290000000000003E-2</v>
      </c>
      <c r="G76" s="88">
        <f t="shared" si="3"/>
        <v>0.18829000000000001</v>
      </c>
      <c r="H76" s="89">
        <v>292</v>
      </c>
      <c r="I76" s="90" t="s">
        <v>64</v>
      </c>
      <c r="J76" s="74">
        <f t="shared" si="4"/>
        <v>2.9199999999999997E-2</v>
      </c>
      <c r="K76" s="89">
        <v>264</v>
      </c>
      <c r="L76" s="90" t="s">
        <v>64</v>
      </c>
      <c r="M76" s="74">
        <f t="shared" si="0"/>
        <v>2.64E-2</v>
      </c>
      <c r="N76" s="89">
        <v>202</v>
      </c>
      <c r="O76" s="90" t="s">
        <v>64</v>
      </c>
      <c r="P76" s="74">
        <f t="shared" si="1"/>
        <v>2.0200000000000003E-2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0.12640000000000001</v>
      </c>
      <c r="F77" s="92">
        <v>6.583E-2</v>
      </c>
      <c r="G77" s="88">
        <f t="shared" si="3"/>
        <v>0.19223000000000001</v>
      </c>
      <c r="H77" s="89">
        <v>319</v>
      </c>
      <c r="I77" s="90" t="s">
        <v>64</v>
      </c>
      <c r="J77" s="74">
        <f t="shared" si="4"/>
        <v>3.1899999999999998E-2</v>
      </c>
      <c r="K77" s="89">
        <v>282</v>
      </c>
      <c r="L77" s="90" t="s">
        <v>64</v>
      </c>
      <c r="M77" s="74">
        <f t="shared" si="0"/>
        <v>2.8199999999999996E-2</v>
      </c>
      <c r="N77" s="89">
        <v>217</v>
      </c>
      <c r="O77" s="90" t="s">
        <v>64</v>
      </c>
      <c r="P77" s="74">
        <f t="shared" si="1"/>
        <v>2.1700000000000001E-2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0.13159999999999999</v>
      </c>
      <c r="F78" s="92">
        <v>6.4430000000000001E-2</v>
      </c>
      <c r="G78" s="88">
        <f t="shared" si="3"/>
        <v>0.19602999999999998</v>
      </c>
      <c r="H78" s="89">
        <v>346</v>
      </c>
      <c r="I78" s="90" t="s">
        <v>64</v>
      </c>
      <c r="J78" s="74">
        <f t="shared" si="4"/>
        <v>3.4599999999999999E-2</v>
      </c>
      <c r="K78" s="89">
        <v>300</v>
      </c>
      <c r="L78" s="90" t="s">
        <v>64</v>
      </c>
      <c r="M78" s="74">
        <f t="shared" si="0"/>
        <v>0.03</v>
      </c>
      <c r="N78" s="89">
        <v>231</v>
      </c>
      <c r="O78" s="90" t="s">
        <v>64</v>
      </c>
      <c r="P78" s="74">
        <f t="shared" si="1"/>
        <v>2.3100000000000002E-2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0.13650000000000001</v>
      </c>
      <c r="F79" s="92">
        <v>6.3089999999999993E-2</v>
      </c>
      <c r="G79" s="88">
        <f t="shared" si="3"/>
        <v>0.19958999999999999</v>
      </c>
      <c r="H79" s="89">
        <v>373</v>
      </c>
      <c r="I79" s="90" t="s">
        <v>64</v>
      </c>
      <c r="J79" s="74">
        <f t="shared" si="4"/>
        <v>3.73E-2</v>
      </c>
      <c r="K79" s="89">
        <v>317</v>
      </c>
      <c r="L79" s="90" t="s">
        <v>64</v>
      </c>
      <c r="M79" s="74">
        <f t="shared" si="0"/>
        <v>3.1699999999999999E-2</v>
      </c>
      <c r="N79" s="89">
        <v>245</v>
      </c>
      <c r="O79" s="90" t="s">
        <v>64</v>
      </c>
      <c r="P79" s="74">
        <f t="shared" si="1"/>
        <v>2.4500000000000001E-2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0.14180000000000001</v>
      </c>
      <c r="F80" s="92">
        <v>6.1800000000000001E-2</v>
      </c>
      <c r="G80" s="88">
        <f t="shared" si="3"/>
        <v>0.2036</v>
      </c>
      <c r="H80" s="89">
        <v>401</v>
      </c>
      <c r="I80" s="90" t="s">
        <v>64</v>
      </c>
      <c r="J80" s="74">
        <f t="shared" si="4"/>
        <v>4.0100000000000004E-2</v>
      </c>
      <c r="K80" s="89">
        <v>334</v>
      </c>
      <c r="L80" s="90" t="s">
        <v>64</v>
      </c>
      <c r="M80" s="74">
        <f t="shared" si="0"/>
        <v>3.3399999999999999E-2</v>
      </c>
      <c r="N80" s="89">
        <v>259</v>
      </c>
      <c r="O80" s="90" t="s">
        <v>64</v>
      </c>
      <c r="P80" s="74">
        <f t="shared" si="1"/>
        <v>2.5899999999999999E-2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0.14699999999999999</v>
      </c>
      <c r="F81" s="92">
        <v>6.0569999999999999E-2</v>
      </c>
      <c r="G81" s="88">
        <f t="shared" si="3"/>
        <v>0.20756999999999998</v>
      </c>
      <c r="H81" s="89">
        <v>428</v>
      </c>
      <c r="I81" s="90" t="s">
        <v>64</v>
      </c>
      <c r="J81" s="74">
        <f t="shared" si="4"/>
        <v>4.2799999999999998E-2</v>
      </c>
      <c r="K81" s="89">
        <v>350</v>
      </c>
      <c r="L81" s="90" t="s">
        <v>64</v>
      </c>
      <c r="M81" s="74">
        <f t="shared" si="0"/>
        <v>3.4999999999999996E-2</v>
      </c>
      <c r="N81" s="89">
        <v>273</v>
      </c>
      <c r="O81" s="90" t="s">
        <v>64</v>
      </c>
      <c r="P81" s="74">
        <f t="shared" si="1"/>
        <v>2.7300000000000001E-2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0.152</v>
      </c>
      <c r="F82" s="92">
        <v>5.9400000000000001E-2</v>
      </c>
      <c r="G82" s="88">
        <f t="shared" si="3"/>
        <v>0.2114</v>
      </c>
      <c r="H82" s="89">
        <v>455</v>
      </c>
      <c r="I82" s="90" t="s">
        <v>64</v>
      </c>
      <c r="J82" s="74">
        <f t="shared" si="4"/>
        <v>4.5499999999999999E-2</v>
      </c>
      <c r="K82" s="89">
        <v>366</v>
      </c>
      <c r="L82" s="90" t="s">
        <v>64</v>
      </c>
      <c r="M82" s="74">
        <f t="shared" si="0"/>
        <v>3.6600000000000001E-2</v>
      </c>
      <c r="N82" s="89">
        <v>286</v>
      </c>
      <c r="O82" s="90" t="s">
        <v>64</v>
      </c>
      <c r="P82" s="74">
        <f t="shared" si="1"/>
        <v>2.8599999999999997E-2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0.15690000000000001</v>
      </c>
      <c r="F83" s="92">
        <v>5.8270000000000002E-2</v>
      </c>
      <c r="G83" s="88">
        <f t="shared" si="3"/>
        <v>0.21517000000000003</v>
      </c>
      <c r="H83" s="89">
        <v>483</v>
      </c>
      <c r="I83" s="90" t="s">
        <v>64</v>
      </c>
      <c r="J83" s="74">
        <f t="shared" si="4"/>
        <v>4.8299999999999996E-2</v>
      </c>
      <c r="K83" s="89">
        <v>382</v>
      </c>
      <c r="L83" s="90" t="s">
        <v>64</v>
      </c>
      <c r="M83" s="74">
        <f t="shared" si="0"/>
        <v>3.8199999999999998E-2</v>
      </c>
      <c r="N83" s="89">
        <v>300</v>
      </c>
      <c r="O83" s="90" t="s">
        <v>64</v>
      </c>
      <c r="P83" s="74">
        <f t="shared" si="1"/>
        <v>0.03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0.16639999999999999</v>
      </c>
      <c r="F84" s="92">
        <v>5.6149999999999999E-2</v>
      </c>
      <c r="G84" s="88">
        <f t="shared" si="3"/>
        <v>0.22255</v>
      </c>
      <c r="H84" s="89">
        <v>538</v>
      </c>
      <c r="I84" s="90" t="s">
        <v>64</v>
      </c>
      <c r="J84" s="74">
        <f t="shared" si="4"/>
        <v>5.3800000000000001E-2</v>
      </c>
      <c r="K84" s="89">
        <v>412</v>
      </c>
      <c r="L84" s="90" t="s">
        <v>64</v>
      </c>
      <c r="M84" s="74">
        <f t="shared" ref="M84:M147" si="6">K84/1000/10</f>
        <v>4.1200000000000001E-2</v>
      </c>
      <c r="N84" s="89">
        <v>326</v>
      </c>
      <c r="O84" s="90" t="s">
        <v>64</v>
      </c>
      <c r="P84" s="74">
        <f t="shared" ref="P84:P147" si="7">N84/1000/10</f>
        <v>3.2600000000000004E-2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0.17760000000000001</v>
      </c>
      <c r="F85" s="92">
        <v>5.3740000000000003E-2</v>
      </c>
      <c r="G85" s="88">
        <f t="shared" ref="G85:G148" si="8">E85+F85</f>
        <v>0.23134000000000002</v>
      </c>
      <c r="H85" s="89">
        <v>606</v>
      </c>
      <c r="I85" s="90" t="s">
        <v>64</v>
      </c>
      <c r="J85" s="74">
        <f t="shared" ref="J85:J122" si="9">H85/1000/10</f>
        <v>6.0600000000000001E-2</v>
      </c>
      <c r="K85" s="89">
        <v>448</v>
      </c>
      <c r="L85" s="90" t="s">
        <v>64</v>
      </c>
      <c r="M85" s="74">
        <f t="shared" si="6"/>
        <v>4.48E-2</v>
      </c>
      <c r="N85" s="89">
        <v>357</v>
      </c>
      <c r="O85" s="90" t="s">
        <v>64</v>
      </c>
      <c r="P85" s="74">
        <f t="shared" si="7"/>
        <v>3.5699999999999996E-2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0.18820000000000001</v>
      </c>
      <c r="F86" s="92">
        <v>5.1560000000000002E-2</v>
      </c>
      <c r="G86" s="88">
        <f t="shared" si="8"/>
        <v>0.23976</v>
      </c>
      <c r="H86" s="89">
        <v>675</v>
      </c>
      <c r="I86" s="90" t="s">
        <v>64</v>
      </c>
      <c r="J86" s="74">
        <f t="shared" si="9"/>
        <v>6.7500000000000004E-2</v>
      </c>
      <c r="K86" s="89">
        <v>482</v>
      </c>
      <c r="L86" s="90" t="s">
        <v>64</v>
      </c>
      <c r="M86" s="74">
        <f t="shared" si="6"/>
        <v>4.82E-2</v>
      </c>
      <c r="N86" s="89">
        <v>387</v>
      </c>
      <c r="O86" s="90" t="s">
        <v>64</v>
      </c>
      <c r="P86" s="74">
        <f t="shared" si="7"/>
        <v>3.8699999999999998E-2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0.19819999999999999</v>
      </c>
      <c r="F87" s="92">
        <v>4.9579999999999999E-2</v>
      </c>
      <c r="G87" s="88">
        <f t="shared" si="8"/>
        <v>0.24778</v>
      </c>
      <c r="H87" s="89">
        <v>743</v>
      </c>
      <c r="I87" s="90" t="s">
        <v>64</v>
      </c>
      <c r="J87" s="74">
        <f t="shared" si="9"/>
        <v>7.4300000000000005E-2</v>
      </c>
      <c r="K87" s="89">
        <v>515</v>
      </c>
      <c r="L87" s="90" t="s">
        <v>64</v>
      </c>
      <c r="M87" s="74">
        <f t="shared" si="6"/>
        <v>5.1500000000000004E-2</v>
      </c>
      <c r="N87" s="89">
        <v>416</v>
      </c>
      <c r="O87" s="90" t="s">
        <v>64</v>
      </c>
      <c r="P87" s="74">
        <f t="shared" si="7"/>
        <v>4.1599999999999998E-2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0.2077</v>
      </c>
      <c r="F88" s="92">
        <v>4.777E-2</v>
      </c>
      <c r="G88" s="88">
        <f t="shared" si="8"/>
        <v>0.25546999999999997</v>
      </c>
      <c r="H88" s="89">
        <v>810</v>
      </c>
      <c r="I88" s="90" t="s">
        <v>64</v>
      </c>
      <c r="J88" s="74">
        <f t="shared" si="9"/>
        <v>8.1000000000000003E-2</v>
      </c>
      <c r="K88" s="89">
        <v>546</v>
      </c>
      <c r="L88" s="90" t="s">
        <v>64</v>
      </c>
      <c r="M88" s="74">
        <f t="shared" si="6"/>
        <v>5.4600000000000003E-2</v>
      </c>
      <c r="N88" s="89">
        <v>444</v>
      </c>
      <c r="O88" s="90" t="s">
        <v>64</v>
      </c>
      <c r="P88" s="74">
        <f t="shared" si="7"/>
        <v>4.4400000000000002E-2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0.21679999999999999</v>
      </c>
      <c r="F89" s="92">
        <v>4.6109999999999998E-2</v>
      </c>
      <c r="G89" s="88">
        <f t="shared" si="8"/>
        <v>0.26290999999999998</v>
      </c>
      <c r="H89" s="89">
        <v>878</v>
      </c>
      <c r="I89" s="90" t="s">
        <v>64</v>
      </c>
      <c r="J89" s="74">
        <f t="shared" si="9"/>
        <v>8.7800000000000003E-2</v>
      </c>
      <c r="K89" s="89">
        <v>575</v>
      </c>
      <c r="L89" s="90" t="s">
        <v>64</v>
      </c>
      <c r="M89" s="74">
        <f t="shared" si="6"/>
        <v>5.7499999999999996E-2</v>
      </c>
      <c r="N89" s="89">
        <v>471</v>
      </c>
      <c r="O89" s="90" t="s">
        <v>64</v>
      </c>
      <c r="P89" s="74">
        <f t="shared" si="7"/>
        <v>4.7099999999999996E-2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0.22550000000000001</v>
      </c>
      <c r="F90" s="92">
        <v>4.4580000000000002E-2</v>
      </c>
      <c r="G90" s="88">
        <f t="shared" si="8"/>
        <v>0.27007999999999999</v>
      </c>
      <c r="H90" s="89">
        <v>945</v>
      </c>
      <c r="I90" s="90" t="s">
        <v>64</v>
      </c>
      <c r="J90" s="74">
        <f t="shared" si="9"/>
        <v>9.4500000000000001E-2</v>
      </c>
      <c r="K90" s="89">
        <v>603</v>
      </c>
      <c r="L90" s="90" t="s">
        <v>64</v>
      </c>
      <c r="M90" s="74">
        <f t="shared" si="6"/>
        <v>6.0299999999999999E-2</v>
      </c>
      <c r="N90" s="89">
        <v>497</v>
      </c>
      <c r="O90" s="90" t="s">
        <v>64</v>
      </c>
      <c r="P90" s="74">
        <f t="shared" si="7"/>
        <v>4.9700000000000001E-2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0.2341</v>
      </c>
      <c r="F91" s="92">
        <v>4.3159999999999997E-2</v>
      </c>
      <c r="G91" s="88">
        <f t="shared" si="8"/>
        <v>0.27726000000000001</v>
      </c>
      <c r="H91" s="89">
        <v>1012</v>
      </c>
      <c r="I91" s="90" t="s">
        <v>64</v>
      </c>
      <c r="J91" s="74">
        <f t="shared" si="9"/>
        <v>0.1012</v>
      </c>
      <c r="K91" s="89">
        <v>630</v>
      </c>
      <c r="L91" s="90" t="s">
        <v>64</v>
      </c>
      <c r="M91" s="74">
        <f t="shared" si="6"/>
        <v>6.3E-2</v>
      </c>
      <c r="N91" s="89">
        <v>522</v>
      </c>
      <c r="O91" s="90" t="s">
        <v>64</v>
      </c>
      <c r="P91" s="74">
        <f t="shared" si="7"/>
        <v>5.2200000000000003E-2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0.24249999999999999</v>
      </c>
      <c r="F92" s="92">
        <v>4.1849999999999998E-2</v>
      </c>
      <c r="G92" s="88">
        <f t="shared" si="8"/>
        <v>0.28434999999999999</v>
      </c>
      <c r="H92" s="89">
        <v>1078</v>
      </c>
      <c r="I92" s="90" t="s">
        <v>64</v>
      </c>
      <c r="J92" s="74">
        <f t="shared" si="9"/>
        <v>0.10780000000000001</v>
      </c>
      <c r="K92" s="89">
        <v>656</v>
      </c>
      <c r="L92" s="90" t="s">
        <v>64</v>
      </c>
      <c r="M92" s="74">
        <f t="shared" si="6"/>
        <v>6.5600000000000006E-2</v>
      </c>
      <c r="N92" s="89">
        <v>547</v>
      </c>
      <c r="O92" s="90" t="s">
        <v>64</v>
      </c>
      <c r="P92" s="74">
        <f t="shared" si="7"/>
        <v>5.4700000000000006E-2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0.25919999999999999</v>
      </c>
      <c r="F93" s="92">
        <v>3.9489999999999997E-2</v>
      </c>
      <c r="G93" s="88">
        <f t="shared" si="8"/>
        <v>0.29869000000000001</v>
      </c>
      <c r="H93" s="89">
        <v>1210</v>
      </c>
      <c r="I93" s="90" t="s">
        <v>64</v>
      </c>
      <c r="J93" s="74">
        <f t="shared" si="9"/>
        <v>0.121</v>
      </c>
      <c r="K93" s="89">
        <v>704</v>
      </c>
      <c r="L93" s="90" t="s">
        <v>64</v>
      </c>
      <c r="M93" s="74">
        <f t="shared" si="6"/>
        <v>7.039999999999999E-2</v>
      </c>
      <c r="N93" s="89">
        <v>594</v>
      </c>
      <c r="O93" s="90" t="s">
        <v>64</v>
      </c>
      <c r="P93" s="74">
        <f t="shared" si="7"/>
        <v>5.9399999999999994E-2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0.2752</v>
      </c>
      <c r="F94" s="92">
        <v>3.7420000000000002E-2</v>
      </c>
      <c r="G94" s="88">
        <f t="shared" si="8"/>
        <v>0.31262000000000001</v>
      </c>
      <c r="H94" s="89">
        <v>1339</v>
      </c>
      <c r="I94" s="90" t="s">
        <v>64</v>
      </c>
      <c r="J94" s="74">
        <f t="shared" si="9"/>
        <v>0.13389999999999999</v>
      </c>
      <c r="K94" s="89">
        <v>748</v>
      </c>
      <c r="L94" s="90" t="s">
        <v>64</v>
      </c>
      <c r="M94" s="74">
        <f t="shared" si="6"/>
        <v>7.4800000000000005E-2</v>
      </c>
      <c r="N94" s="89">
        <v>638</v>
      </c>
      <c r="O94" s="90" t="s">
        <v>64</v>
      </c>
      <c r="P94" s="74">
        <f t="shared" si="7"/>
        <v>6.3799999999999996E-2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0.29060000000000002</v>
      </c>
      <c r="F95" s="92">
        <v>3.5589999999999997E-2</v>
      </c>
      <c r="G95" s="88">
        <f t="shared" si="8"/>
        <v>0.32619000000000004</v>
      </c>
      <c r="H95" s="89">
        <v>1466</v>
      </c>
      <c r="I95" s="90" t="s">
        <v>64</v>
      </c>
      <c r="J95" s="74">
        <f t="shared" si="9"/>
        <v>0.14660000000000001</v>
      </c>
      <c r="K95" s="89">
        <v>789</v>
      </c>
      <c r="L95" s="90" t="s">
        <v>64</v>
      </c>
      <c r="M95" s="74">
        <f t="shared" si="6"/>
        <v>7.8899999999999998E-2</v>
      </c>
      <c r="N95" s="89">
        <v>679</v>
      </c>
      <c r="O95" s="90" t="s">
        <v>64</v>
      </c>
      <c r="P95" s="74">
        <f t="shared" si="7"/>
        <v>6.7900000000000002E-2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0.30530000000000002</v>
      </c>
      <c r="F96" s="92">
        <v>3.3959999999999997E-2</v>
      </c>
      <c r="G96" s="88">
        <f t="shared" si="8"/>
        <v>0.33926000000000001</v>
      </c>
      <c r="H96" s="89">
        <v>1591</v>
      </c>
      <c r="I96" s="90" t="s">
        <v>64</v>
      </c>
      <c r="J96" s="74">
        <f t="shared" si="9"/>
        <v>0.15909999999999999</v>
      </c>
      <c r="K96" s="89">
        <v>827</v>
      </c>
      <c r="L96" s="90" t="s">
        <v>64</v>
      </c>
      <c r="M96" s="74">
        <f t="shared" si="6"/>
        <v>8.2699999999999996E-2</v>
      </c>
      <c r="N96" s="89">
        <v>719</v>
      </c>
      <c r="O96" s="90" t="s">
        <v>64</v>
      </c>
      <c r="P96" s="74">
        <f t="shared" si="7"/>
        <v>7.1899999999999992E-2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0.3196</v>
      </c>
      <c r="F97" s="92">
        <v>3.2500000000000001E-2</v>
      </c>
      <c r="G97" s="88">
        <f t="shared" si="8"/>
        <v>0.35209999999999997</v>
      </c>
      <c r="H97" s="89">
        <v>1714</v>
      </c>
      <c r="I97" s="90" t="s">
        <v>64</v>
      </c>
      <c r="J97" s="74">
        <f t="shared" si="9"/>
        <v>0.1714</v>
      </c>
      <c r="K97" s="89">
        <v>862</v>
      </c>
      <c r="L97" s="90" t="s">
        <v>64</v>
      </c>
      <c r="M97" s="74">
        <f t="shared" si="6"/>
        <v>8.6199999999999999E-2</v>
      </c>
      <c r="N97" s="89">
        <v>756</v>
      </c>
      <c r="O97" s="90" t="s">
        <v>64</v>
      </c>
      <c r="P97" s="74">
        <f t="shared" si="7"/>
        <v>7.5600000000000001E-2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0.33339999999999997</v>
      </c>
      <c r="F98" s="92">
        <v>3.1179999999999999E-2</v>
      </c>
      <c r="G98" s="88">
        <f t="shared" si="8"/>
        <v>0.36457999999999996</v>
      </c>
      <c r="H98" s="89">
        <v>1835</v>
      </c>
      <c r="I98" s="90" t="s">
        <v>64</v>
      </c>
      <c r="J98" s="74">
        <f t="shared" si="9"/>
        <v>0.1835</v>
      </c>
      <c r="K98" s="89">
        <v>896</v>
      </c>
      <c r="L98" s="90" t="s">
        <v>64</v>
      </c>
      <c r="M98" s="74">
        <f t="shared" si="6"/>
        <v>8.9599999999999999E-2</v>
      </c>
      <c r="N98" s="89">
        <v>792</v>
      </c>
      <c r="O98" s="90" t="s">
        <v>64</v>
      </c>
      <c r="P98" s="74">
        <f t="shared" si="7"/>
        <v>7.9200000000000007E-2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0.35980000000000001</v>
      </c>
      <c r="F99" s="92">
        <v>2.887E-2</v>
      </c>
      <c r="G99" s="88">
        <f t="shared" si="8"/>
        <v>0.38867000000000002</v>
      </c>
      <c r="H99" s="89">
        <v>2070</v>
      </c>
      <c r="I99" s="90" t="s">
        <v>64</v>
      </c>
      <c r="J99" s="74">
        <f t="shared" si="9"/>
        <v>0.20699999999999999</v>
      </c>
      <c r="K99" s="89">
        <v>955</v>
      </c>
      <c r="L99" s="90" t="s">
        <v>64</v>
      </c>
      <c r="M99" s="74">
        <f t="shared" si="6"/>
        <v>9.5500000000000002E-2</v>
      </c>
      <c r="N99" s="89">
        <v>858</v>
      </c>
      <c r="O99" s="90" t="s">
        <v>64</v>
      </c>
      <c r="P99" s="74">
        <f t="shared" si="7"/>
        <v>8.5800000000000001E-2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0.38479999999999998</v>
      </c>
      <c r="F100" s="92">
        <v>2.6929999999999999E-2</v>
      </c>
      <c r="G100" s="88">
        <f t="shared" si="8"/>
        <v>0.41172999999999998</v>
      </c>
      <c r="H100" s="89">
        <v>2298</v>
      </c>
      <c r="I100" s="90" t="s">
        <v>64</v>
      </c>
      <c r="J100" s="74">
        <f t="shared" si="9"/>
        <v>0.2298</v>
      </c>
      <c r="K100" s="89">
        <v>1009</v>
      </c>
      <c r="L100" s="90" t="s">
        <v>64</v>
      </c>
      <c r="M100" s="74">
        <f t="shared" si="6"/>
        <v>0.10089999999999999</v>
      </c>
      <c r="N100" s="89">
        <v>919</v>
      </c>
      <c r="O100" s="90" t="s">
        <v>64</v>
      </c>
      <c r="P100" s="74">
        <f t="shared" si="7"/>
        <v>9.1900000000000009E-2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0.4088</v>
      </c>
      <c r="F101" s="92">
        <v>2.5270000000000001E-2</v>
      </c>
      <c r="G101" s="88">
        <f t="shared" si="8"/>
        <v>0.43407000000000001</v>
      </c>
      <c r="H101" s="89">
        <v>2519</v>
      </c>
      <c r="I101" s="90" t="s">
        <v>64</v>
      </c>
      <c r="J101" s="74">
        <f t="shared" si="9"/>
        <v>0.25190000000000001</v>
      </c>
      <c r="K101" s="89">
        <v>1056</v>
      </c>
      <c r="L101" s="90" t="s">
        <v>64</v>
      </c>
      <c r="M101" s="74">
        <f t="shared" si="6"/>
        <v>0.1056</v>
      </c>
      <c r="N101" s="89">
        <v>975</v>
      </c>
      <c r="O101" s="90" t="s">
        <v>64</v>
      </c>
      <c r="P101" s="74">
        <f t="shared" si="7"/>
        <v>9.7500000000000003E-2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0.43159999999999998</v>
      </c>
      <c r="F102" s="92">
        <v>2.383E-2</v>
      </c>
      <c r="G102" s="88">
        <f t="shared" si="8"/>
        <v>0.45543</v>
      </c>
      <c r="H102" s="89">
        <v>2733</v>
      </c>
      <c r="I102" s="90" t="s">
        <v>64</v>
      </c>
      <c r="J102" s="74">
        <f t="shared" si="9"/>
        <v>0.27329999999999999</v>
      </c>
      <c r="K102" s="89">
        <v>1099</v>
      </c>
      <c r="L102" s="90" t="s">
        <v>64</v>
      </c>
      <c r="M102" s="74">
        <f t="shared" si="6"/>
        <v>0.1099</v>
      </c>
      <c r="N102" s="89">
        <v>1026</v>
      </c>
      <c r="O102" s="90" t="s">
        <v>64</v>
      </c>
      <c r="P102" s="74">
        <f t="shared" si="7"/>
        <v>0.1026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0.4536</v>
      </c>
      <c r="F103" s="92">
        <v>2.257E-2</v>
      </c>
      <c r="G103" s="88">
        <f t="shared" si="8"/>
        <v>0.47616999999999998</v>
      </c>
      <c r="H103" s="89">
        <v>2941</v>
      </c>
      <c r="I103" s="90" t="s">
        <v>64</v>
      </c>
      <c r="J103" s="74">
        <f t="shared" si="9"/>
        <v>0.29409999999999997</v>
      </c>
      <c r="K103" s="89">
        <v>1137</v>
      </c>
      <c r="L103" s="90" t="s">
        <v>64</v>
      </c>
      <c r="M103" s="74">
        <f t="shared" si="6"/>
        <v>0.1137</v>
      </c>
      <c r="N103" s="89">
        <v>1074</v>
      </c>
      <c r="O103" s="90" t="s">
        <v>64</v>
      </c>
      <c r="P103" s="74">
        <f t="shared" si="7"/>
        <v>0.10740000000000001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0.4748</v>
      </c>
      <c r="F104" s="92">
        <v>2.145E-2</v>
      </c>
      <c r="G104" s="88">
        <f t="shared" si="8"/>
        <v>0.49625000000000002</v>
      </c>
      <c r="H104" s="89">
        <v>3144</v>
      </c>
      <c r="I104" s="90" t="s">
        <v>64</v>
      </c>
      <c r="J104" s="74">
        <f t="shared" si="9"/>
        <v>0.31440000000000001</v>
      </c>
      <c r="K104" s="89">
        <v>1173</v>
      </c>
      <c r="L104" s="90" t="s">
        <v>64</v>
      </c>
      <c r="M104" s="74">
        <f t="shared" si="6"/>
        <v>0.1173</v>
      </c>
      <c r="N104" s="89">
        <v>1119</v>
      </c>
      <c r="O104" s="90" t="s">
        <v>64</v>
      </c>
      <c r="P104" s="74">
        <f t="shared" si="7"/>
        <v>0.1119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0.49530000000000002</v>
      </c>
      <c r="F105" s="92">
        <v>2.0449999999999999E-2</v>
      </c>
      <c r="G105" s="88">
        <f t="shared" si="8"/>
        <v>0.51575000000000004</v>
      </c>
      <c r="H105" s="89">
        <v>3341</v>
      </c>
      <c r="I105" s="90" t="s">
        <v>64</v>
      </c>
      <c r="J105" s="74">
        <f t="shared" si="9"/>
        <v>0.33410000000000001</v>
      </c>
      <c r="K105" s="89">
        <v>1205</v>
      </c>
      <c r="L105" s="90" t="s">
        <v>64</v>
      </c>
      <c r="M105" s="74">
        <f t="shared" si="6"/>
        <v>0.12050000000000001</v>
      </c>
      <c r="N105" s="89">
        <v>1160</v>
      </c>
      <c r="O105" s="90" t="s">
        <v>64</v>
      </c>
      <c r="P105" s="74">
        <f t="shared" si="7"/>
        <v>0.11599999999999999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0.5151</v>
      </c>
      <c r="F106" s="92">
        <v>1.9560000000000001E-2</v>
      </c>
      <c r="G106" s="88">
        <f t="shared" si="8"/>
        <v>0.53466000000000002</v>
      </c>
      <c r="H106" s="89">
        <v>3533</v>
      </c>
      <c r="I106" s="90" t="s">
        <v>64</v>
      </c>
      <c r="J106" s="74">
        <f t="shared" si="9"/>
        <v>0.3533</v>
      </c>
      <c r="K106" s="89">
        <v>1235</v>
      </c>
      <c r="L106" s="90" t="s">
        <v>64</v>
      </c>
      <c r="M106" s="74">
        <f t="shared" si="6"/>
        <v>0.12350000000000001</v>
      </c>
      <c r="N106" s="89">
        <v>1199</v>
      </c>
      <c r="O106" s="90" t="s">
        <v>64</v>
      </c>
      <c r="P106" s="74">
        <f t="shared" si="7"/>
        <v>0.11990000000000001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0.5343</v>
      </c>
      <c r="F107" s="92">
        <v>1.8749999999999999E-2</v>
      </c>
      <c r="G107" s="88">
        <f t="shared" si="8"/>
        <v>0.55305000000000004</v>
      </c>
      <c r="H107" s="89">
        <v>3720</v>
      </c>
      <c r="I107" s="90" t="s">
        <v>64</v>
      </c>
      <c r="J107" s="74">
        <f t="shared" si="9"/>
        <v>0.372</v>
      </c>
      <c r="K107" s="89">
        <v>1262</v>
      </c>
      <c r="L107" s="90" t="s">
        <v>64</v>
      </c>
      <c r="M107" s="74">
        <f t="shared" si="6"/>
        <v>0.12620000000000001</v>
      </c>
      <c r="N107" s="89">
        <v>1236</v>
      </c>
      <c r="O107" s="90" t="s">
        <v>64</v>
      </c>
      <c r="P107" s="74">
        <f t="shared" si="7"/>
        <v>0.1236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0.55289999999999995</v>
      </c>
      <c r="F108" s="92">
        <v>1.8010000000000002E-2</v>
      </c>
      <c r="G108" s="88">
        <f t="shared" si="8"/>
        <v>0.57090999999999992</v>
      </c>
      <c r="H108" s="89">
        <v>3903</v>
      </c>
      <c r="I108" s="90" t="s">
        <v>64</v>
      </c>
      <c r="J108" s="74">
        <f t="shared" si="9"/>
        <v>0.39029999999999998</v>
      </c>
      <c r="K108" s="89">
        <v>1287</v>
      </c>
      <c r="L108" s="90" t="s">
        <v>64</v>
      </c>
      <c r="M108" s="74">
        <f t="shared" si="6"/>
        <v>0.12869999999999998</v>
      </c>
      <c r="N108" s="89">
        <v>1271</v>
      </c>
      <c r="O108" s="90" t="s">
        <v>64</v>
      </c>
      <c r="P108" s="74">
        <f t="shared" si="7"/>
        <v>0.12709999999999999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0.57110000000000005</v>
      </c>
      <c r="F109" s="92">
        <v>1.7330000000000002E-2</v>
      </c>
      <c r="G109" s="88">
        <f t="shared" si="8"/>
        <v>0.58843000000000001</v>
      </c>
      <c r="H109" s="89">
        <v>4082</v>
      </c>
      <c r="I109" s="90" t="s">
        <v>64</v>
      </c>
      <c r="J109" s="74">
        <f t="shared" si="9"/>
        <v>0.40820000000000001</v>
      </c>
      <c r="K109" s="89">
        <v>1311</v>
      </c>
      <c r="L109" s="90" t="s">
        <v>64</v>
      </c>
      <c r="M109" s="74">
        <f t="shared" si="6"/>
        <v>0.13109999999999999</v>
      </c>
      <c r="N109" s="89">
        <v>1304</v>
      </c>
      <c r="O109" s="90" t="s">
        <v>64</v>
      </c>
      <c r="P109" s="74">
        <f t="shared" si="7"/>
        <v>0.13040000000000002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0.60589999999999999</v>
      </c>
      <c r="F110" s="92">
        <v>1.6140000000000002E-2</v>
      </c>
      <c r="G110" s="88">
        <f t="shared" si="8"/>
        <v>0.62204000000000004</v>
      </c>
      <c r="H110" s="89">
        <v>4429</v>
      </c>
      <c r="I110" s="90" t="s">
        <v>64</v>
      </c>
      <c r="J110" s="76">
        <f t="shared" si="9"/>
        <v>0.44290000000000002</v>
      </c>
      <c r="K110" s="89">
        <v>1354</v>
      </c>
      <c r="L110" s="90" t="s">
        <v>64</v>
      </c>
      <c r="M110" s="74">
        <f t="shared" si="6"/>
        <v>0.13540000000000002</v>
      </c>
      <c r="N110" s="89">
        <v>1365</v>
      </c>
      <c r="O110" s="90" t="s">
        <v>64</v>
      </c>
      <c r="P110" s="74">
        <f t="shared" si="7"/>
        <v>0.13650000000000001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0.64710000000000001</v>
      </c>
      <c r="F111" s="92">
        <v>1.489E-2</v>
      </c>
      <c r="G111" s="88">
        <f t="shared" si="8"/>
        <v>0.66198999999999997</v>
      </c>
      <c r="H111" s="89">
        <v>4843</v>
      </c>
      <c r="I111" s="90" t="s">
        <v>64</v>
      </c>
      <c r="J111" s="76">
        <f t="shared" si="9"/>
        <v>0.48430000000000001</v>
      </c>
      <c r="K111" s="89">
        <v>1401</v>
      </c>
      <c r="L111" s="90" t="s">
        <v>64</v>
      </c>
      <c r="M111" s="74">
        <f t="shared" si="6"/>
        <v>0.1401</v>
      </c>
      <c r="N111" s="89">
        <v>1433</v>
      </c>
      <c r="O111" s="90" t="s">
        <v>64</v>
      </c>
      <c r="P111" s="74">
        <f t="shared" si="7"/>
        <v>0.14330000000000001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0.68589999999999995</v>
      </c>
      <c r="F112" s="92">
        <v>1.384E-2</v>
      </c>
      <c r="G112" s="88">
        <f t="shared" si="8"/>
        <v>0.69973999999999992</v>
      </c>
      <c r="H112" s="89">
        <v>5239</v>
      </c>
      <c r="I112" s="90" t="s">
        <v>64</v>
      </c>
      <c r="J112" s="76">
        <f t="shared" si="9"/>
        <v>0.52390000000000003</v>
      </c>
      <c r="K112" s="89">
        <v>1441</v>
      </c>
      <c r="L112" s="90" t="s">
        <v>64</v>
      </c>
      <c r="M112" s="74">
        <f t="shared" si="6"/>
        <v>0.14410000000000001</v>
      </c>
      <c r="N112" s="89">
        <v>1494</v>
      </c>
      <c r="O112" s="90" t="s">
        <v>64</v>
      </c>
      <c r="P112" s="74">
        <f t="shared" si="7"/>
        <v>0.14940000000000001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0.72260000000000002</v>
      </c>
      <c r="F113" s="92">
        <v>1.294E-2</v>
      </c>
      <c r="G113" s="88">
        <f t="shared" si="8"/>
        <v>0.73553999999999997</v>
      </c>
      <c r="H113" s="89">
        <v>5618</v>
      </c>
      <c r="I113" s="90" t="s">
        <v>64</v>
      </c>
      <c r="J113" s="76">
        <f t="shared" si="9"/>
        <v>0.56180000000000008</v>
      </c>
      <c r="K113" s="89">
        <v>1477</v>
      </c>
      <c r="L113" s="90" t="s">
        <v>64</v>
      </c>
      <c r="M113" s="74">
        <f t="shared" si="6"/>
        <v>0.1477</v>
      </c>
      <c r="N113" s="89">
        <v>1549</v>
      </c>
      <c r="O113" s="90" t="s">
        <v>64</v>
      </c>
      <c r="P113" s="74">
        <f t="shared" si="7"/>
        <v>0.15489999999999998</v>
      </c>
    </row>
    <row r="114" spans="1:16">
      <c r="B114" s="89">
        <v>300</v>
      </c>
      <c r="C114" s="90" t="s">
        <v>63</v>
      </c>
      <c r="D114" s="74">
        <f t="shared" ref="D114:D126" si="10">B114/1000/$C$5</f>
        <v>4.2857142857142858E-2</v>
      </c>
      <c r="E114" s="91">
        <v>0.75739999999999996</v>
      </c>
      <c r="F114" s="92">
        <v>1.217E-2</v>
      </c>
      <c r="G114" s="88">
        <f t="shared" si="8"/>
        <v>0.76956999999999998</v>
      </c>
      <c r="H114" s="89">
        <v>5984</v>
      </c>
      <c r="I114" s="90" t="s">
        <v>64</v>
      </c>
      <c r="J114" s="76">
        <f t="shared" si="9"/>
        <v>0.59840000000000004</v>
      </c>
      <c r="K114" s="89">
        <v>1508</v>
      </c>
      <c r="L114" s="90" t="s">
        <v>64</v>
      </c>
      <c r="M114" s="74">
        <f t="shared" si="6"/>
        <v>0.15079999999999999</v>
      </c>
      <c r="N114" s="89">
        <v>1600</v>
      </c>
      <c r="O114" s="90" t="s">
        <v>64</v>
      </c>
      <c r="P114" s="74">
        <f t="shared" si="7"/>
        <v>0.16</v>
      </c>
    </row>
    <row r="115" spans="1:16">
      <c r="B115" s="89">
        <v>325</v>
      </c>
      <c r="C115" s="90" t="s">
        <v>63</v>
      </c>
      <c r="D115" s="74">
        <f t="shared" si="10"/>
        <v>4.642857142857143E-2</v>
      </c>
      <c r="E115" s="91">
        <v>0.79049999999999998</v>
      </c>
      <c r="F115" s="92">
        <v>1.149E-2</v>
      </c>
      <c r="G115" s="88">
        <f t="shared" si="8"/>
        <v>0.80198999999999998</v>
      </c>
      <c r="H115" s="89">
        <v>6336</v>
      </c>
      <c r="I115" s="90" t="s">
        <v>64</v>
      </c>
      <c r="J115" s="76">
        <f t="shared" si="9"/>
        <v>0.63360000000000005</v>
      </c>
      <c r="K115" s="89">
        <v>1536</v>
      </c>
      <c r="L115" s="90" t="s">
        <v>64</v>
      </c>
      <c r="M115" s="74">
        <f t="shared" si="6"/>
        <v>0.15360000000000001</v>
      </c>
      <c r="N115" s="89">
        <v>1646</v>
      </c>
      <c r="O115" s="90" t="s">
        <v>64</v>
      </c>
      <c r="P115" s="74">
        <f t="shared" si="7"/>
        <v>0.1646</v>
      </c>
    </row>
    <row r="116" spans="1:16">
      <c r="B116" s="89">
        <v>350</v>
      </c>
      <c r="C116" s="90" t="s">
        <v>63</v>
      </c>
      <c r="D116" s="74">
        <f t="shared" si="10"/>
        <v>4.9999999999999996E-2</v>
      </c>
      <c r="E116" s="91">
        <v>0.82189999999999996</v>
      </c>
      <c r="F116" s="92">
        <v>1.089E-2</v>
      </c>
      <c r="G116" s="88">
        <f t="shared" si="8"/>
        <v>0.83278999999999992</v>
      </c>
      <c r="H116" s="89">
        <v>6677</v>
      </c>
      <c r="I116" s="90" t="s">
        <v>64</v>
      </c>
      <c r="J116" s="76">
        <f t="shared" si="9"/>
        <v>0.66769999999999996</v>
      </c>
      <c r="K116" s="89">
        <v>1561</v>
      </c>
      <c r="L116" s="90" t="s">
        <v>64</v>
      </c>
      <c r="M116" s="74">
        <f t="shared" si="6"/>
        <v>0.15609999999999999</v>
      </c>
      <c r="N116" s="89">
        <v>1688</v>
      </c>
      <c r="O116" s="90" t="s">
        <v>64</v>
      </c>
      <c r="P116" s="74">
        <f t="shared" si="7"/>
        <v>0.16880000000000001</v>
      </c>
    </row>
    <row r="117" spans="1:16">
      <c r="B117" s="89">
        <v>375</v>
      </c>
      <c r="C117" s="90" t="s">
        <v>63</v>
      </c>
      <c r="D117" s="74">
        <f t="shared" si="10"/>
        <v>5.3571428571428568E-2</v>
      </c>
      <c r="E117" s="91">
        <v>0.85199999999999998</v>
      </c>
      <c r="F117" s="92">
        <v>1.0359999999999999E-2</v>
      </c>
      <c r="G117" s="88">
        <f t="shared" si="8"/>
        <v>0.86236000000000002</v>
      </c>
      <c r="H117" s="89">
        <v>7007</v>
      </c>
      <c r="I117" s="90" t="s">
        <v>64</v>
      </c>
      <c r="J117" s="76">
        <f t="shared" si="9"/>
        <v>0.70069999999999999</v>
      </c>
      <c r="K117" s="89">
        <v>1584</v>
      </c>
      <c r="L117" s="90" t="s">
        <v>64</v>
      </c>
      <c r="M117" s="74">
        <f t="shared" si="6"/>
        <v>0.15840000000000001</v>
      </c>
      <c r="N117" s="89">
        <v>1727</v>
      </c>
      <c r="O117" s="90" t="s">
        <v>64</v>
      </c>
      <c r="P117" s="74">
        <f t="shared" si="7"/>
        <v>0.17270000000000002</v>
      </c>
    </row>
    <row r="118" spans="1:16">
      <c r="B118" s="89">
        <v>400</v>
      </c>
      <c r="C118" s="90" t="s">
        <v>63</v>
      </c>
      <c r="D118" s="74">
        <f t="shared" si="10"/>
        <v>5.7142857142857148E-2</v>
      </c>
      <c r="E118" s="91">
        <v>0.88060000000000005</v>
      </c>
      <c r="F118" s="92">
        <v>9.8840000000000004E-3</v>
      </c>
      <c r="G118" s="88">
        <f t="shared" si="8"/>
        <v>0.89048400000000005</v>
      </c>
      <c r="H118" s="89">
        <v>7328</v>
      </c>
      <c r="I118" s="90" t="s">
        <v>64</v>
      </c>
      <c r="J118" s="76">
        <f t="shared" si="9"/>
        <v>0.73280000000000001</v>
      </c>
      <c r="K118" s="89">
        <v>1605</v>
      </c>
      <c r="L118" s="90" t="s">
        <v>64</v>
      </c>
      <c r="M118" s="74">
        <f t="shared" si="6"/>
        <v>0.1605</v>
      </c>
      <c r="N118" s="89">
        <v>1764</v>
      </c>
      <c r="O118" s="90" t="s">
        <v>64</v>
      </c>
      <c r="P118" s="74">
        <f t="shared" si="7"/>
        <v>0.1764</v>
      </c>
    </row>
    <row r="119" spans="1:16">
      <c r="B119" s="89">
        <v>450</v>
      </c>
      <c r="C119" s="90" t="s">
        <v>63</v>
      </c>
      <c r="D119" s="74">
        <f t="shared" si="10"/>
        <v>6.4285714285714293E-2</v>
      </c>
      <c r="E119" s="91">
        <v>0.93420000000000003</v>
      </c>
      <c r="F119" s="92">
        <v>9.0629999999999999E-3</v>
      </c>
      <c r="G119" s="88">
        <f t="shared" si="8"/>
        <v>0.94326300000000007</v>
      </c>
      <c r="H119" s="89">
        <v>7946</v>
      </c>
      <c r="I119" s="90" t="s">
        <v>64</v>
      </c>
      <c r="J119" s="76">
        <f t="shared" si="9"/>
        <v>0.79459999999999997</v>
      </c>
      <c r="K119" s="89">
        <v>1643</v>
      </c>
      <c r="L119" s="90" t="s">
        <v>64</v>
      </c>
      <c r="M119" s="74">
        <f t="shared" si="6"/>
        <v>0.1643</v>
      </c>
      <c r="N119" s="89">
        <v>1831</v>
      </c>
      <c r="O119" s="90" t="s">
        <v>64</v>
      </c>
      <c r="P119" s="74">
        <f t="shared" si="7"/>
        <v>0.18309999999999998</v>
      </c>
    </row>
    <row r="120" spans="1:16">
      <c r="B120" s="89">
        <v>500</v>
      </c>
      <c r="C120" s="90" t="s">
        <v>63</v>
      </c>
      <c r="D120" s="74">
        <f t="shared" si="10"/>
        <v>7.1428571428571425E-2</v>
      </c>
      <c r="E120" s="91">
        <v>0.98319999999999996</v>
      </c>
      <c r="F120" s="92">
        <v>8.3800000000000003E-3</v>
      </c>
      <c r="G120" s="88">
        <f t="shared" si="8"/>
        <v>0.99158000000000002</v>
      </c>
      <c r="H120" s="89">
        <v>8536</v>
      </c>
      <c r="I120" s="90" t="s">
        <v>64</v>
      </c>
      <c r="J120" s="76">
        <f t="shared" si="9"/>
        <v>0.85359999999999991</v>
      </c>
      <c r="K120" s="89">
        <v>1676</v>
      </c>
      <c r="L120" s="90" t="s">
        <v>64</v>
      </c>
      <c r="M120" s="74">
        <f t="shared" si="6"/>
        <v>0.1676</v>
      </c>
      <c r="N120" s="89">
        <v>1890</v>
      </c>
      <c r="O120" s="90" t="s">
        <v>64</v>
      </c>
      <c r="P120" s="74">
        <f t="shared" si="7"/>
        <v>0.189</v>
      </c>
    </row>
    <row r="121" spans="1:16">
      <c r="B121" s="89">
        <v>550</v>
      </c>
      <c r="C121" s="90" t="s">
        <v>63</v>
      </c>
      <c r="D121" s="74">
        <f t="shared" si="10"/>
        <v>7.8571428571428584E-2</v>
      </c>
      <c r="E121" s="91">
        <v>1.028</v>
      </c>
      <c r="F121" s="92">
        <v>7.8019999999999999E-3</v>
      </c>
      <c r="G121" s="88">
        <f t="shared" si="8"/>
        <v>1.0358020000000001</v>
      </c>
      <c r="H121" s="89">
        <v>9102</v>
      </c>
      <c r="I121" s="90" t="s">
        <v>64</v>
      </c>
      <c r="J121" s="76">
        <f t="shared" si="9"/>
        <v>0.91020000000000001</v>
      </c>
      <c r="K121" s="89">
        <v>1704</v>
      </c>
      <c r="L121" s="90" t="s">
        <v>64</v>
      </c>
      <c r="M121" s="74">
        <f t="shared" si="6"/>
        <v>0.1704</v>
      </c>
      <c r="N121" s="89">
        <v>1943</v>
      </c>
      <c r="O121" s="90" t="s">
        <v>64</v>
      </c>
      <c r="P121" s="74">
        <f t="shared" si="7"/>
        <v>0.1943</v>
      </c>
    </row>
    <row r="122" spans="1:16">
      <c r="B122" s="89">
        <v>600</v>
      </c>
      <c r="C122" s="90" t="s">
        <v>63</v>
      </c>
      <c r="D122" s="74">
        <f t="shared" si="10"/>
        <v>8.5714285714285715E-2</v>
      </c>
      <c r="E122" s="91">
        <v>1.07</v>
      </c>
      <c r="F122" s="92">
        <v>7.306E-3</v>
      </c>
      <c r="G122" s="88">
        <f t="shared" si="8"/>
        <v>1.0773060000000001</v>
      </c>
      <c r="H122" s="89">
        <v>9647</v>
      </c>
      <c r="I122" s="90" t="s">
        <v>64</v>
      </c>
      <c r="J122" s="76">
        <f t="shared" si="9"/>
        <v>0.9647</v>
      </c>
      <c r="K122" s="89">
        <v>1730</v>
      </c>
      <c r="L122" s="90" t="s">
        <v>64</v>
      </c>
      <c r="M122" s="74">
        <f t="shared" si="6"/>
        <v>0.17299999999999999</v>
      </c>
      <c r="N122" s="89">
        <v>1991</v>
      </c>
      <c r="O122" s="90" t="s">
        <v>64</v>
      </c>
      <c r="P122" s="74">
        <f t="shared" si="7"/>
        <v>0.1991</v>
      </c>
    </row>
    <row r="123" spans="1:16">
      <c r="B123" s="89">
        <v>650</v>
      </c>
      <c r="C123" s="90" t="s">
        <v>63</v>
      </c>
      <c r="D123" s="74">
        <f t="shared" si="10"/>
        <v>9.285714285714286E-2</v>
      </c>
      <c r="E123" s="91">
        <v>1.1080000000000001</v>
      </c>
      <c r="F123" s="92">
        <v>6.875E-3</v>
      </c>
      <c r="G123" s="88">
        <f t="shared" si="8"/>
        <v>1.1148750000000001</v>
      </c>
      <c r="H123" s="89">
        <v>1.02</v>
      </c>
      <c r="I123" s="93" t="s">
        <v>66</v>
      </c>
      <c r="J123" s="76">
        <f t="shared" ref="J123:J181" si="11">H123</f>
        <v>1.02</v>
      </c>
      <c r="K123" s="89">
        <v>1752</v>
      </c>
      <c r="L123" s="90" t="s">
        <v>64</v>
      </c>
      <c r="M123" s="74">
        <f t="shared" si="6"/>
        <v>0.17519999999999999</v>
      </c>
      <c r="N123" s="89">
        <v>2035</v>
      </c>
      <c r="O123" s="90" t="s">
        <v>64</v>
      </c>
      <c r="P123" s="74">
        <f t="shared" si="7"/>
        <v>0.20350000000000001</v>
      </c>
    </row>
    <row r="124" spans="1:16">
      <c r="B124" s="89">
        <v>700</v>
      </c>
      <c r="C124" s="90" t="s">
        <v>63</v>
      </c>
      <c r="D124" s="74">
        <f t="shared" si="10"/>
        <v>9.9999999999999992E-2</v>
      </c>
      <c r="E124" s="91">
        <v>1.143</v>
      </c>
      <c r="F124" s="92">
        <v>6.4970000000000002E-3</v>
      </c>
      <c r="G124" s="88">
        <f t="shared" si="8"/>
        <v>1.149497</v>
      </c>
      <c r="H124" s="89">
        <v>1.07</v>
      </c>
      <c r="I124" s="90" t="s">
        <v>66</v>
      </c>
      <c r="J124" s="76">
        <f t="shared" si="11"/>
        <v>1.07</v>
      </c>
      <c r="K124" s="89">
        <v>1773</v>
      </c>
      <c r="L124" s="90" t="s">
        <v>64</v>
      </c>
      <c r="M124" s="74">
        <f t="shared" si="6"/>
        <v>0.17729999999999999</v>
      </c>
      <c r="N124" s="89">
        <v>2075</v>
      </c>
      <c r="O124" s="90" t="s">
        <v>64</v>
      </c>
      <c r="P124" s="74">
        <f t="shared" si="7"/>
        <v>0.20750000000000002</v>
      </c>
    </row>
    <row r="125" spans="1:16">
      <c r="B125" s="77">
        <v>800</v>
      </c>
      <c r="C125" s="79" t="s">
        <v>63</v>
      </c>
      <c r="D125" s="74">
        <f t="shared" si="10"/>
        <v>0.1142857142857143</v>
      </c>
      <c r="E125" s="91">
        <v>1.2050000000000001</v>
      </c>
      <c r="F125" s="92">
        <v>5.8630000000000002E-3</v>
      </c>
      <c r="G125" s="88">
        <f t="shared" si="8"/>
        <v>1.210863</v>
      </c>
      <c r="H125" s="89">
        <v>1.17</v>
      </c>
      <c r="I125" s="90" t="s">
        <v>66</v>
      </c>
      <c r="J125" s="76">
        <f t="shared" si="11"/>
        <v>1.17</v>
      </c>
      <c r="K125" s="89">
        <v>1811</v>
      </c>
      <c r="L125" s="90" t="s">
        <v>64</v>
      </c>
      <c r="M125" s="74">
        <f t="shared" si="6"/>
        <v>0.18109999999999998</v>
      </c>
      <c r="N125" s="89">
        <v>2148</v>
      </c>
      <c r="O125" s="90" t="s">
        <v>64</v>
      </c>
      <c r="P125" s="74">
        <f t="shared" si="7"/>
        <v>0.21480000000000002</v>
      </c>
    </row>
    <row r="126" spans="1:16">
      <c r="B126" s="77">
        <v>900</v>
      </c>
      <c r="C126" s="79" t="s">
        <v>63</v>
      </c>
      <c r="D126" s="74">
        <f t="shared" si="10"/>
        <v>0.12857142857142859</v>
      </c>
      <c r="E126" s="91">
        <v>1.2589999999999999</v>
      </c>
      <c r="F126" s="92">
        <v>5.3509999999999999E-3</v>
      </c>
      <c r="G126" s="88">
        <f t="shared" si="8"/>
        <v>1.264351</v>
      </c>
      <c r="H126" s="77">
        <v>1.26</v>
      </c>
      <c r="I126" s="79" t="s">
        <v>66</v>
      </c>
      <c r="J126" s="76">
        <f t="shared" si="11"/>
        <v>1.26</v>
      </c>
      <c r="K126" s="77">
        <v>1844</v>
      </c>
      <c r="L126" s="79" t="s">
        <v>64</v>
      </c>
      <c r="M126" s="74">
        <f t="shared" si="6"/>
        <v>0.18440000000000001</v>
      </c>
      <c r="N126" s="77">
        <v>2212</v>
      </c>
      <c r="O126" s="79" t="s">
        <v>64</v>
      </c>
      <c r="P126" s="74">
        <f t="shared" si="7"/>
        <v>0.22120000000000001</v>
      </c>
    </row>
    <row r="127" spans="1:16">
      <c r="B127" s="77">
        <v>1</v>
      </c>
      <c r="C127" s="78" t="s">
        <v>65</v>
      </c>
      <c r="D127" s="74">
        <f t="shared" ref="D127:D190" si="12">B127/$C$5</f>
        <v>0.14285714285714285</v>
      </c>
      <c r="E127" s="91">
        <v>1.304</v>
      </c>
      <c r="F127" s="92">
        <v>4.9280000000000001E-3</v>
      </c>
      <c r="G127" s="88">
        <f t="shared" si="8"/>
        <v>1.3089280000000001</v>
      </c>
      <c r="H127" s="77">
        <v>1.35</v>
      </c>
      <c r="I127" s="79" t="s">
        <v>66</v>
      </c>
      <c r="J127" s="76">
        <f t="shared" si="11"/>
        <v>1.35</v>
      </c>
      <c r="K127" s="77">
        <v>1872</v>
      </c>
      <c r="L127" s="79" t="s">
        <v>64</v>
      </c>
      <c r="M127" s="74">
        <f t="shared" si="6"/>
        <v>0.18720000000000001</v>
      </c>
      <c r="N127" s="77">
        <v>2270</v>
      </c>
      <c r="O127" s="79" t="s">
        <v>64</v>
      </c>
      <c r="P127" s="74">
        <f t="shared" si="7"/>
        <v>0.22700000000000001</v>
      </c>
    </row>
    <row r="128" spans="1:16">
      <c r="A128" s="94"/>
      <c r="B128" s="89">
        <v>1.1000000000000001</v>
      </c>
      <c r="C128" s="90" t="s">
        <v>65</v>
      </c>
      <c r="D128" s="74">
        <f t="shared" si="12"/>
        <v>0.15714285714285717</v>
      </c>
      <c r="E128" s="91">
        <v>1.3420000000000001</v>
      </c>
      <c r="F128" s="92">
        <v>4.5729999999999998E-3</v>
      </c>
      <c r="G128" s="88">
        <f t="shared" si="8"/>
        <v>1.346573</v>
      </c>
      <c r="H128" s="89">
        <v>1.44</v>
      </c>
      <c r="I128" s="90" t="s">
        <v>66</v>
      </c>
      <c r="J128" s="76">
        <f t="shared" si="11"/>
        <v>1.44</v>
      </c>
      <c r="K128" s="77">
        <v>1898</v>
      </c>
      <c r="L128" s="79" t="s">
        <v>64</v>
      </c>
      <c r="M128" s="74">
        <f t="shared" si="6"/>
        <v>0.1898</v>
      </c>
      <c r="N128" s="77">
        <v>2322</v>
      </c>
      <c r="O128" s="79" t="s">
        <v>64</v>
      </c>
      <c r="P128" s="74">
        <f t="shared" si="7"/>
        <v>0.23220000000000002</v>
      </c>
    </row>
    <row r="129" spans="1:16">
      <c r="A129" s="94"/>
      <c r="B129" s="89">
        <v>1.2</v>
      </c>
      <c r="C129" s="90" t="s">
        <v>65</v>
      </c>
      <c r="D129" s="74">
        <f t="shared" si="12"/>
        <v>0.17142857142857143</v>
      </c>
      <c r="E129" s="91">
        <v>1.375</v>
      </c>
      <c r="F129" s="92">
        <v>4.2690000000000002E-3</v>
      </c>
      <c r="G129" s="88">
        <f t="shared" si="8"/>
        <v>1.3792690000000001</v>
      </c>
      <c r="H129" s="89">
        <v>1.53</v>
      </c>
      <c r="I129" s="90" t="s">
        <v>66</v>
      </c>
      <c r="J129" s="76">
        <f t="shared" si="11"/>
        <v>1.53</v>
      </c>
      <c r="K129" s="77">
        <v>1921</v>
      </c>
      <c r="L129" s="79" t="s">
        <v>64</v>
      </c>
      <c r="M129" s="74">
        <f t="shared" si="6"/>
        <v>0.19209999999999999</v>
      </c>
      <c r="N129" s="77">
        <v>2370</v>
      </c>
      <c r="O129" s="79" t="s">
        <v>64</v>
      </c>
      <c r="P129" s="74">
        <f t="shared" si="7"/>
        <v>0.23700000000000002</v>
      </c>
    </row>
    <row r="130" spans="1:16">
      <c r="A130" s="94"/>
      <c r="B130" s="89">
        <v>1.3</v>
      </c>
      <c r="C130" s="90" t="s">
        <v>65</v>
      </c>
      <c r="D130" s="74">
        <f t="shared" si="12"/>
        <v>0.18571428571428572</v>
      </c>
      <c r="E130" s="91">
        <v>1.4019999999999999</v>
      </c>
      <c r="F130" s="92">
        <v>4.0070000000000001E-3</v>
      </c>
      <c r="G130" s="88">
        <f t="shared" si="8"/>
        <v>1.406007</v>
      </c>
      <c r="H130" s="89">
        <v>1.61</v>
      </c>
      <c r="I130" s="90" t="s">
        <v>66</v>
      </c>
      <c r="J130" s="76">
        <f t="shared" si="11"/>
        <v>1.61</v>
      </c>
      <c r="K130" s="77">
        <v>1942</v>
      </c>
      <c r="L130" s="79" t="s">
        <v>64</v>
      </c>
      <c r="M130" s="74">
        <f t="shared" si="6"/>
        <v>0.19419999999999998</v>
      </c>
      <c r="N130" s="77">
        <v>2415</v>
      </c>
      <c r="O130" s="79" t="s">
        <v>64</v>
      </c>
      <c r="P130" s="74">
        <f t="shared" si="7"/>
        <v>0.24149999999999999</v>
      </c>
    </row>
    <row r="131" spans="1:16">
      <c r="A131" s="94"/>
      <c r="B131" s="89">
        <v>1.4</v>
      </c>
      <c r="C131" s="90" t="s">
        <v>65</v>
      </c>
      <c r="D131" s="74">
        <f t="shared" si="12"/>
        <v>0.19999999999999998</v>
      </c>
      <c r="E131" s="91">
        <v>1.4239999999999999</v>
      </c>
      <c r="F131" s="92">
        <v>3.777E-3</v>
      </c>
      <c r="G131" s="88">
        <f t="shared" si="8"/>
        <v>1.4277769999999999</v>
      </c>
      <c r="H131" s="89">
        <v>1.7</v>
      </c>
      <c r="I131" s="90" t="s">
        <v>66</v>
      </c>
      <c r="J131" s="76">
        <f t="shared" si="11"/>
        <v>1.7</v>
      </c>
      <c r="K131" s="77">
        <v>1962</v>
      </c>
      <c r="L131" s="79" t="s">
        <v>64</v>
      </c>
      <c r="M131" s="74">
        <f t="shared" si="6"/>
        <v>0.19619999999999999</v>
      </c>
      <c r="N131" s="77">
        <v>2456</v>
      </c>
      <c r="O131" s="79" t="s">
        <v>64</v>
      </c>
      <c r="P131" s="74">
        <f t="shared" si="7"/>
        <v>0.24559999999999998</v>
      </c>
    </row>
    <row r="132" spans="1:16">
      <c r="A132" s="94"/>
      <c r="B132" s="89">
        <v>1.5</v>
      </c>
      <c r="C132" s="90" t="s">
        <v>65</v>
      </c>
      <c r="D132" s="74">
        <f t="shared" si="12"/>
        <v>0.21428571428571427</v>
      </c>
      <c r="E132" s="91">
        <v>1.4430000000000001</v>
      </c>
      <c r="F132" s="92">
        <v>3.5739999999999999E-3</v>
      </c>
      <c r="G132" s="88">
        <f t="shared" si="8"/>
        <v>1.446574</v>
      </c>
      <c r="H132" s="89">
        <v>1.78</v>
      </c>
      <c r="I132" s="90" t="s">
        <v>66</v>
      </c>
      <c r="J132" s="76">
        <f t="shared" si="11"/>
        <v>1.78</v>
      </c>
      <c r="K132" s="77">
        <v>1981</v>
      </c>
      <c r="L132" s="79" t="s">
        <v>64</v>
      </c>
      <c r="M132" s="74">
        <f t="shared" si="6"/>
        <v>0.1981</v>
      </c>
      <c r="N132" s="77">
        <v>2496</v>
      </c>
      <c r="O132" s="79" t="s">
        <v>64</v>
      </c>
      <c r="P132" s="74">
        <f t="shared" si="7"/>
        <v>0.24959999999999999</v>
      </c>
    </row>
    <row r="133" spans="1:16">
      <c r="A133" s="94"/>
      <c r="B133" s="89">
        <v>1.6</v>
      </c>
      <c r="C133" s="90" t="s">
        <v>65</v>
      </c>
      <c r="D133" s="74">
        <f t="shared" si="12"/>
        <v>0.22857142857142859</v>
      </c>
      <c r="E133" s="91">
        <v>1.458</v>
      </c>
      <c r="F133" s="92">
        <v>3.3939999999999999E-3</v>
      </c>
      <c r="G133" s="88">
        <f t="shared" si="8"/>
        <v>1.4613939999999999</v>
      </c>
      <c r="H133" s="89">
        <v>1.86</v>
      </c>
      <c r="I133" s="90" t="s">
        <v>66</v>
      </c>
      <c r="J133" s="76">
        <f t="shared" si="11"/>
        <v>1.86</v>
      </c>
      <c r="K133" s="77">
        <v>1998</v>
      </c>
      <c r="L133" s="79" t="s">
        <v>64</v>
      </c>
      <c r="M133" s="74">
        <f t="shared" si="6"/>
        <v>0.19980000000000001</v>
      </c>
      <c r="N133" s="77">
        <v>2533</v>
      </c>
      <c r="O133" s="79" t="s">
        <v>64</v>
      </c>
      <c r="P133" s="74">
        <f t="shared" si="7"/>
        <v>0.25329999999999997</v>
      </c>
    </row>
    <row r="134" spans="1:16">
      <c r="A134" s="94"/>
      <c r="B134" s="89">
        <v>1.7</v>
      </c>
      <c r="C134" s="90" t="s">
        <v>65</v>
      </c>
      <c r="D134" s="74">
        <f t="shared" si="12"/>
        <v>0.24285714285714285</v>
      </c>
      <c r="E134" s="91">
        <v>1.47</v>
      </c>
      <c r="F134" s="92">
        <v>3.2330000000000002E-3</v>
      </c>
      <c r="G134" s="88">
        <f t="shared" si="8"/>
        <v>1.473233</v>
      </c>
      <c r="H134" s="89">
        <v>1.94</v>
      </c>
      <c r="I134" s="90" t="s">
        <v>66</v>
      </c>
      <c r="J134" s="76">
        <f t="shared" si="11"/>
        <v>1.94</v>
      </c>
      <c r="K134" s="77">
        <v>2014</v>
      </c>
      <c r="L134" s="79" t="s">
        <v>64</v>
      </c>
      <c r="M134" s="74">
        <f t="shared" si="6"/>
        <v>0.20139999999999997</v>
      </c>
      <c r="N134" s="77">
        <v>2569</v>
      </c>
      <c r="O134" s="79" t="s">
        <v>64</v>
      </c>
      <c r="P134" s="74">
        <f t="shared" si="7"/>
        <v>0.25690000000000002</v>
      </c>
    </row>
    <row r="135" spans="1:16">
      <c r="A135" s="94"/>
      <c r="B135" s="89">
        <v>1.8</v>
      </c>
      <c r="C135" s="90" t="s">
        <v>65</v>
      </c>
      <c r="D135" s="74">
        <f t="shared" si="12"/>
        <v>0.25714285714285717</v>
      </c>
      <c r="E135" s="91">
        <v>1.4790000000000001</v>
      </c>
      <c r="F135" s="92">
        <v>3.0869999999999999E-3</v>
      </c>
      <c r="G135" s="88">
        <f t="shared" si="8"/>
        <v>1.4820870000000002</v>
      </c>
      <c r="H135" s="89">
        <v>2.02</v>
      </c>
      <c r="I135" s="90" t="s">
        <v>66</v>
      </c>
      <c r="J135" s="76">
        <f t="shared" si="11"/>
        <v>2.02</v>
      </c>
      <c r="K135" s="77">
        <v>2030</v>
      </c>
      <c r="L135" s="79" t="s">
        <v>64</v>
      </c>
      <c r="M135" s="74">
        <f t="shared" si="6"/>
        <v>0.20299999999999999</v>
      </c>
      <c r="N135" s="77">
        <v>2603</v>
      </c>
      <c r="O135" s="79" t="s">
        <v>64</v>
      </c>
      <c r="P135" s="74">
        <f t="shared" si="7"/>
        <v>0.26030000000000003</v>
      </c>
    </row>
    <row r="136" spans="1:16">
      <c r="A136" s="94"/>
      <c r="B136" s="89">
        <v>2</v>
      </c>
      <c r="C136" s="90" t="s">
        <v>65</v>
      </c>
      <c r="D136" s="74">
        <f t="shared" si="12"/>
        <v>0.2857142857142857</v>
      </c>
      <c r="E136" s="91">
        <v>1.4910000000000001</v>
      </c>
      <c r="F136" s="92">
        <v>2.8349999999999998E-3</v>
      </c>
      <c r="G136" s="88">
        <f t="shared" si="8"/>
        <v>1.493835</v>
      </c>
      <c r="H136" s="89">
        <v>2.1800000000000002</v>
      </c>
      <c r="I136" s="90" t="s">
        <v>66</v>
      </c>
      <c r="J136" s="76">
        <f t="shared" si="11"/>
        <v>2.1800000000000002</v>
      </c>
      <c r="K136" s="77">
        <v>2066</v>
      </c>
      <c r="L136" s="79" t="s">
        <v>64</v>
      </c>
      <c r="M136" s="74">
        <f t="shared" si="6"/>
        <v>0.20659999999999998</v>
      </c>
      <c r="N136" s="77">
        <v>2668</v>
      </c>
      <c r="O136" s="79" t="s">
        <v>64</v>
      </c>
      <c r="P136" s="74">
        <f t="shared" si="7"/>
        <v>0.26680000000000004</v>
      </c>
    </row>
    <row r="137" spans="1:16">
      <c r="A137" s="94"/>
      <c r="B137" s="89">
        <v>2.25</v>
      </c>
      <c r="C137" s="90" t="s">
        <v>65</v>
      </c>
      <c r="D137" s="74">
        <f t="shared" si="12"/>
        <v>0.32142857142857145</v>
      </c>
      <c r="E137" s="91">
        <v>1.4950000000000001</v>
      </c>
      <c r="F137" s="92">
        <v>2.5760000000000002E-3</v>
      </c>
      <c r="G137" s="88">
        <f t="shared" si="8"/>
        <v>1.497576</v>
      </c>
      <c r="H137" s="89">
        <v>2.38</v>
      </c>
      <c r="I137" s="90" t="s">
        <v>66</v>
      </c>
      <c r="J137" s="76">
        <f t="shared" si="11"/>
        <v>2.38</v>
      </c>
      <c r="K137" s="77">
        <v>2111</v>
      </c>
      <c r="L137" s="79" t="s">
        <v>64</v>
      </c>
      <c r="M137" s="74">
        <f t="shared" si="6"/>
        <v>0.21110000000000001</v>
      </c>
      <c r="N137" s="77">
        <v>2744</v>
      </c>
      <c r="O137" s="79" t="s">
        <v>64</v>
      </c>
      <c r="P137" s="74">
        <f t="shared" si="7"/>
        <v>0.27440000000000003</v>
      </c>
    </row>
    <row r="138" spans="1:16">
      <c r="A138" s="94"/>
      <c r="B138" s="89">
        <v>2.5</v>
      </c>
      <c r="C138" s="90" t="s">
        <v>65</v>
      </c>
      <c r="D138" s="74">
        <f t="shared" si="12"/>
        <v>0.35714285714285715</v>
      </c>
      <c r="E138" s="91">
        <v>1.4910000000000001</v>
      </c>
      <c r="F138" s="92">
        <v>2.3630000000000001E-3</v>
      </c>
      <c r="G138" s="88">
        <f t="shared" si="8"/>
        <v>1.493363</v>
      </c>
      <c r="H138" s="89">
        <v>2.58</v>
      </c>
      <c r="I138" s="90" t="s">
        <v>66</v>
      </c>
      <c r="J138" s="76">
        <f t="shared" si="11"/>
        <v>2.58</v>
      </c>
      <c r="K138" s="77">
        <v>2154</v>
      </c>
      <c r="L138" s="79" t="s">
        <v>64</v>
      </c>
      <c r="M138" s="74">
        <f t="shared" si="6"/>
        <v>0.21539999999999998</v>
      </c>
      <c r="N138" s="77">
        <v>2816</v>
      </c>
      <c r="O138" s="79" t="s">
        <v>64</v>
      </c>
      <c r="P138" s="74">
        <f t="shared" si="7"/>
        <v>0.28159999999999996</v>
      </c>
    </row>
    <row r="139" spans="1:16">
      <c r="A139" s="94"/>
      <c r="B139" s="89">
        <v>2.75</v>
      </c>
      <c r="C139" s="90" t="s">
        <v>65</v>
      </c>
      <c r="D139" s="74">
        <f t="shared" si="12"/>
        <v>0.39285714285714285</v>
      </c>
      <c r="E139" s="91">
        <v>1.4810000000000001</v>
      </c>
      <c r="F139" s="92">
        <v>2.1849999999999999E-3</v>
      </c>
      <c r="G139" s="88">
        <f t="shared" si="8"/>
        <v>1.4831850000000002</v>
      </c>
      <c r="H139" s="89">
        <v>2.78</v>
      </c>
      <c r="I139" s="90" t="s">
        <v>66</v>
      </c>
      <c r="J139" s="76">
        <f t="shared" si="11"/>
        <v>2.78</v>
      </c>
      <c r="K139" s="77">
        <v>2195</v>
      </c>
      <c r="L139" s="79" t="s">
        <v>64</v>
      </c>
      <c r="M139" s="74">
        <f t="shared" si="6"/>
        <v>0.21949999999999997</v>
      </c>
      <c r="N139" s="77">
        <v>2884</v>
      </c>
      <c r="O139" s="79" t="s">
        <v>64</v>
      </c>
      <c r="P139" s="74">
        <f t="shared" si="7"/>
        <v>0.28839999999999999</v>
      </c>
    </row>
    <row r="140" spans="1:16">
      <c r="A140" s="94"/>
      <c r="B140" s="89">
        <v>3</v>
      </c>
      <c r="C140" s="95" t="s">
        <v>65</v>
      </c>
      <c r="D140" s="74">
        <f t="shared" si="12"/>
        <v>0.42857142857142855</v>
      </c>
      <c r="E140" s="91">
        <v>1.466</v>
      </c>
      <c r="F140" s="92">
        <v>2.0339999999999998E-3</v>
      </c>
      <c r="G140" s="88">
        <f t="shared" si="8"/>
        <v>1.4680340000000001</v>
      </c>
      <c r="H140" s="89">
        <v>2.99</v>
      </c>
      <c r="I140" s="90" t="s">
        <v>66</v>
      </c>
      <c r="J140" s="76">
        <f t="shared" si="11"/>
        <v>2.99</v>
      </c>
      <c r="K140" s="77">
        <v>2235</v>
      </c>
      <c r="L140" s="79" t="s">
        <v>64</v>
      </c>
      <c r="M140" s="74">
        <f t="shared" si="6"/>
        <v>0.22349999999999998</v>
      </c>
      <c r="N140" s="77">
        <v>2951</v>
      </c>
      <c r="O140" s="79" t="s">
        <v>64</v>
      </c>
      <c r="P140" s="74">
        <f t="shared" si="7"/>
        <v>0.29510000000000003</v>
      </c>
    </row>
    <row r="141" spans="1:16">
      <c r="B141" s="89">
        <v>3.25</v>
      </c>
      <c r="C141" s="79" t="s">
        <v>65</v>
      </c>
      <c r="D141" s="74">
        <f t="shared" si="12"/>
        <v>0.4642857142857143</v>
      </c>
      <c r="E141" s="91">
        <v>1.448</v>
      </c>
      <c r="F141" s="92">
        <v>1.9040000000000001E-3</v>
      </c>
      <c r="G141" s="88">
        <f t="shared" si="8"/>
        <v>1.4499039999999999</v>
      </c>
      <c r="H141" s="77">
        <v>3.19</v>
      </c>
      <c r="I141" s="79" t="s">
        <v>66</v>
      </c>
      <c r="J141" s="76">
        <f t="shared" si="11"/>
        <v>3.19</v>
      </c>
      <c r="K141" s="77">
        <v>2275</v>
      </c>
      <c r="L141" s="79" t="s">
        <v>64</v>
      </c>
      <c r="M141" s="74">
        <f t="shared" si="6"/>
        <v>0.22749999999999998</v>
      </c>
      <c r="N141" s="77">
        <v>3015</v>
      </c>
      <c r="O141" s="79" t="s">
        <v>64</v>
      </c>
      <c r="P141" s="74">
        <f t="shared" si="7"/>
        <v>0.30149999999999999</v>
      </c>
    </row>
    <row r="142" spans="1:16">
      <c r="B142" s="89">
        <v>3.5</v>
      </c>
      <c r="C142" s="79" t="s">
        <v>65</v>
      </c>
      <c r="D142" s="74">
        <f t="shared" si="12"/>
        <v>0.5</v>
      </c>
      <c r="E142" s="91">
        <v>1.4279999999999999</v>
      </c>
      <c r="F142" s="92">
        <v>1.7910000000000001E-3</v>
      </c>
      <c r="G142" s="88">
        <f t="shared" si="8"/>
        <v>1.429791</v>
      </c>
      <c r="H142" s="77">
        <v>3.4</v>
      </c>
      <c r="I142" s="79" t="s">
        <v>66</v>
      </c>
      <c r="J142" s="76">
        <f t="shared" si="11"/>
        <v>3.4</v>
      </c>
      <c r="K142" s="77">
        <v>2314</v>
      </c>
      <c r="L142" s="79" t="s">
        <v>64</v>
      </c>
      <c r="M142" s="74">
        <f t="shared" si="6"/>
        <v>0.23139999999999999</v>
      </c>
      <c r="N142" s="77">
        <v>3079</v>
      </c>
      <c r="O142" s="79" t="s">
        <v>64</v>
      </c>
      <c r="P142" s="74">
        <f t="shared" si="7"/>
        <v>0.30790000000000001</v>
      </c>
    </row>
    <row r="143" spans="1:16">
      <c r="B143" s="89">
        <v>3.75</v>
      </c>
      <c r="C143" s="79" t="s">
        <v>65</v>
      </c>
      <c r="D143" s="74">
        <f t="shared" si="12"/>
        <v>0.5357142857142857</v>
      </c>
      <c r="E143" s="91">
        <v>1.407</v>
      </c>
      <c r="F143" s="92">
        <v>1.691E-3</v>
      </c>
      <c r="G143" s="88">
        <f t="shared" si="8"/>
        <v>1.4086910000000001</v>
      </c>
      <c r="H143" s="77">
        <v>3.61</v>
      </c>
      <c r="I143" s="79" t="s">
        <v>66</v>
      </c>
      <c r="J143" s="76">
        <f t="shared" si="11"/>
        <v>3.61</v>
      </c>
      <c r="K143" s="77">
        <v>2353</v>
      </c>
      <c r="L143" s="79" t="s">
        <v>64</v>
      </c>
      <c r="M143" s="74">
        <f t="shared" si="6"/>
        <v>0.23530000000000001</v>
      </c>
      <c r="N143" s="77">
        <v>3142</v>
      </c>
      <c r="O143" s="79" t="s">
        <v>64</v>
      </c>
      <c r="P143" s="74">
        <f t="shared" si="7"/>
        <v>0.31419999999999998</v>
      </c>
    </row>
    <row r="144" spans="1:16">
      <c r="B144" s="89">
        <v>4</v>
      </c>
      <c r="C144" s="79" t="s">
        <v>65</v>
      </c>
      <c r="D144" s="74">
        <f t="shared" si="12"/>
        <v>0.5714285714285714</v>
      </c>
      <c r="E144" s="91">
        <v>1.3839999999999999</v>
      </c>
      <c r="F144" s="92">
        <v>1.603E-3</v>
      </c>
      <c r="G144" s="88">
        <f t="shared" si="8"/>
        <v>1.3856029999999999</v>
      </c>
      <c r="H144" s="77">
        <v>3.82</v>
      </c>
      <c r="I144" s="79" t="s">
        <v>66</v>
      </c>
      <c r="J144" s="76">
        <f t="shared" si="11"/>
        <v>3.82</v>
      </c>
      <c r="K144" s="77">
        <v>2392</v>
      </c>
      <c r="L144" s="79" t="s">
        <v>64</v>
      </c>
      <c r="M144" s="74">
        <f t="shared" si="6"/>
        <v>0.2392</v>
      </c>
      <c r="N144" s="77">
        <v>3204</v>
      </c>
      <c r="O144" s="79" t="s">
        <v>64</v>
      </c>
      <c r="P144" s="74">
        <f t="shared" si="7"/>
        <v>0.32040000000000002</v>
      </c>
    </row>
    <row r="145" spans="2:16">
      <c r="B145" s="89">
        <v>4.5</v>
      </c>
      <c r="C145" s="79" t="s">
        <v>65</v>
      </c>
      <c r="D145" s="74">
        <f t="shared" si="12"/>
        <v>0.6428571428571429</v>
      </c>
      <c r="E145" s="91">
        <v>1.3380000000000001</v>
      </c>
      <c r="F145" s="92">
        <v>1.4519999999999999E-3</v>
      </c>
      <c r="G145" s="88">
        <f t="shared" si="8"/>
        <v>1.3394520000000001</v>
      </c>
      <c r="H145" s="77">
        <v>4.26</v>
      </c>
      <c r="I145" s="79" t="s">
        <v>66</v>
      </c>
      <c r="J145" s="76">
        <f t="shared" si="11"/>
        <v>4.26</v>
      </c>
      <c r="K145" s="77">
        <v>2508</v>
      </c>
      <c r="L145" s="79" t="s">
        <v>64</v>
      </c>
      <c r="M145" s="74">
        <f t="shared" si="6"/>
        <v>0.25080000000000002</v>
      </c>
      <c r="N145" s="77">
        <v>3328</v>
      </c>
      <c r="O145" s="79" t="s">
        <v>64</v>
      </c>
      <c r="P145" s="74">
        <f t="shared" si="7"/>
        <v>0.33279999999999998</v>
      </c>
    </row>
    <row r="146" spans="2:16">
      <c r="B146" s="89">
        <v>5</v>
      </c>
      <c r="C146" s="79" t="s">
        <v>65</v>
      </c>
      <c r="D146" s="74">
        <f t="shared" si="12"/>
        <v>0.7142857142857143</v>
      </c>
      <c r="E146" s="91">
        <v>1.2929999999999999</v>
      </c>
      <c r="F146" s="92">
        <v>1.33E-3</v>
      </c>
      <c r="G146" s="88">
        <f t="shared" si="8"/>
        <v>1.29433</v>
      </c>
      <c r="H146" s="77">
        <v>4.72</v>
      </c>
      <c r="I146" s="79" t="s">
        <v>66</v>
      </c>
      <c r="J146" s="76">
        <f t="shared" si="11"/>
        <v>4.72</v>
      </c>
      <c r="K146" s="77">
        <v>2626</v>
      </c>
      <c r="L146" s="79" t="s">
        <v>64</v>
      </c>
      <c r="M146" s="74">
        <f t="shared" si="6"/>
        <v>0.2626</v>
      </c>
      <c r="N146" s="77">
        <v>3452</v>
      </c>
      <c r="O146" s="79" t="s">
        <v>64</v>
      </c>
      <c r="P146" s="74">
        <f t="shared" si="7"/>
        <v>0.34520000000000001</v>
      </c>
    </row>
    <row r="147" spans="2:16">
      <c r="B147" s="89">
        <v>5.5</v>
      </c>
      <c r="C147" s="79" t="s">
        <v>65</v>
      </c>
      <c r="D147" s="74">
        <f t="shared" si="12"/>
        <v>0.7857142857142857</v>
      </c>
      <c r="E147" s="91">
        <v>1.248</v>
      </c>
      <c r="F147" s="92">
        <v>1.227E-3</v>
      </c>
      <c r="G147" s="88">
        <f t="shared" si="8"/>
        <v>1.2492270000000001</v>
      </c>
      <c r="H147" s="77">
        <v>5.19</v>
      </c>
      <c r="I147" s="79" t="s">
        <v>66</v>
      </c>
      <c r="J147" s="76">
        <f t="shared" si="11"/>
        <v>5.19</v>
      </c>
      <c r="K147" s="77">
        <v>2746</v>
      </c>
      <c r="L147" s="79" t="s">
        <v>64</v>
      </c>
      <c r="M147" s="74">
        <f t="shared" si="6"/>
        <v>0.27460000000000001</v>
      </c>
      <c r="N147" s="77">
        <v>3578</v>
      </c>
      <c r="O147" s="79" t="s">
        <v>64</v>
      </c>
      <c r="P147" s="74">
        <f t="shared" si="7"/>
        <v>0.35780000000000001</v>
      </c>
    </row>
    <row r="148" spans="2:16">
      <c r="B148" s="89">
        <v>6</v>
      </c>
      <c r="C148" s="79" t="s">
        <v>65</v>
      </c>
      <c r="D148" s="74">
        <f t="shared" si="12"/>
        <v>0.8571428571428571</v>
      </c>
      <c r="E148" s="91">
        <v>1.2050000000000001</v>
      </c>
      <c r="F148" s="92">
        <v>1.1410000000000001E-3</v>
      </c>
      <c r="G148" s="88">
        <f t="shared" si="8"/>
        <v>1.2061410000000001</v>
      </c>
      <c r="H148" s="77">
        <v>5.68</v>
      </c>
      <c r="I148" s="79" t="s">
        <v>66</v>
      </c>
      <c r="J148" s="76">
        <f t="shared" si="11"/>
        <v>5.68</v>
      </c>
      <c r="K148" s="77">
        <v>2867</v>
      </c>
      <c r="L148" s="79" t="s">
        <v>64</v>
      </c>
      <c r="M148" s="74">
        <f t="shared" ref="M148:M162" si="13">K148/1000/10</f>
        <v>0.28670000000000001</v>
      </c>
      <c r="N148" s="77">
        <v>3707</v>
      </c>
      <c r="O148" s="79" t="s">
        <v>64</v>
      </c>
      <c r="P148" s="74">
        <f t="shared" ref="P148:P162" si="14">N148/1000/10</f>
        <v>0.37069999999999997</v>
      </c>
    </row>
    <row r="149" spans="2:16">
      <c r="B149" s="89">
        <v>6.5</v>
      </c>
      <c r="C149" s="79" t="s">
        <v>65</v>
      </c>
      <c r="D149" s="74">
        <f t="shared" si="12"/>
        <v>0.9285714285714286</v>
      </c>
      <c r="E149" s="91">
        <v>1.1639999999999999</v>
      </c>
      <c r="F149" s="92">
        <v>1.0660000000000001E-3</v>
      </c>
      <c r="G149" s="88">
        <f t="shared" ref="G149:G212" si="15">E149+F149</f>
        <v>1.1650659999999999</v>
      </c>
      <c r="H149" s="77">
        <v>6.19</v>
      </c>
      <c r="I149" s="79" t="s">
        <v>66</v>
      </c>
      <c r="J149" s="76">
        <f t="shared" si="11"/>
        <v>6.19</v>
      </c>
      <c r="K149" s="77">
        <v>2992</v>
      </c>
      <c r="L149" s="79" t="s">
        <v>64</v>
      </c>
      <c r="M149" s="74">
        <f t="shared" si="13"/>
        <v>0.29920000000000002</v>
      </c>
      <c r="N149" s="77">
        <v>3838</v>
      </c>
      <c r="O149" s="79" t="s">
        <v>64</v>
      </c>
      <c r="P149" s="74">
        <f t="shared" si="14"/>
        <v>0.38380000000000003</v>
      </c>
    </row>
    <row r="150" spans="2:16">
      <c r="B150" s="89">
        <v>7</v>
      </c>
      <c r="C150" s="79" t="s">
        <v>65</v>
      </c>
      <c r="D150" s="74">
        <f t="shared" si="12"/>
        <v>1</v>
      </c>
      <c r="E150" s="91">
        <v>1.125</v>
      </c>
      <c r="F150" s="92">
        <v>1.0009999999999999E-3</v>
      </c>
      <c r="G150" s="88">
        <f t="shared" si="15"/>
        <v>1.126001</v>
      </c>
      <c r="H150" s="77">
        <v>6.71</v>
      </c>
      <c r="I150" s="79" t="s">
        <v>66</v>
      </c>
      <c r="J150" s="76">
        <f t="shared" si="11"/>
        <v>6.71</v>
      </c>
      <c r="K150" s="77">
        <v>3119</v>
      </c>
      <c r="L150" s="79" t="s">
        <v>64</v>
      </c>
      <c r="M150" s="74">
        <f t="shared" si="13"/>
        <v>0.31190000000000001</v>
      </c>
      <c r="N150" s="77">
        <v>3972</v>
      </c>
      <c r="O150" s="79" t="s">
        <v>64</v>
      </c>
      <c r="P150" s="74">
        <f t="shared" si="14"/>
        <v>0.3972</v>
      </c>
    </row>
    <row r="151" spans="2:16">
      <c r="B151" s="89">
        <v>8</v>
      </c>
      <c r="C151" s="79" t="s">
        <v>65</v>
      </c>
      <c r="D151" s="74">
        <f t="shared" si="12"/>
        <v>1.1428571428571428</v>
      </c>
      <c r="E151" s="91">
        <v>1.0549999999999999</v>
      </c>
      <c r="F151" s="92">
        <v>8.9369999999999998E-4</v>
      </c>
      <c r="G151" s="88">
        <f t="shared" si="15"/>
        <v>1.0558936999999999</v>
      </c>
      <c r="H151" s="77">
        <v>7.81</v>
      </c>
      <c r="I151" s="79" t="s">
        <v>66</v>
      </c>
      <c r="J151" s="76">
        <f t="shared" si="11"/>
        <v>7.81</v>
      </c>
      <c r="K151" s="77">
        <v>3555</v>
      </c>
      <c r="L151" s="79" t="s">
        <v>64</v>
      </c>
      <c r="M151" s="74">
        <f t="shared" si="13"/>
        <v>0.35550000000000004</v>
      </c>
      <c r="N151" s="77">
        <v>4252</v>
      </c>
      <c r="O151" s="79" t="s">
        <v>64</v>
      </c>
      <c r="P151" s="74">
        <f t="shared" si="14"/>
        <v>0.42519999999999997</v>
      </c>
    </row>
    <row r="152" spans="2:16">
      <c r="B152" s="89">
        <v>9</v>
      </c>
      <c r="C152" s="79" t="s">
        <v>65</v>
      </c>
      <c r="D152" s="74">
        <f t="shared" si="12"/>
        <v>1.2857142857142858</v>
      </c>
      <c r="E152" s="91">
        <v>0.9919</v>
      </c>
      <c r="F152" s="92">
        <v>8.0840000000000003E-4</v>
      </c>
      <c r="G152" s="88">
        <f t="shared" si="15"/>
        <v>0.99270840000000005</v>
      </c>
      <c r="H152" s="77">
        <v>8.99</v>
      </c>
      <c r="I152" s="79" t="s">
        <v>66</v>
      </c>
      <c r="J152" s="76">
        <f t="shared" si="11"/>
        <v>8.99</v>
      </c>
      <c r="K152" s="77">
        <v>3992</v>
      </c>
      <c r="L152" s="79" t="s">
        <v>64</v>
      </c>
      <c r="M152" s="74">
        <f t="shared" si="13"/>
        <v>0.3992</v>
      </c>
      <c r="N152" s="77">
        <v>4547</v>
      </c>
      <c r="O152" s="79" t="s">
        <v>64</v>
      </c>
      <c r="P152" s="74">
        <f t="shared" si="14"/>
        <v>0.45469999999999999</v>
      </c>
    </row>
    <row r="153" spans="2:16">
      <c r="B153" s="89">
        <v>10</v>
      </c>
      <c r="C153" s="79" t="s">
        <v>65</v>
      </c>
      <c r="D153" s="74">
        <f t="shared" si="12"/>
        <v>1.4285714285714286</v>
      </c>
      <c r="E153" s="91">
        <v>0.93630000000000002</v>
      </c>
      <c r="F153" s="92">
        <v>7.3879999999999996E-4</v>
      </c>
      <c r="G153" s="88">
        <f t="shared" si="15"/>
        <v>0.93703880000000006</v>
      </c>
      <c r="H153" s="77">
        <v>10.23</v>
      </c>
      <c r="I153" s="79" t="s">
        <v>66</v>
      </c>
      <c r="J153" s="76">
        <f t="shared" si="11"/>
        <v>10.23</v>
      </c>
      <c r="K153" s="77">
        <v>4433</v>
      </c>
      <c r="L153" s="79" t="s">
        <v>64</v>
      </c>
      <c r="M153" s="74">
        <f t="shared" si="13"/>
        <v>0.44329999999999997</v>
      </c>
      <c r="N153" s="77">
        <v>4860</v>
      </c>
      <c r="O153" s="79" t="s">
        <v>64</v>
      </c>
      <c r="P153" s="74">
        <f t="shared" si="14"/>
        <v>0.48600000000000004</v>
      </c>
    </row>
    <row r="154" spans="2:16">
      <c r="B154" s="89">
        <v>11</v>
      </c>
      <c r="C154" s="79" t="s">
        <v>65</v>
      </c>
      <c r="D154" s="74">
        <f t="shared" si="12"/>
        <v>1.5714285714285714</v>
      </c>
      <c r="E154" s="91">
        <v>0.88670000000000004</v>
      </c>
      <c r="F154" s="92">
        <v>6.8079999999999996E-4</v>
      </c>
      <c r="G154" s="88">
        <f t="shared" si="15"/>
        <v>0.88738080000000008</v>
      </c>
      <c r="H154" s="77">
        <v>11.55</v>
      </c>
      <c r="I154" s="79" t="s">
        <v>66</v>
      </c>
      <c r="J154" s="76">
        <f t="shared" si="11"/>
        <v>11.55</v>
      </c>
      <c r="K154" s="77">
        <v>4880</v>
      </c>
      <c r="L154" s="79" t="s">
        <v>64</v>
      </c>
      <c r="M154" s="74">
        <f t="shared" si="13"/>
        <v>0.48799999999999999</v>
      </c>
      <c r="N154" s="77">
        <v>5190</v>
      </c>
      <c r="O154" s="79" t="s">
        <v>64</v>
      </c>
      <c r="P154" s="74">
        <f t="shared" si="14"/>
        <v>0.51900000000000002</v>
      </c>
    </row>
    <row r="155" spans="2:16">
      <c r="B155" s="89">
        <v>12</v>
      </c>
      <c r="C155" s="79" t="s">
        <v>65</v>
      </c>
      <c r="D155" s="74">
        <f t="shared" si="12"/>
        <v>1.7142857142857142</v>
      </c>
      <c r="E155" s="91">
        <v>0.84250000000000003</v>
      </c>
      <c r="F155" s="92">
        <v>6.3179999999999996E-4</v>
      </c>
      <c r="G155" s="88">
        <f t="shared" si="15"/>
        <v>0.84313179999999999</v>
      </c>
      <c r="H155" s="77">
        <v>12.94</v>
      </c>
      <c r="I155" s="79" t="s">
        <v>66</v>
      </c>
      <c r="J155" s="76">
        <f t="shared" si="11"/>
        <v>12.94</v>
      </c>
      <c r="K155" s="77">
        <v>5333</v>
      </c>
      <c r="L155" s="79" t="s">
        <v>64</v>
      </c>
      <c r="M155" s="74">
        <f t="shared" si="13"/>
        <v>0.5333</v>
      </c>
      <c r="N155" s="77">
        <v>5539</v>
      </c>
      <c r="O155" s="79" t="s">
        <v>64</v>
      </c>
      <c r="P155" s="74">
        <f t="shared" si="14"/>
        <v>0.55389999999999995</v>
      </c>
    </row>
    <row r="156" spans="2:16">
      <c r="B156" s="89">
        <v>13</v>
      </c>
      <c r="C156" s="79" t="s">
        <v>65</v>
      </c>
      <c r="D156" s="74">
        <f t="shared" si="12"/>
        <v>1.8571428571428572</v>
      </c>
      <c r="E156" s="91">
        <v>0.80269999999999997</v>
      </c>
      <c r="F156" s="92">
        <v>5.8980000000000002E-4</v>
      </c>
      <c r="G156" s="88">
        <f t="shared" si="15"/>
        <v>0.80328979999999994</v>
      </c>
      <c r="H156" s="77">
        <v>14.4</v>
      </c>
      <c r="I156" s="79" t="s">
        <v>66</v>
      </c>
      <c r="J156" s="76">
        <f t="shared" si="11"/>
        <v>14.4</v>
      </c>
      <c r="K156" s="77">
        <v>5794</v>
      </c>
      <c r="L156" s="79" t="s">
        <v>64</v>
      </c>
      <c r="M156" s="74">
        <f t="shared" si="13"/>
        <v>0.57939999999999992</v>
      </c>
      <c r="N156" s="77">
        <v>5905</v>
      </c>
      <c r="O156" s="79" t="s">
        <v>64</v>
      </c>
      <c r="P156" s="74">
        <f t="shared" si="14"/>
        <v>0.59050000000000002</v>
      </c>
    </row>
    <row r="157" spans="2:16">
      <c r="B157" s="89">
        <v>14</v>
      </c>
      <c r="C157" s="79" t="s">
        <v>65</v>
      </c>
      <c r="D157" s="74">
        <f t="shared" si="12"/>
        <v>2</v>
      </c>
      <c r="E157" s="91">
        <v>0.76680000000000004</v>
      </c>
      <c r="F157" s="92">
        <v>5.5329999999999995E-4</v>
      </c>
      <c r="G157" s="88">
        <f t="shared" si="15"/>
        <v>0.76735330000000002</v>
      </c>
      <c r="H157" s="77">
        <v>15.93</v>
      </c>
      <c r="I157" s="79" t="s">
        <v>66</v>
      </c>
      <c r="J157" s="76">
        <f t="shared" si="11"/>
        <v>15.93</v>
      </c>
      <c r="K157" s="77">
        <v>6262</v>
      </c>
      <c r="L157" s="79" t="s">
        <v>64</v>
      </c>
      <c r="M157" s="74">
        <f t="shared" si="13"/>
        <v>0.62619999999999998</v>
      </c>
      <c r="N157" s="77">
        <v>6289</v>
      </c>
      <c r="O157" s="79" t="s">
        <v>64</v>
      </c>
      <c r="P157" s="74">
        <f t="shared" si="14"/>
        <v>0.62890000000000001</v>
      </c>
    </row>
    <row r="158" spans="2:16">
      <c r="B158" s="89">
        <v>15</v>
      </c>
      <c r="C158" s="79" t="s">
        <v>65</v>
      </c>
      <c r="D158" s="74">
        <f t="shared" si="12"/>
        <v>2.1428571428571428</v>
      </c>
      <c r="E158" s="91">
        <v>0.73760000000000003</v>
      </c>
      <c r="F158" s="92">
        <v>5.2130000000000004E-4</v>
      </c>
      <c r="G158" s="88">
        <f t="shared" si="15"/>
        <v>0.73812129999999998</v>
      </c>
      <c r="H158" s="77">
        <v>17.53</v>
      </c>
      <c r="I158" s="79" t="s">
        <v>66</v>
      </c>
      <c r="J158" s="76">
        <f t="shared" si="11"/>
        <v>17.53</v>
      </c>
      <c r="K158" s="77">
        <v>6736</v>
      </c>
      <c r="L158" s="79" t="s">
        <v>64</v>
      </c>
      <c r="M158" s="74">
        <f t="shared" si="13"/>
        <v>0.67359999999999998</v>
      </c>
      <c r="N158" s="77">
        <v>6691</v>
      </c>
      <c r="O158" s="79" t="s">
        <v>64</v>
      </c>
      <c r="P158" s="74">
        <f t="shared" si="14"/>
        <v>0.66910000000000003</v>
      </c>
    </row>
    <row r="159" spans="2:16">
      <c r="B159" s="89">
        <v>16</v>
      </c>
      <c r="C159" s="79" t="s">
        <v>65</v>
      </c>
      <c r="D159" s="74">
        <f t="shared" si="12"/>
        <v>2.2857142857142856</v>
      </c>
      <c r="E159" s="91">
        <v>0.70850000000000002</v>
      </c>
      <c r="F159" s="92">
        <v>4.9299999999999995E-4</v>
      </c>
      <c r="G159" s="88">
        <f t="shared" si="15"/>
        <v>0.70899299999999998</v>
      </c>
      <c r="H159" s="77">
        <v>19.2</v>
      </c>
      <c r="I159" s="79" t="s">
        <v>66</v>
      </c>
      <c r="J159" s="76">
        <f t="shared" si="11"/>
        <v>19.2</v>
      </c>
      <c r="K159" s="77">
        <v>7215</v>
      </c>
      <c r="L159" s="79" t="s">
        <v>64</v>
      </c>
      <c r="M159" s="74">
        <f t="shared" si="13"/>
        <v>0.72150000000000003</v>
      </c>
      <c r="N159" s="77">
        <v>7109</v>
      </c>
      <c r="O159" s="79" t="s">
        <v>64</v>
      </c>
      <c r="P159" s="74">
        <f t="shared" si="14"/>
        <v>0.71089999999999998</v>
      </c>
    </row>
    <row r="160" spans="2:16">
      <c r="B160" s="89">
        <v>17</v>
      </c>
      <c r="C160" s="79" t="s">
        <v>65</v>
      </c>
      <c r="D160" s="74">
        <f t="shared" si="12"/>
        <v>2.4285714285714284</v>
      </c>
      <c r="E160" s="91">
        <v>0.68</v>
      </c>
      <c r="F160" s="92">
        <v>4.6779999999999999E-4</v>
      </c>
      <c r="G160" s="88">
        <f t="shared" si="15"/>
        <v>0.68046780000000007</v>
      </c>
      <c r="H160" s="77">
        <v>20.93</v>
      </c>
      <c r="I160" s="79" t="s">
        <v>66</v>
      </c>
      <c r="J160" s="76">
        <f t="shared" si="11"/>
        <v>20.93</v>
      </c>
      <c r="K160" s="77">
        <v>7703</v>
      </c>
      <c r="L160" s="79" t="s">
        <v>64</v>
      </c>
      <c r="M160" s="74">
        <f t="shared" si="13"/>
        <v>0.77029999999999998</v>
      </c>
      <c r="N160" s="77">
        <v>7545</v>
      </c>
      <c r="O160" s="79" t="s">
        <v>64</v>
      </c>
      <c r="P160" s="74">
        <f t="shared" si="14"/>
        <v>0.75449999999999995</v>
      </c>
    </row>
    <row r="161" spans="2:16">
      <c r="B161" s="89">
        <v>18</v>
      </c>
      <c r="C161" s="79" t="s">
        <v>65</v>
      </c>
      <c r="D161" s="74">
        <f t="shared" si="12"/>
        <v>2.5714285714285716</v>
      </c>
      <c r="E161" s="91">
        <v>0.65539999999999998</v>
      </c>
      <c r="F161" s="92">
        <v>4.4519999999999998E-4</v>
      </c>
      <c r="G161" s="88">
        <f t="shared" si="15"/>
        <v>0.65584520000000002</v>
      </c>
      <c r="H161" s="77">
        <v>22.73</v>
      </c>
      <c r="I161" s="79" t="s">
        <v>66</v>
      </c>
      <c r="J161" s="76">
        <f t="shared" si="11"/>
        <v>22.73</v>
      </c>
      <c r="K161" s="77">
        <v>8199</v>
      </c>
      <c r="L161" s="79" t="s">
        <v>64</v>
      </c>
      <c r="M161" s="74">
        <f t="shared" si="13"/>
        <v>0.81989999999999996</v>
      </c>
      <c r="N161" s="77">
        <v>7997</v>
      </c>
      <c r="O161" s="79" t="s">
        <v>64</v>
      </c>
      <c r="P161" s="74">
        <f t="shared" si="14"/>
        <v>0.79969999999999997</v>
      </c>
    </row>
    <row r="162" spans="2:16">
      <c r="B162" s="89">
        <v>20</v>
      </c>
      <c r="C162" s="79" t="s">
        <v>65</v>
      </c>
      <c r="D162" s="74">
        <f t="shared" si="12"/>
        <v>2.8571428571428572</v>
      </c>
      <c r="E162" s="91">
        <v>0.61199999999999999</v>
      </c>
      <c r="F162" s="92">
        <v>4.0620000000000001E-4</v>
      </c>
      <c r="G162" s="88">
        <f t="shared" si="15"/>
        <v>0.61240620000000001</v>
      </c>
      <c r="H162" s="77">
        <v>26.52</v>
      </c>
      <c r="I162" s="79" t="s">
        <v>66</v>
      </c>
      <c r="J162" s="76">
        <f t="shared" si="11"/>
        <v>26.52</v>
      </c>
      <c r="K162" s="77">
        <v>9962</v>
      </c>
      <c r="L162" s="79" t="s">
        <v>64</v>
      </c>
      <c r="M162" s="74">
        <f t="shared" si="13"/>
        <v>0.99619999999999997</v>
      </c>
      <c r="N162" s="77">
        <v>8953</v>
      </c>
      <c r="O162" s="79" t="s">
        <v>64</v>
      </c>
      <c r="P162" s="74">
        <f t="shared" si="14"/>
        <v>0.89529999999999998</v>
      </c>
    </row>
    <row r="163" spans="2:16">
      <c r="B163" s="89">
        <v>22.5</v>
      </c>
      <c r="C163" s="79" t="s">
        <v>65</v>
      </c>
      <c r="D163" s="74">
        <f t="shared" si="12"/>
        <v>3.2142857142857144</v>
      </c>
      <c r="E163" s="91">
        <v>0.56620000000000004</v>
      </c>
      <c r="F163" s="92">
        <v>3.6670000000000002E-4</v>
      </c>
      <c r="G163" s="88">
        <f t="shared" si="15"/>
        <v>0.56656670000000009</v>
      </c>
      <c r="H163" s="77">
        <v>31.63</v>
      </c>
      <c r="I163" s="79" t="s">
        <v>66</v>
      </c>
      <c r="J163" s="76">
        <f t="shared" si="11"/>
        <v>31.63</v>
      </c>
      <c r="K163" s="77">
        <v>1.25</v>
      </c>
      <c r="L163" s="78" t="s">
        <v>66</v>
      </c>
      <c r="M163" s="74">
        <f t="shared" ref="M163:M205" si="16">K163</f>
        <v>1.25</v>
      </c>
      <c r="N163" s="77">
        <v>1.02</v>
      </c>
      <c r="O163" s="78" t="s">
        <v>66</v>
      </c>
      <c r="P163" s="74">
        <f t="shared" ref="P163:P167" si="17">N163</f>
        <v>1.02</v>
      </c>
    </row>
    <row r="164" spans="2:16">
      <c r="B164" s="89">
        <v>25</v>
      </c>
      <c r="C164" s="79" t="s">
        <v>65</v>
      </c>
      <c r="D164" s="74">
        <f t="shared" si="12"/>
        <v>3.5714285714285716</v>
      </c>
      <c r="E164" s="91">
        <v>0.52759999999999996</v>
      </c>
      <c r="F164" s="92">
        <v>3.345E-4</v>
      </c>
      <c r="G164" s="88">
        <f t="shared" si="15"/>
        <v>0.52793449999999997</v>
      </c>
      <c r="H164" s="77">
        <v>37.130000000000003</v>
      </c>
      <c r="I164" s="79" t="s">
        <v>66</v>
      </c>
      <c r="J164" s="76">
        <f t="shared" si="11"/>
        <v>37.130000000000003</v>
      </c>
      <c r="K164" s="77">
        <v>1.49</v>
      </c>
      <c r="L164" s="79" t="s">
        <v>66</v>
      </c>
      <c r="M164" s="76">
        <f t="shared" si="16"/>
        <v>1.49</v>
      </c>
      <c r="N164" s="77">
        <v>1.1599999999999999</v>
      </c>
      <c r="O164" s="79" t="s">
        <v>66</v>
      </c>
      <c r="P164" s="74">
        <f t="shared" si="17"/>
        <v>1.1599999999999999</v>
      </c>
    </row>
    <row r="165" spans="2:16">
      <c r="B165" s="89">
        <v>27.5</v>
      </c>
      <c r="C165" s="79" t="s">
        <v>65</v>
      </c>
      <c r="D165" s="74">
        <f t="shared" si="12"/>
        <v>3.9285714285714284</v>
      </c>
      <c r="E165" s="91">
        <v>0.4945</v>
      </c>
      <c r="F165" s="92">
        <v>3.077E-4</v>
      </c>
      <c r="G165" s="88">
        <f t="shared" si="15"/>
        <v>0.49480770000000002</v>
      </c>
      <c r="H165" s="77">
        <v>43.02</v>
      </c>
      <c r="I165" s="79" t="s">
        <v>66</v>
      </c>
      <c r="J165" s="76">
        <f t="shared" si="11"/>
        <v>43.02</v>
      </c>
      <c r="K165" s="77">
        <v>1.73</v>
      </c>
      <c r="L165" s="79" t="s">
        <v>66</v>
      </c>
      <c r="M165" s="76">
        <f t="shared" si="16"/>
        <v>1.73</v>
      </c>
      <c r="N165" s="77">
        <v>1.31</v>
      </c>
      <c r="O165" s="79" t="s">
        <v>66</v>
      </c>
      <c r="P165" s="74">
        <f t="shared" si="17"/>
        <v>1.31</v>
      </c>
    </row>
    <row r="166" spans="2:16">
      <c r="B166" s="89">
        <v>30</v>
      </c>
      <c r="C166" s="79" t="s">
        <v>65</v>
      </c>
      <c r="D166" s="74">
        <f t="shared" si="12"/>
        <v>4.2857142857142856</v>
      </c>
      <c r="E166" s="91">
        <v>0.46589999999999998</v>
      </c>
      <c r="F166" s="92">
        <v>2.8519999999999999E-4</v>
      </c>
      <c r="G166" s="88">
        <f t="shared" si="15"/>
        <v>0.46618519999999997</v>
      </c>
      <c r="H166" s="77">
        <v>49.28</v>
      </c>
      <c r="I166" s="79" t="s">
        <v>66</v>
      </c>
      <c r="J166" s="76">
        <f t="shared" si="11"/>
        <v>49.28</v>
      </c>
      <c r="K166" s="77">
        <v>1.96</v>
      </c>
      <c r="L166" s="79" t="s">
        <v>66</v>
      </c>
      <c r="M166" s="76">
        <f t="shared" si="16"/>
        <v>1.96</v>
      </c>
      <c r="N166" s="77">
        <v>1.47</v>
      </c>
      <c r="O166" s="79" t="s">
        <v>66</v>
      </c>
      <c r="P166" s="74">
        <f t="shared" si="17"/>
        <v>1.47</v>
      </c>
    </row>
    <row r="167" spans="2:16">
      <c r="B167" s="89">
        <v>32.5</v>
      </c>
      <c r="C167" s="79" t="s">
        <v>65</v>
      </c>
      <c r="D167" s="74">
        <f t="shared" si="12"/>
        <v>4.6428571428571432</v>
      </c>
      <c r="E167" s="91">
        <v>0.44080000000000003</v>
      </c>
      <c r="F167" s="92">
        <v>2.6580000000000001E-4</v>
      </c>
      <c r="G167" s="88">
        <f t="shared" si="15"/>
        <v>0.44106580000000001</v>
      </c>
      <c r="H167" s="77">
        <v>55.92</v>
      </c>
      <c r="I167" s="79" t="s">
        <v>66</v>
      </c>
      <c r="J167" s="76">
        <f t="shared" si="11"/>
        <v>55.92</v>
      </c>
      <c r="K167" s="77">
        <v>2.2000000000000002</v>
      </c>
      <c r="L167" s="79" t="s">
        <v>66</v>
      </c>
      <c r="M167" s="76">
        <f t="shared" si="16"/>
        <v>2.2000000000000002</v>
      </c>
      <c r="N167" s="77">
        <v>1.63</v>
      </c>
      <c r="O167" s="79" t="s">
        <v>66</v>
      </c>
      <c r="P167" s="74">
        <f t="shared" si="17"/>
        <v>1.63</v>
      </c>
    </row>
    <row r="168" spans="2:16">
      <c r="B168" s="89">
        <v>35</v>
      </c>
      <c r="C168" s="79" t="s">
        <v>65</v>
      </c>
      <c r="D168" s="74">
        <f t="shared" si="12"/>
        <v>5</v>
      </c>
      <c r="E168" s="91">
        <v>0.41860000000000003</v>
      </c>
      <c r="F168" s="92">
        <v>2.4909999999999998E-4</v>
      </c>
      <c r="G168" s="88">
        <f t="shared" si="15"/>
        <v>0.41884910000000003</v>
      </c>
      <c r="H168" s="77">
        <v>62.92</v>
      </c>
      <c r="I168" s="79" t="s">
        <v>66</v>
      </c>
      <c r="J168" s="76">
        <f t="shared" si="11"/>
        <v>62.92</v>
      </c>
      <c r="K168" s="77">
        <v>2.4300000000000002</v>
      </c>
      <c r="L168" s="79" t="s">
        <v>66</v>
      </c>
      <c r="M168" s="76">
        <f t="shared" si="16"/>
        <v>2.4300000000000002</v>
      </c>
      <c r="N168" s="77">
        <v>1.8</v>
      </c>
      <c r="O168" s="79" t="s">
        <v>66</v>
      </c>
      <c r="P168" s="74">
        <f t="shared" ref="P168:P212" si="18">N168</f>
        <v>1.8</v>
      </c>
    </row>
    <row r="169" spans="2:16">
      <c r="B169" s="89">
        <v>37.5</v>
      </c>
      <c r="C169" s="79" t="s">
        <v>65</v>
      </c>
      <c r="D169" s="74">
        <f t="shared" si="12"/>
        <v>5.3571428571428568</v>
      </c>
      <c r="E169" s="91">
        <v>0.39879999999999999</v>
      </c>
      <c r="F169" s="92">
        <v>2.3440000000000001E-4</v>
      </c>
      <c r="G169" s="88">
        <f t="shared" si="15"/>
        <v>0.39903440000000001</v>
      </c>
      <c r="H169" s="77">
        <v>70.28</v>
      </c>
      <c r="I169" s="79" t="s">
        <v>66</v>
      </c>
      <c r="J169" s="76">
        <f t="shared" si="11"/>
        <v>70.28</v>
      </c>
      <c r="K169" s="77">
        <v>2.67</v>
      </c>
      <c r="L169" s="79" t="s">
        <v>66</v>
      </c>
      <c r="M169" s="76">
        <f t="shared" si="16"/>
        <v>2.67</v>
      </c>
      <c r="N169" s="77">
        <v>1.99</v>
      </c>
      <c r="O169" s="79" t="s">
        <v>66</v>
      </c>
      <c r="P169" s="74">
        <f t="shared" si="18"/>
        <v>1.99</v>
      </c>
    </row>
    <row r="170" spans="2:16">
      <c r="B170" s="89">
        <v>40</v>
      </c>
      <c r="C170" s="79" t="s">
        <v>65</v>
      </c>
      <c r="D170" s="74">
        <f t="shared" si="12"/>
        <v>5.7142857142857144</v>
      </c>
      <c r="E170" s="91">
        <v>0.38100000000000001</v>
      </c>
      <c r="F170" s="92">
        <v>2.2149999999999999E-4</v>
      </c>
      <c r="G170" s="88">
        <f t="shared" si="15"/>
        <v>0.38122149999999999</v>
      </c>
      <c r="H170" s="77">
        <v>77.989999999999995</v>
      </c>
      <c r="I170" s="79" t="s">
        <v>66</v>
      </c>
      <c r="J170" s="76">
        <f t="shared" si="11"/>
        <v>77.989999999999995</v>
      </c>
      <c r="K170" s="77">
        <v>2.91</v>
      </c>
      <c r="L170" s="79" t="s">
        <v>66</v>
      </c>
      <c r="M170" s="76">
        <f t="shared" si="16"/>
        <v>2.91</v>
      </c>
      <c r="N170" s="77">
        <v>2.17</v>
      </c>
      <c r="O170" s="79" t="s">
        <v>66</v>
      </c>
      <c r="P170" s="74">
        <f t="shared" si="18"/>
        <v>2.17</v>
      </c>
    </row>
    <row r="171" spans="2:16">
      <c r="B171" s="89">
        <v>45</v>
      </c>
      <c r="C171" s="79" t="s">
        <v>65</v>
      </c>
      <c r="D171" s="74">
        <f t="shared" si="12"/>
        <v>6.4285714285714288</v>
      </c>
      <c r="E171" s="91">
        <v>0.3503</v>
      </c>
      <c r="F171" s="92">
        <v>1.997E-4</v>
      </c>
      <c r="G171" s="88">
        <f t="shared" si="15"/>
        <v>0.35049970000000003</v>
      </c>
      <c r="H171" s="77">
        <v>94.45</v>
      </c>
      <c r="I171" s="79" t="s">
        <v>66</v>
      </c>
      <c r="J171" s="76">
        <f t="shared" si="11"/>
        <v>94.45</v>
      </c>
      <c r="K171" s="77">
        <v>3.77</v>
      </c>
      <c r="L171" s="79" t="s">
        <v>66</v>
      </c>
      <c r="M171" s="76">
        <f t="shared" si="16"/>
        <v>3.77</v>
      </c>
      <c r="N171" s="77">
        <v>2.58</v>
      </c>
      <c r="O171" s="79" t="s">
        <v>66</v>
      </c>
      <c r="P171" s="74">
        <f t="shared" si="18"/>
        <v>2.58</v>
      </c>
    </row>
    <row r="172" spans="2:16">
      <c r="B172" s="89">
        <v>50</v>
      </c>
      <c r="C172" s="79" t="s">
        <v>65</v>
      </c>
      <c r="D172" s="74">
        <f t="shared" si="12"/>
        <v>7.1428571428571432</v>
      </c>
      <c r="E172" s="91">
        <v>0.32469999999999999</v>
      </c>
      <c r="F172" s="92">
        <v>1.819E-4</v>
      </c>
      <c r="G172" s="88">
        <f t="shared" si="15"/>
        <v>0.3248819</v>
      </c>
      <c r="H172" s="77">
        <v>112.29</v>
      </c>
      <c r="I172" s="79" t="s">
        <v>66</v>
      </c>
      <c r="J172" s="76">
        <f t="shared" si="11"/>
        <v>112.29</v>
      </c>
      <c r="K172" s="77">
        <v>4.59</v>
      </c>
      <c r="L172" s="79" t="s">
        <v>66</v>
      </c>
      <c r="M172" s="76">
        <f t="shared" si="16"/>
        <v>4.59</v>
      </c>
      <c r="N172" s="77">
        <v>3.01</v>
      </c>
      <c r="O172" s="79" t="s">
        <v>66</v>
      </c>
      <c r="P172" s="74">
        <f t="shared" si="18"/>
        <v>3.01</v>
      </c>
    </row>
    <row r="173" spans="2:16">
      <c r="B173" s="89">
        <v>55</v>
      </c>
      <c r="C173" s="79" t="s">
        <v>65</v>
      </c>
      <c r="D173" s="74">
        <f t="shared" si="12"/>
        <v>7.8571428571428568</v>
      </c>
      <c r="E173" s="91">
        <v>0.30299999999999999</v>
      </c>
      <c r="F173" s="92">
        <v>1.672E-4</v>
      </c>
      <c r="G173" s="88">
        <f t="shared" si="15"/>
        <v>0.30316719999999997</v>
      </c>
      <c r="H173" s="77">
        <v>131.46</v>
      </c>
      <c r="I173" s="79" t="s">
        <v>66</v>
      </c>
      <c r="J173" s="76">
        <f t="shared" si="11"/>
        <v>131.46</v>
      </c>
      <c r="K173" s="77">
        <v>5.38</v>
      </c>
      <c r="L173" s="79" t="s">
        <v>66</v>
      </c>
      <c r="M173" s="76">
        <f t="shared" si="16"/>
        <v>5.38</v>
      </c>
      <c r="N173" s="77">
        <v>3.47</v>
      </c>
      <c r="O173" s="79" t="s">
        <v>66</v>
      </c>
      <c r="P173" s="74">
        <f t="shared" si="18"/>
        <v>3.47</v>
      </c>
    </row>
    <row r="174" spans="2:16">
      <c r="B174" s="89">
        <v>60</v>
      </c>
      <c r="C174" s="79" t="s">
        <v>65</v>
      </c>
      <c r="D174" s="74">
        <f t="shared" si="12"/>
        <v>8.5714285714285712</v>
      </c>
      <c r="E174" s="91">
        <v>0.28439999999999999</v>
      </c>
      <c r="F174" s="92">
        <v>1.548E-4</v>
      </c>
      <c r="G174" s="88">
        <f t="shared" si="15"/>
        <v>0.2845548</v>
      </c>
      <c r="H174" s="77">
        <v>151.94999999999999</v>
      </c>
      <c r="I174" s="79" t="s">
        <v>66</v>
      </c>
      <c r="J174" s="76">
        <f t="shared" si="11"/>
        <v>151.94999999999999</v>
      </c>
      <c r="K174" s="77">
        <v>6.16</v>
      </c>
      <c r="L174" s="79" t="s">
        <v>66</v>
      </c>
      <c r="M174" s="76">
        <f t="shared" si="16"/>
        <v>6.16</v>
      </c>
      <c r="N174" s="77">
        <v>3.96</v>
      </c>
      <c r="O174" s="79" t="s">
        <v>66</v>
      </c>
      <c r="P174" s="74">
        <f t="shared" si="18"/>
        <v>3.96</v>
      </c>
    </row>
    <row r="175" spans="2:16">
      <c r="B175" s="89">
        <v>65</v>
      </c>
      <c r="C175" s="79" t="s">
        <v>65</v>
      </c>
      <c r="D175" s="74">
        <f t="shared" si="12"/>
        <v>9.2857142857142865</v>
      </c>
      <c r="E175" s="91">
        <v>0.2681</v>
      </c>
      <c r="F175" s="92">
        <v>1.4420000000000001E-4</v>
      </c>
      <c r="G175" s="88">
        <f t="shared" si="15"/>
        <v>0.26824419999999999</v>
      </c>
      <c r="H175" s="77">
        <v>173.74</v>
      </c>
      <c r="I175" s="79" t="s">
        <v>66</v>
      </c>
      <c r="J175" s="76">
        <f t="shared" si="11"/>
        <v>173.74</v>
      </c>
      <c r="K175" s="77">
        <v>6.94</v>
      </c>
      <c r="L175" s="79" t="s">
        <v>66</v>
      </c>
      <c r="M175" s="76">
        <f t="shared" si="16"/>
        <v>6.94</v>
      </c>
      <c r="N175" s="77">
        <v>4.4800000000000004</v>
      </c>
      <c r="O175" s="79" t="s">
        <v>66</v>
      </c>
      <c r="P175" s="76">
        <f t="shared" si="18"/>
        <v>4.4800000000000004</v>
      </c>
    </row>
    <row r="176" spans="2:16">
      <c r="B176" s="89">
        <v>70</v>
      </c>
      <c r="C176" s="79" t="s">
        <v>65</v>
      </c>
      <c r="D176" s="74">
        <f t="shared" si="12"/>
        <v>10</v>
      </c>
      <c r="E176" s="91">
        <v>0.25380000000000003</v>
      </c>
      <c r="F176" s="92">
        <v>1.35E-4</v>
      </c>
      <c r="G176" s="88">
        <f t="shared" si="15"/>
        <v>0.25393500000000002</v>
      </c>
      <c r="H176" s="77">
        <v>196.8</v>
      </c>
      <c r="I176" s="79" t="s">
        <v>66</v>
      </c>
      <c r="J176" s="76">
        <f t="shared" si="11"/>
        <v>196.8</v>
      </c>
      <c r="K176" s="77">
        <v>7.73</v>
      </c>
      <c r="L176" s="79" t="s">
        <v>66</v>
      </c>
      <c r="M176" s="76">
        <f t="shared" si="16"/>
        <v>7.73</v>
      </c>
      <c r="N176" s="77">
        <v>5.03</v>
      </c>
      <c r="O176" s="79" t="s">
        <v>66</v>
      </c>
      <c r="P176" s="76">
        <f t="shared" si="18"/>
        <v>5.03</v>
      </c>
    </row>
    <row r="177" spans="1:16">
      <c r="A177" s="4"/>
      <c r="B177" s="89">
        <v>80</v>
      </c>
      <c r="C177" s="79" t="s">
        <v>65</v>
      </c>
      <c r="D177" s="74">
        <f t="shared" si="12"/>
        <v>11.428571428571429</v>
      </c>
      <c r="E177" s="91">
        <v>0.2298</v>
      </c>
      <c r="F177" s="92">
        <v>1.199E-4</v>
      </c>
      <c r="G177" s="88">
        <f t="shared" si="15"/>
        <v>0.22991990000000001</v>
      </c>
      <c r="H177" s="77">
        <v>246.62</v>
      </c>
      <c r="I177" s="79" t="s">
        <v>66</v>
      </c>
      <c r="J177" s="76">
        <f t="shared" si="11"/>
        <v>246.62</v>
      </c>
      <c r="K177" s="77">
        <v>10.57</v>
      </c>
      <c r="L177" s="79" t="s">
        <v>66</v>
      </c>
      <c r="M177" s="76">
        <f t="shared" si="16"/>
        <v>10.57</v>
      </c>
      <c r="N177" s="77">
        <v>6.2</v>
      </c>
      <c r="O177" s="79" t="s">
        <v>66</v>
      </c>
      <c r="P177" s="76">
        <f t="shared" si="18"/>
        <v>6.2</v>
      </c>
    </row>
    <row r="178" spans="1:16">
      <c r="B178" s="77">
        <v>90</v>
      </c>
      <c r="C178" s="79" t="s">
        <v>65</v>
      </c>
      <c r="D178" s="74">
        <f t="shared" si="12"/>
        <v>12.857142857142858</v>
      </c>
      <c r="E178" s="91">
        <v>0.2104</v>
      </c>
      <c r="F178" s="92">
        <v>1.08E-4</v>
      </c>
      <c r="G178" s="88">
        <f t="shared" si="15"/>
        <v>0.210508</v>
      </c>
      <c r="H178" s="77">
        <v>301.33999999999997</v>
      </c>
      <c r="I178" s="79" t="s">
        <v>66</v>
      </c>
      <c r="J178" s="76">
        <f t="shared" si="11"/>
        <v>301.33999999999997</v>
      </c>
      <c r="K178" s="77">
        <v>13.21</v>
      </c>
      <c r="L178" s="79" t="s">
        <v>66</v>
      </c>
      <c r="M178" s="76">
        <f t="shared" si="16"/>
        <v>13.21</v>
      </c>
      <c r="N178" s="77">
        <v>7.48</v>
      </c>
      <c r="O178" s="79" t="s">
        <v>66</v>
      </c>
      <c r="P178" s="76">
        <f t="shared" si="18"/>
        <v>7.48</v>
      </c>
    </row>
    <row r="179" spans="1:16">
      <c r="B179" s="89">
        <v>100</v>
      </c>
      <c r="C179" s="90" t="s">
        <v>65</v>
      </c>
      <c r="D179" s="74">
        <f t="shared" si="12"/>
        <v>14.285714285714286</v>
      </c>
      <c r="E179" s="91">
        <v>0.19439999999999999</v>
      </c>
      <c r="F179" s="92">
        <v>9.8300000000000004E-5</v>
      </c>
      <c r="G179" s="88">
        <f t="shared" si="15"/>
        <v>0.19449829999999999</v>
      </c>
      <c r="H179" s="77">
        <v>360.84</v>
      </c>
      <c r="I179" s="79" t="s">
        <v>66</v>
      </c>
      <c r="J179" s="76">
        <f t="shared" si="11"/>
        <v>360.84</v>
      </c>
      <c r="K179" s="77">
        <v>15.78</v>
      </c>
      <c r="L179" s="79" t="s">
        <v>66</v>
      </c>
      <c r="M179" s="76">
        <f t="shared" si="16"/>
        <v>15.78</v>
      </c>
      <c r="N179" s="77">
        <v>8.86</v>
      </c>
      <c r="O179" s="79" t="s">
        <v>66</v>
      </c>
      <c r="P179" s="76">
        <f t="shared" si="18"/>
        <v>8.86</v>
      </c>
    </row>
    <row r="180" spans="1:16">
      <c r="B180" s="89">
        <v>110</v>
      </c>
      <c r="C180" s="90" t="s">
        <v>65</v>
      </c>
      <c r="D180" s="74">
        <f t="shared" si="12"/>
        <v>15.714285714285714</v>
      </c>
      <c r="E180" s="91">
        <v>0.18079999999999999</v>
      </c>
      <c r="F180" s="92">
        <v>9.0279999999999996E-5</v>
      </c>
      <c r="G180" s="88">
        <f t="shared" si="15"/>
        <v>0.18089027999999999</v>
      </c>
      <c r="H180" s="77">
        <v>425.02</v>
      </c>
      <c r="I180" s="79" t="s">
        <v>66</v>
      </c>
      <c r="J180" s="76">
        <f t="shared" si="11"/>
        <v>425.02</v>
      </c>
      <c r="K180" s="77">
        <v>18.329999999999998</v>
      </c>
      <c r="L180" s="79" t="s">
        <v>66</v>
      </c>
      <c r="M180" s="76">
        <f t="shared" si="16"/>
        <v>18.329999999999998</v>
      </c>
      <c r="N180" s="77">
        <v>10.34</v>
      </c>
      <c r="O180" s="79" t="s">
        <v>66</v>
      </c>
      <c r="P180" s="76">
        <f t="shared" si="18"/>
        <v>10.34</v>
      </c>
    </row>
    <row r="181" spans="1:16">
      <c r="B181" s="89">
        <v>120</v>
      </c>
      <c r="C181" s="90" t="s">
        <v>65</v>
      </c>
      <c r="D181" s="74">
        <f t="shared" si="12"/>
        <v>17.142857142857142</v>
      </c>
      <c r="E181" s="91">
        <v>0.16930000000000001</v>
      </c>
      <c r="F181" s="92">
        <v>8.352E-5</v>
      </c>
      <c r="G181" s="88">
        <f t="shared" si="15"/>
        <v>0.16938352000000001</v>
      </c>
      <c r="H181" s="77">
        <v>493.79</v>
      </c>
      <c r="I181" s="79" t="s">
        <v>66</v>
      </c>
      <c r="J181" s="76">
        <f t="shared" si="11"/>
        <v>493.79</v>
      </c>
      <c r="K181" s="77">
        <v>20.89</v>
      </c>
      <c r="L181" s="79" t="s">
        <v>66</v>
      </c>
      <c r="M181" s="76">
        <f t="shared" si="16"/>
        <v>20.89</v>
      </c>
      <c r="N181" s="77">
        <v>11.91</v>
      </c>
      <c r="O181" s="79" t="s">
        <v>66</v>
      </c>
      <c r="P181" s="76">
        <f t="shared" si="18"/>
        <v>11.91</v>
      </c>
    </row>
    <row r="182" spans="1:16">
      <c r="B182" s="89">
        <v>130</v>
      </c>
      <c r="C182" s="90" t="s">
        <v>65</v>
      </c>
      <c r="D182" s="74">
        <f t="shared" si="12"/>
        <v>18.571428571428573</v>
      </c>
      <c r="E182" s="91">
        <v>0.1593</v>
      </c>
      <c r="F182" s="92">
        <v>7.7739999999999998E-5</v>
      </c>
      <c r="G182" s="88">
        <f t="shared" si="15"/>
        <v>0.15937773999999999</v>
      </c>
      <c r="H182" s="77">
        <v>567.08000000000004</v>
      </c>
      <c r="I182" s="79" t="s">
        <v>66</v>
      </c>
      <c r="J182" s="76">
        <f t="shared" ref="J182:J187" si="19">H182</f>
        <v>567.08000000000004</v>
      </c>
      <c r="K182" s="77">
        <v>23.47</v>
      </c>
      <c r="L182" s="79" t="s">
        <v>66</v>
      </c>
      <c r="M182" s="76">
        <f t="shared" si="16"/>
        <v>23.47</v>
      </c>
      <c r="N182" s="77">
        <v>13.58</v>
      </c>
      <c r="O182" s="79" t="s">
        <v>66</v>
      </c>
      <c r="P182" s="76">
        <f t="shared" si="18"/>
        <v>13.58</v>
      </c>
    </row>
    <row r="183" spans="1:16">
      <c r="B183" s="89">
        <v>140</v>
      </c>
      <c r="C183" s="90" t="s">
        <v>65</v>
      </c>
      <c r="D183" s="74">
        <f t="shared" si="12"/>
        <v>20</v>
      </c>
      <c r="E183" s="91">
        <v>0.15049999999999999</v>
      </c>
      <c r="F183" s="92">
        <v>7.2750000000000007E-5</v>
      </c>
      <c r="G183" s="88">
        <f t="shared" si="15"/>
        <v>0.15057275000000001</v>
      </c>
      <c r="H183" s="77">
        <v>644.79999999999995</v>
      </c>
      <c r="I183" s="79" t="s">
        <v>66</v>
      </c>
      <c r="J183" s="76">
        <f t="shared" si="19"/>
        <v>644.79999999999995</v>
      </c>
      <c r="K183" s="77">
        <v>26.07</v>
      </c>
      <c r="L183" s="79" t="s">
        <v>66</v>
      </c>
      <c r="M183" s="76">
        <f t="shared" si="16"/>
        <v>26.07</v>
      </c>
      <c r="N183" s="77">
        <v>15.34</v>
      </c>
      <c r="O183" s="79" t="s">
        <v>66</v>
      </c>
      <c r="P183" s="76">
        <f t="shared" si="18"/>
        <v>15.34</v>
      </c>
    </row>
    <row r="184" spans="1:16">
      <c r="B184" s="89">
        <v>150</v>
      </c>
      <c r="C184" s="90" t="s">
        <v>65</v>
      </c>
      <c r="D184" s="74">
        <f t="shared" si="12"/>
        <v>21.428571428571427</v>
      </c>
      <c r="E184" s="91">
        <v>0.14280000000000001</v>
      </c>
      <c r="F184" s="92">
        <v>6.8390000000000001E-5</v>
      </c>
      <c r="G184" s="88">
        <f t="shared" si="15"/>
        <v>0.14286839000000001</v>
      </c>
      <c r="H184" s="77">
        <v>726.88</v>
      </c>
      <c r="I184" s="79" t="s">
        <v>66</v>
      </c>
      <c r="J184" s="76">
        <f t="shared" si="19"/>
        <v>726.88</v>
      </c>
      <c r="K184" s="77">
        <v>28.71</v>
      </c>
      <c r="L184" s="79" t="s">
        <v>66</v>
      </c>
      <c r="M184" s="76">
        <f t="shared" si="16"/>
        <v>28.71</v>
      </c>
      <c r="N184" s="77">
        <v>17.190000000000001</v>
      </c>
      <c r="O184" s="79" t="s">
        <v>66</v>
      </c>
      <c r="P184" s="76">
        <f t="shared" si="18"/>
        <v>17.190000000000001</v>
      </c>
    </row>
    <row r="185" spans="1:16">
      <c r="B185" s="89">
        <v>160</v>
      </c>
      <c r="C185" s="90" t="s">
        <v>65</v>
      </c>
      <c r="D185" s="74">
        <f t="shared" si="12"/>
        <v>22.857142857142858</v>
      </c>
      <c r="E185" s="91">
        <v>0.13589999999999999</v>
      </c>
      <c r="F185" s="92">
        <v>6.4540000000000002E-5</v>
      </c>
      <c r="G185" s="88">
        <f t="shared" si="15"/>
        <v>0.13596453999999999</v>
      </c>
      <c r="H185" s="77">
        <v>813.27</v>
      </c>
      <c r="I185" s="79" t="s">
        <v>66</v>
      </c>
      <c r="J185" s="76">
        <f t="shared" si="19"/>
        <v>813.27</v>
      </c>
      <c r="K185" s="77">
        <v>31.38</v>
      </c>
      <c r="L185" s="79" t="s">
        <v>66</v>
      </c>
      <c r="M185" s="76">
        <f t="shared" si="16"/>
        <v>31.38</v>
      </c>
      <c r="N185" s="77">
        <v>19.13</v>
      </c>
      <c r="O185" s="79" t="s">
        <v>66</v>
      </c>
      <c r="P185" s="76">
        <f t="shared" si="18"/>
        <v>19.13</v>
      </c>
    </row>
    <row r="186" spans="1:16">
      <c r="B186" s="89">
        <v>170</v>
      </c>
      <c r="C186" s="90" t="s">
        <v>65</v>
      </c>
      <c r="D186" s="74">
        <f t="shared" si="12"/>
        <v>24.285714285714285</v>
      </c>
      <c r="E186" s="91">
        <v>0.12970000000000001</v>
      </c>
      <c r="F186" s="92">
        <v>6.1119999999999998E-5</v>
      </c>
      <c r="G186" s="88">
        <f t="shared" si="15"/>
        <v>0.12976112000000001</v>
      </c>
      <c r="H186" s="77">
        <v>903.91</v>
      </c>
      <c r="I186" s="79" t="s">
        <v>66</v>
      </c>
      <c r="J186" s="76">
        <f t="shared" si="19"/>
        <v>903.91</v>
      </c>
      <c r="K186" s="77">
        <v>34.090000000000003</v>
      </c>
      <c r="L186" s="79" t="s">
        <v>66</v>
      </c>
      <c r="M186" s="76">
        <f t="shared" si="16"/>
        <v>34.090000000000003</v>
      </c>
      <c r="N186" s="77">
        <v>21.15</v>
      </c>
      <c r="O186" s="79" t="s">
        <v>66</v>
      </c>
      <c r="P186" s="76">
        <f t="shared" si="18"/>
        <v>21.15</v>
      </c>
    </row>
    <row r="187" spans="1:16">
      <c r="B187" s="89">
        <v>180</v>
      </c>
      <c r="C187" s="90" t="s">
        <v>65</v>
      </c>
      <c r="D187" s="74">
        <f t="shared" si="12"/>
        <v>25.714285714285715</v>
      </c>
      <c r="E187" s="91">
        <v>0.1241</v>
      </c>
      <c r="F187" s="92">
        <v>5.8060000000000003E-5</v>
      </c>
      <c r="G187" s="88">
        <f t="shared" si="15"/>
        <v>0.12415806</v>
      </c>
      <c r="H187" s="77">
        <v>998.73</v>
      </c>
      <c r="I187" s="79" t="s">
        <v>66</v>
      </c>
      <c r="J187" s="76">
        <f t="shared" si="19"/>
        <v>998.73</v>
      </c>
      <c r="K187" s="77">
        <v>36.83</v>
      </c>
      <c r="L187" s="79" t="s">
        <v>66</v>
      </c>
      <c r="M187" s="76">
        <f t="shared" si="16"/>
        <v>36.83</v>
      </c>
      <c r="N187" s="77">
        <v>23.26</v>
      </c>
      <c r="O187" s="79" t="s">
        <v>66</v>
      </c>
      <c r="P187" s="76">
        <f t="shared" si="18"/>
        <v>23.26</v>
      </c>
    </row>
    <row r="188" spans="1:16">
      <c r="B188" s="89">
        <v>200</v>
      </c>
      <c r="C188" s="90" t="s">
        <v>65</v>
      </c>
      <c r="D188" s="74">
        <f t="shared" si="12"/>
        <v>28.571428571428573</v>
      </c>
      <c r="E188" s="91">
        <v>0.1145</v>
      </c>
      <c r="F188" s="92">
        <v>5.2809999999999998E-5</v>
      </c>
      <c r="G188" s="88">
        <f t="shared" si="15"/>
        <v>0.11455281</v>
      </c>
      <c r="H188" s="77">
        <v>1.2</v>
      </c>
      <c r="I188" s="78" t="s">
        <v>12</v>
      </c>
      <c r="J188" s="76">
        <f t="shared" ref="J188:J228" si="20">H188*1000</f>
        <v>1200</v>
      </c>
      <c r="K188" s="77">
        <v>46.98</v>
      </c>
      <c r="L188" s="79" t="s">
        <v>66</v>
      </c>
      <c r="M188" s="76">
        <f t="shared" si="16"/>
        <v>46.98</v>
      </c>
      <c r="N188" s="77">
        <v>27.74</v>
      </c>
      <c r="O188" s="79" t="s">
        <v>66</v>
      </c>
      <c r="P188" s="76">
        <f t="shared" si="18"/>
        <v>27.74</v>
      </c>
    </row>
    <row r="189" spans="1:16">
      <c r="B189" s="89">
        <v>225</v>
      </c>
      <c r="C189" s="90" t="s">
        <v>65</v>
      </c>
      <c r="D189" s="74">
        <f t="shared" si="12"/>
        <v>32.142857142857146</v>
      </c>
      <c r="E189" s="91">
        <v>0.1046</v>
      </c>
      <c r="F189" s="92">
        <v>4.7490000000000001E-5</v>
      </c>
      <c r="G189" s="88">
        <f t="shared" si="15"/>
        <v>0.10464749</v>
      </c>
      <c r="H189" s="77">
        <v>1.48</v>
      </c>
      <c r="I189" s="79" t="s">
        <v>12</v>
      </c>
      <c r="J189" s="76">
        <f t="shared" si="20"/>
        <v>1480</v>
      </c>
      <c r="K189" s="77">
        <v>61.45</v>
      </c>
      <c r="L189" s="79" t="s">
        <v>66</v>
      </c>
      <c r="M189" s="76">
        <f t="shared" si="16"/>
        <v>61.45</v>
      </c>
      <c r="N189" s="77">
        <v>33.79</v>
      </c>
      <c r="O189" s="79" t="s">
        <v>66</v>
      </c>
      <c r="P189" s="76">
        <f t="shared" si="18"/>
        <v>33.79</v>
      </c>
    </row>
    <row r="190" spans="1:16">
      <c r="B190" s="89">
        <v>250</v>
      </c>
      <c r="C190" s="90" t="s">
        <v>65</v>
      </c>
      <c r="D190" s="74">
        <f t="shared" si="12"/>
        <v>35.714285714285715</v>
      </c>
      <c r="E190" s="91">
        <v>9.6460000000000004E-2</v>
      </c>
      <c r="F190" s="92">
        <v>4.3189999999999998E-5</v>
      </c>
      <c r="G190" s="88">
        <f t="shared" si="15"/>
        <v>9.6503190000000003E-2</v>
      </c>
      <c r="H190" s="77">
        <v>1.78</v>
      </c>
      <c r="I190" s="79" t="s">
        <v>12</v>
      </c>
      <c r="J190" s="76">
        <f t="shared" si="20"/>
        <v>1780</v>
      </c>
      <c r="K190" s="77">
        <v>75.13</v>
      </c>
      <c r="L190" s="79" t="s">
        <v>66</v>
      </c>
      <c r="M190" s="76">
        <f t="shared" si="16"/>
        <v>75.13</v>
      </c>
      <c r="N190" s="77">
        <v>40.340000000000003</v>
      </c>
      <c r="O190" s="79" t="s">
        <v>66</v>
      </c>
      <c r="P190" s="76">
        <f t="shared" si="18"/>
        <v>40.340000000000003</v>
      </c>
    </row>
    <row r="191" spans="1:16">
      <c r="B191" s="89">
        <v>275</v>
      </c>
      <c r="C191" s="90" t="s">
        <v>65</v>
      </c>
      <c r="D191" s="74">
        <f t="shared" ref="D191:D204" si="21">B191/$C$5</f>
        <v>39.285714285714285</v>
      </c>
      <c r="E191" s="91">
        <v>8.9660000000000004E-2</v>
      </c>
      <c r="F191" s="92">
        <v>3.9629999999999998E-5</v>
      </c>
      <c r="G191" s="88">
        <f t="shared" si="15"/>
        <v>8.9699630000000002E-2</v>
      </c>
      <c r="H191" s="77">
        <v>2.1</v>
      </c>
      <c r="I191" s="79" t="s">
        <v>12</v>
      </c>
      <c r="J191" s="76">
        <f t="shared" si="20"/>
        <v>2100</v>
      </c>
      <c r="K191" s="77">
        <v>88.49</v>
      </c>
      <c r="L191" s="79" t="s">
        <v>66</v>
      </c>
      <c r="M191" s="76">
        <f t="shared" si="16"/>
        <v>88.49</v>
      </c>
      <c r="N191" s="77">
        <v>47.36</v>
      </c>
      <c r="O191" s="79" t="s">
        <v>66</v>
      </c>
      <c r="P191" s="76">
        <f t="shared" si="18"/>
        <v>47.36</v>
      </c>
    </row>
    <row r="192" spans="1:16">
      <c r="B192" s="89">
        <v>300</v>
      </c>
      <c r="C192" s="90" t="s">
        <v>65</v>
      </c>
      <c r="D192" s="74">
        <f t="shared" si="21"/>
        <v>42.857142857142854</v>
      </c>
      <c r="E192" s="91">
        <v>8.3879999999999996E-2</v>
      </c>
      <c r="F192" s="92">
        <v>3.663E-5</v>
      </c>
      <c r="G192" s="88">
        <f t="shared" si="15"/>
        <v>8.3916629999999992E-2</v>
      </c>
      <c r="H192" s="77">
        <v>2.4500000000000002</v>
      </c>
      <c r="I192" s="79" t="s">
        <v>12</v>
      </c>
      <c r="J192" s="80">
        <f t="shared" si="20"/>
        <v>2450</v>
      </c>
      <c r="K192" s="77">
        <v>101.75</v>
      </c>
      <c r="L192" s="79" t="s">
        <v>66</v>
      </c>
      <c r="M192" s="76">
        <f t="shared" si="16"/>
        <v>101.75</v>
      </c>
      <c r="N192" s="77">
        <v>54.85</v>
      </c>
      <c r="O192" s="79" t="s">
        <v>66</v>
      </c>
      <c r="P192" s="76">
        <f t="shared" si="18"/>
        <v>54.85</v>
      </c>
    </row>
    <row r="193" spans="2:16">
      <c r="B193" s="89">
        <v>325</v>
      </c>
      <c r="C193" s="90" t="s">
        <v>65</v>
      </c>
      <c r="D193" s="74">
        <f t="shared" si="21"/>
        <v>46.428571428571431</v>
      </c>
      <c r="E193" s="91">
        <v>7.8899999999999998E-2</v>
      </c>
      <c r="F193" s="92">
        <v>3.4069999999999997E-5</v>
      </c>
      <c r="G193" s="88">
        <f t="shared" si="15"/>
        <v>7.8934069999999995E-2</v>
      </c>
      <c r="H193" s="77">
        <v>2.82</v>
      </c>
      <c r="I193" s="79" t="s">
        <v>12</v>
      </c>
      <c r="J193" s="80">
        <f t="shared" si="20"/>
        <v>2820</v>
      </c>
      <c r="K193" s="77">
        <v>115</v>
      </c>
      <c r="L193" s="79" t="s">
        <v>66</v>
      </c>
      <c r="M193" s="76">
        <f t="shared" si="16"/>
        <v>115</v>
      </c>
      <c r="N193" s="77">
        <v>62.79</v>
      </c>
      <c r="O193" s="79" t="s">
        <v>66</v>
      </c>
      <c r="P193" s="76">
        <f t="shared" si="18"/>
        <v>62.79</v>
      </c>
    </row>
    <row r="194" spans="2:16">
      <c r="B194" s="89">
        <v>350</v>
      </c>
      <c r="C194" s="90" t="s">
        <v>65</v>
      </c>
      <c r="D194" s="74">
        <f t="shared" si="21"/>
        <v>50</v>
      </c>
      <c r="E194" s="91">
        <v>7.4569999999999997E-2</v>
      </c>
      <c r="F194" s="92">
        <v>3.1860000000000003E-5</v>
      </c>
      <c r="G194" s="88">
        <f t="shared" si="15"/>
        <v>7.4601859999999992E-2</v>
      </c>
      <c r="H194" s="77">
        <v>3.21</v>
      </c>
      <c r="I194" s="79" t="s">
        <v>12</v>
      </c>
      <c r="J194" s="80">
        <f t="shared" si="20"/>
        <v>3210</v>
      </c>
      <c r="K194" s="77">
        <v>128.33000000000001</v>
      </c>
      <c r="L194" s="79" t="s">
        <v>66</v>
      </c>
      <c r="M194" s="76">
        <f t="shared" si="16"/>
        <v>128.33000000000001</v>
      </c>
      <c r="N194" s="77">
        <v>71.17</v>
      </c>
      <c r="O194" s="79" t="s">
        <v>66</v>
      </c>
      <c r="P194" s="76">
        <f t="shared" si="18"/>
        <v>71.17</v>
      </c>
    </row>
    <row r="195" spans="2:16">
      <c r="B195" s="89">
        <v>375</v>
      </c>
      <c r="C195" s="90" t="s">
        <v>65</v>
      </c>
      <c r="D195" s="74">
        <f t="shared" si="21"/>
        <v>53.571428571428569</v>
      </c>
      <c r="E195" s="91">
        <v>7.0760000000000003E-2</v>
      </c>
      <c r="F195" s="92">
        <v>2.993E-5</v>
      </c>
      <c r="G195" s="88">
        <f t="shared" si="15"/>
        <v>7.0789930000000001E-2</v>
      </c>
      <c r="H195" s="77">
        <v>3.62</v>
      </c>
      <c r="I195" s="79" t="s">
        <v>12</v>
      </c>
      <c r="J195" s="80">
        <f t="shared" si="20"/>
        <v>3620</v>
      </c>
      <c r="K195" s="77">
        <v>141.75</v>
      </c>
      <c r="L195" s="79" t="s">
        <v>66</v>
      </c>
      <c r="M195" s="76">
        <f t="shared" si="16"/>
        <v>141.75</v>
      </c>
      <c r="N195" s="77">
        <v>79.97</v>
      </c>
      <c r="O195" s="79" t="s">
        <v>66</v>
      </c>
      <c r="P195" s="76">
        <f t="shared" si="18"/>
        <v>79.97</v>
      </c>
    </row>
    <row r="196" spans="2:16">
      <c r="B196" s="89">
        <v>400</v>
      </c>
      <c r="C196" s="90" t="s">
        <v>65</v>
      </c>
      <c r="D196" s="74">
        <f t="shared" si="21"/>
        <v>57.142857142857146</v>
      </c>
      <c r="E196" s="91">
        <v>6.7379999999999995E-2</v>
      </c>
      <c r="F196" s="92">
        <v>2.8229999999999999E-5</v>
      </c>
      <c r="G196" s="88">
        <f t="shared" si="15"/>
        <v>6.740823E-2</v>
      </c>
      <c r="H196" s="77">
        <v>4.0599999999999996</v>
      </c>
      <c r="I196" s="79" t="s">
        <v>12</v>
      </c>
      <c r="J196" s="80">
        <f t="shared" si="20"/>
        <v>4059.9999999999995</v>
      </c>
      <c r="K196" s="77">
        <v>155.30000000000001</v>
      </c>
      <c r="L196" s="79" t="s">
        <v>66</v>
      </c>
      <c r="M196" s="76">
        <f t="shared" si="16"/>
        <v>155.30000000000001</v>
      </c>
      <c r="N196" s="77">
        <v>89.19</v>
      </c>
      <c r="O196" s="79" t="s">
        <v>66</v>
      </c>
      <c r="P196" s="76">
        <f t="shared" si="18"/>
        <v>89.19</v>
      </c>
    </row>
    <row r="197" spans="2:16">
      <c r="B197" s="89">
        <v>450</v>
      </c>
      <c r="C197" s="90" t="s">
        <v>65</v>
      </c>
      <c r="D197" s="74">
        <f t="shared" si="21"/>
        <v>64.285714285714292</v>
      </c>
      <c r="E197" s="91">
        <v>6.166E-2</v>
      </c>
      <c r="F197" s="92">
        <v>2.5369999999999999E-5</v>
      </c>
      <c r="G197" s="88">
        <f t="shared" si="15"/>
        <v>6.1685369999999996E-2</v>
      </c>
      <c r="H197" s="77">
        <v>4.99</v>
      </c>
      <c r="I197" s="79" t="s">
        <v>12</v>
      </c>
      <c r="J197" s="80">
        <f t="shared" si="20"/>
        <v>4990</v>
      </c>
      <c r="K197" s="77">
        <v>205.2</v>
      </c>
      <c r="L197" s="79" t="s">
        <v>66</v>
      </c>
      <c r="M197" s="76">
        <f t="shared" si="16"/>
        <v>205.2</v>
      </c>
      <c r="N197" s="77">
        <v>108.84</v>
      </c>
      <c r="O197" s="79" t="s">
        <v>66</v>
      </c>
      <c r="P197" s="76">
        <f t="shared" si="18"/>
        <v>108.84</v>
      </c>
    </row>
    <row r="198" spans="2:16">
      <c r="B198" s="89">
        <v>500</v>
      </c>
      <c r="C198" s="90" t="s">
        <v>65</v>
      </c>
      <c r="D198" s="74">
        <f t="shared" si="21"/>
        <v>71.428571428571431</v>
      </c>
      <c r="E198" s="91">
        <v>5.6989999999999999E-2</v>
      </c>
      <c r="F198" s="92">
        <v>2.3059999999999999E-5</v>
      </c>
      <c r="G198" s="88">
        <f t="shared" si="15"/>
        <v>5.7013059999999997E-2</v>
      </c>
      <c r="H198" s="77">
        <v>6.01</v>
      </c>
      <c r="I198" s="79" t="s">
        <v>12</v>
      </c>
      <c r="J198" s="80">
        <f t="shared" si="20"/>
        <v>6010</v>
      </c>
      <c r="K198" s="77">
        <v>251.86</v>
      </c>
      <c r="L198" s="79" t="s">
        <v>66</v>
      </c>
      <c r="M198" s="76">
        <f t="shared" si="16"/>
        <v>251.86</v>
      </c>
      <c r="N198" s="77">
        <v>130.03</v>
      </c>
      <c r="O198" s="79" t="s">
        <v>66</v>
      </c>
      <c r="P198" s="76">
        <f t="shared" si="18"/>
        <v>130.03</v>
      </c>
    </row>
    <row r="199" spans="2:16">
      <c r="B199" s="89">
        <v>550</v>
      </c>
      <c r="C199" s="90" t="s">
        <v>65</v>
      </c>
      <c r="D199" s="74">
        <f t="shared" si="21"/>
        <v>78.571428571428569</v>
      </c>
      <c r="E199" s="91">
        <v>5.3100000000000001E-2</v>
      </c>
      <c r="F199" s="92">
        <v>2.1140000000000001E-5</v>
      </c>
      <c r="G199" s="88">
        <f t="shared" si="15"/>
        <v>5.3121140000000004E-2</v>
      </c>
      <c r="H199" s="77">
        <v>7.1</v>
      </c>
      <c r="I199" s="79" t="s">
        <v>12</v>
      </c>
      <c r="J199" s="80">
        <f t="shared" si="20"/>
        <v>7100</v>
      </c>
      <c r="K199" s="77">
        <v>297.10000000000002</v>
      </c>
      <c r="L199" s="79" t="s">
        <v>66</v>
      </c>
      <c r="M199" s="76">
        <f t="shared" si="16"/>
        <v>297.10000000000002</v>
      </c>
      <c r="N199" s="77">
        <v>152.69999999999999</v>
      </c>
      <c r="O199" s="79" t="s">
        <v>66</v>
      </c>
      <c r="P199" s="76">
        <f t="shared" si="18"/>
        <v>152.69999999999999</v>
      </c>
    </row>
    <row r="200" spans="2:16">
      <c r="B200" s="89">
        <v>600</v>
      </c>
      <c r="C200" s="90" t="s">
        <v>65</v>
      </c>
      <c r="D200" s="74">
        <f t="shared" si="21"/>
        <v>85.714285714285708</v>
      </c>
      <c r="E200" s="91">
        <v>4.9799999999999997E-2</v>
      </c>
      <c r="F200" s="92">
        <v>1.9530000000000001E-5</v>
      </c>
      <c r="G200" s="88">
        <f t="shared" si="15"/>
        <v>4.9819529999999994E-2</v>
      </c>
      <c r="H200" s="77">
        <v>8.27</v>
      </c>
      <c r="I200" s="79" t="s">
        <v>12</v>
      </c>
      <c r="J200" s="80">
        <f t="shared" si="20"/>
        <v>8270</v>
      </c>
      <c r="K200" s="77">
        <v>341.69</v>
      </c>
      <c r="L200" s="79" t="s">
        <v>66</v>
      </c>
      <c r="M200" s="76">
        <f t="shared" si="16"/>
        <v>341.69</v>
      </c>
      <c r="N200" s="77">
        <v>176.78</v>
      </c>
      <c r="O200" s="79" t="s">
        <v>66</v>
      </c>
      <c r="P200" s="76">
        <f t="shared" si="18"/>
        <v>176.78</v>
      </c>
    </row>
    <row r="201" spans="2:16">
      <c r="B201" s="89">
        <v>650</v>
      </c>
      <c r="C201" s="90" t="s">
        <v>65</v>
      </c>
      <c r="D201" s="74">
        <f t="shared" si="21"/>
        <v>92.857142857142861</v>
      </c>
      <c r="E201" s="91">
        <v>4.6980000000000001E-2</v>
      </c>
      <c r="F201" s="92">
        <v>1.8159999999999999E-5</v>
      </c>
      <c r="G201" s="88">
        <f t="shared" si="15"/>
        <v>4.6998160000000004E-2</v>
      </c>
      <c r="H201" s="77">
        <v>9.52</v>
      </c>
      <c r="I201" s="79" t="s">
        <v>12</v>
      </c>
      <c r="J201" s="80">
        <f t="shared" si="20"/>
        <v>9520</v>
      </c>
      <c r="K201" s="77">
        <v>386.05</v>
      </c>
      <c r="L201" s="79" t="s">
        <v>66</v>
      </c>
      <c r="M201" s="76">
        <f t="shared" si="16"/>
        <v>386.05</v>
      </c>
      <c r="N201" s="77">
        <v>202.22</v>
      </c>
      <c r="O201" s="79" t="s">
        <v>66</v>
      </c>
      <c r="P201" s="76">
        <f t="shared" si="18"/>
        <v>202.22</v>
      </c>
    </row>
    <row r="202" spans="2:16">
      <c r="B202" s="89">
        <v>700</v>
      </c>
      <c r="C202" s="90" t="s">
        <v>65</v>
      </c>
      <c r="D202" s="74">
        <f t="shared" si="21"/>
        <v>100</v>
      </c>
      <c r="E202" s="91">
        <v>4.453E-2</v>
      </c>
      <c r="F202" s="92">
        <v>1.6969999999999998E-5</v>
      </c>
      <c r="G202" s="88">
        <f t="shared" si="15"/>
        <v>4.4546969999999998E-2</v>
      </c>
      <c r="H202" s="77">
        <v>10.83</v>
      </c>
      <c r="I202" s="79" t="s">
        <v>12</v>
      </c>
      <c r="J202" s="80">
        <f t="shared" si="20"/>
        <v>10830</v>
      </c>
      <c r="K202" s="77">
        <v>430.38</v>
      </c>
      <c r="L202" s="79" t="s">
        <v>66</v>
      </c>
      <c r="M202" s="76">
        <f t="shared" si="16"/>
        <v>430.38</v>
      </c>
      <c r="N202" s="77">
        <v>228.95</v>
      </c>
      <c r="O202" s="79" t="s">
        <v>66</v>
      </c>
      <c r="P202" s="76">
        <f t="shared" si="18"/>
        <v>228.95</v>
      </c>
    </row>
    <row r="203" spans="2:16">
      <c r="B203" s="89">
        <v>800</v>
      </c>
      <c r="C203" s="90" t="s">
        <v>65</v>
      </c>
      <c r="D203" s="74">
        <f t="shared" si="21"/>
        <v>114.28571428571429</v>
      </c>
      <c r="E203" s="91">
        <v>4.0480000000000002E-2</v>
      </c>
      <c r="F203" s="92">
        <v>1.503E-5</v>
      </c>
      <c r="G203" s="88">
        <f t="shared" si="15"/>
        <v>4.0495030000000001E-2</v>
      </c>
      <c r="H203" s="77">
        <v>13.67</v>
      </c>
      <c r="I203" s="79" t="s">
        <v>12</v>
      </c>
      <c r="J203" s="80">
        <f t="shared" si="20"/>
        <v>13670</v>
      </c>
      <c r="K203" s="77">
        <v>591.55999999999995</v>
      </c>
      <c r="L203" s="79" t="s">
        <v>66</v>
      </c>
      <c r="M203" s="76">
        <f t="shared" si="16"/>
        <v>591.55999999999995</v>
      </c>
      <c r="N203" s="77">
        <v>286.10000000000002</v>
      </c>
      <c r="O203" s="79" t="s">
        <v>66</v>
      </c>
      <c r="P203" s="76">
        <f t="shared" si="18"/>
        <v>286.10000000000002</v>
      </c>
    </row>
    <row r="204" spans="2:16">
      <c r="B204" s="89">
        <v>900</v>
      </c>
      <c r="C204" s="90" t="s">
        <v>65</v>
      </c>
      <c r="D204" s="74">
        <f t="shared" si="21"/>
        <v>128.57142857142858</v>
      </c>
      <c r="E204" s="91">
        <v>3.7280000000000001E-2</v>
      </c>
      <c r="F204" s="92">
        <v>1.3499999999999999E-5</v>
      </c>
      <c r="G204" s="88">
        <f t="shared" si="15"/>
        <v>3.72935E-2</v>
      </c>
      <c r="H204" s="77">
        <v>16.77</v>
      </c>
      <c r="I204" s="79" t="s">
        <v>12</v>
      </c>
      <c r="J204" s="80">
        <f t="shared" si="20"/>
        <v>16770</v>
      </c>
      <c r="K204" s="77">
        <v>739.66</v>
      </c>
      <c r="L204" s="79" t="s">
        <v>66</v>
      </c>
      <c r="M204" s="76">
        <f t="shared" si="16"/>
        <v>739.66</v>
      </c>
      <c r="N204" s="77">
        <v>347.85</v>
      </c>
      <c r="O204" s="79" t="s">
        <v>66</v>
      </c>
      <c r="P204" s="76">
        <f t="shared" si="18"/>
        <v>347.85</v>
      </c>
    </row>
    <row r="205" spans="2:16">
      <c r="B205" s="89">
        <v>1</v>
      </c>
      <c r="C205" s="93" t="s">
        <v>67</v>
      </c>
      <c r="D205" s="74">
        <f t="shared" ref="D205:D228" si="22">B205*1000/$C$5</f>
        <v>142.85714285714286</v>
      </c>
      <c r="E205" s="91">
        <v>3.4680000000000002E-2</v>
      </c>
      <c r="F205" s="92">
        <v>1.226E-5</v>
      </c>
      <c r="G205" s="88">
        <f t="shared" si="15"/>
        <v>3.4692260000000003E-2</v>
      </c>
      <c r="H205" s="77">
        <v>20.11</v>
      </c>
      <c r="I205" s="79" t="s">
        <v>12</v>
      </c>
      <c r="J205" s="80">
        <f t="shared" si="20"/>
        <v>20110</v>
      </c>
      <c r="K205" s="77">
        <v>881.9</v>
      </c>
      <c r="L205" s="79" t="s">
        <v>66</v>
      </c>
      <c r="M205" s="76">
        <f t="shared" si="16"/>
        <v>881.9</v>
      </c>
      <c r="N205" s="77">
        <v>413.87</v>
      </c>
      <c r="O205" s="79" t="s">
        <v>66</v>
      </c>
      <c r="P205" s="76">
        <f t="shared" si="18"/>
        <v>413.87</v>
      </c>
    </row>
    <row r="206" spans="2:16">
      <c r="B206" s="89">
        <v>1.1000000000000001</v>
      </c>
      <c r="C206" s="90" t="s">
        <v>67</v>
      </c>
      <c r="D206" s="74">
        <f t="shared" si="22"/>
        <v>157.14285714285714</v>
      </c>
      <c r="E206" s="91">
        <v>3.2530000000000003E-2</v>
      </c>
      <c r="F206" s="92">
        <v>1.1229999999999999E-5</v>
      </c>
      <c r="G206" s="88">
        <f t="shared" si="15"/>
        <v>3.2541230000000004E-2</v>
      </c>
      <c r="H206" s="77">
        <v>23.7</v>
      </c>
      <c r="I206" s="79" t="s">
        <v>12</v>
      </c>
      <c r="J206" s="80">
        <f t="shared" si="20"/>
        <v>23700</v>
      </c>
      <c r="K206" s="77">
        <v>1.02</v>
      </c>
      <c r="L206" s="78" t="s">
        <v>12</v>
      </c>
      <c r="M206" s="76">
        <f t="shared" ref="M206:M208" si="23">K206*1000</f>
        <v>1020</v>
      </c>
      <c r="N206" s="77">
        <v>483.83</v>
      </c>
      <c r="O206" s="79" t="s">
        <v>66</v>
      </c>
      <c r="P206" s="76">
        <f t="shared" si="18"/>
        <v>483.83</v>
      </c>
    </row>
    <row r="207" spans="2:16">
      <c r="B207" s="89">
        <v>1.2</v>
      </c>
      <c r="C207" s="90" t="s">
        <v>67</v>
      </c>
      <c r="D207" s="74">
        <f t="shared" si="22"/>
        <v>171.42857142857142</v>
      </c>
      <c r="E207" s="91">
        <v>3.0720000000000001E-2</v>
      </c>
      <c r="F207" s="92">
        <v>1.0370000000000001E-5</v>
      </c>
      <c r="G207" s="88">
        <f t="shared" si="15"/>
        <v>3.073037E-2</v>
      </c>
      <c r="H207" s="77">
        <v>27.51</v>
      </c>
      <c r="I207" s="79" t="s">
        <v>12</v>
      </c>
      <c r="J207" s="80">
        <f t="shared" si="20"/>
        <v>27510</v>
      </c>
      <c r="K207" s="77">
        <v>1.1599999999999999</v>
      </c>
      <c r="L207" s="79" t="s">
        <v>12</v>
      </c>
      <c r="M207" s="76">
        <f t="shared" si="23"/>
        <v>1160</v>
      </c>
      <c r="N207" s="77">
        <v>557.45000000000005</v>
      </c>
      <c r="O207" s="79" t="s">
        <v>66</v>
      </c>
      <c r="P207" s="76">
        <f t="shared" si="18"/>
        <v>557.45000000000005</v>
      </c>
    </row>
    <row r="208" spans="2:16">
      <c r="B208" s="89">
        <v>1.3</v>
      </c>
      <c r="C208" s="90" t="s">
        <v>67</v>
      </c>
      <c r="D208" s="74">
        <f t="shared" si="22"/>
        <v>185.71428571428572</v>
      </c>
      <c r="E208" s="91">
        <v>2.9170000000000001E-2</v>
      </c>
      <c r="F208" s="92">
        <v>9.6409999999999997E-6</v>
      </c>
      <c r="G208" s="88">
        <f t="shared" si="15"/>
        <v>2.9179641000000003E-2</v>
      </c>
      <c r="H208" s="77">
        <v>31.53</v>
      </c>
      <c r="I208" s="79" t="s">
        <v>12</v>
      </c>
      <c r="J208" s="80">
        <f t="shared" si="20"/>
        <v>31530</v>
      </c>
      <c r="K208" s="77">
        <v>1.3</v>
      </c>
      <c r="L208" s="79" t="s">
        <v>12</v>
      </c>
      <c r="M208" s="76">
        <f t="shared" si="23"/>
        <v>1300</v>
      </c>
      <c r="N208" s="77">
        <v>634.49</v>
      </c>
      <c r="O208" s="79" t="s">
        <v>66</v>
      </c>
      <c r="P208" s="76">
        <f t="shared" si="18"/>
        <v>634.49</v>
      </c>
    </row>
    <row r="209" spans="2:16">
      <c r="B209" s="89">
        <v>1.4</v>
      </c>
      <c r="C209" s="90" t="s">
        <v>67</v>
      </c>
      <c r="D209" s="74">
        <f t="shared" si="22"/>
        <v>200</v>
      </c>
      <c r="E209" s="91">
        <v>2.7830000000000001E-2</v>
      </c>
      <c r="F209" s="92">
        <v>9.0080000000000008E-6</v>
      </c>
      <c r="G209" s="88">
        <f t="shared" si="15"/>
        <v>2.7839008000000002E-2</v>
      </c>
      <c r="H209" s="77">
        <v>35.76</v>
      </c>
      <c r="I209" s="79" t="s">
        <v>12</v>
      </c>
      <c r="J209" s="80">
        <f t="shared" si="20"/>
        <v>35760</v>
      </c>
      <c r="K209" s="77">
        <v>1.43</v>
      </c>
      <c r="L209" s="79" t="s">
        <v>12</v>
      </c>
      <c r="M209" s="76">
        <f t="shared" ref="M209:M216" si="24">K209*1000</f>
        <v>1430</v>
      </c>
      <c r="N209" s="77">
        <v>714.69</v>
      </c>
      <c r="O209" s="79" t="s">
        <v>66</v>
      </c>
      <c r="P209" s="76">
        <f t="shared" si="18"/>
        <v>714.69</v>
      </c>
    </row>
    <row r="210" spans="2:16">
      <c r="B210" s="89">
        <v>1.5</v>
      </c>
      <c r="C210" s="90" t="s">
        <v>67</v>
      </c>
      <c r="D210" s="74">
        <f t="shared" si="22"/>
        <v>214.28571428571428</v>
      </c>
      <c r="E210" s="91">
        <v>2.666E-2</v>
      </c>
      <c r="F210" s="92">
        <v>8.456E-6</v>
      </c>
      <c r="G210" s="88">
        <f t="shared" si="15"/>
        <v>2.6668456E-2</v>
      </c>
      <c r="H210" s="77">
        <v>40.17</v>
      </c>
      <c r="I210" s="79" t="s">
        <v>12</v>
      </c>
      <c r="J210" s="80">
        <f t="shared" si="20"/>
        <v>40170</v>
      </c>
      <c r="K210" s="77">
        <v>1.57</v>
      </c>
      <c r="L210" s="79" t="s">
        <v>12</v>
      </c>
      <c r="M210" s="76">
        <f t="shared" si="24"/>
        <v>1570</v>
      </c>
      <c r="N210" s="77">
        <v>797.84</v>
      </c>
      <c r="O210" s="79" t="s">
        <v>66</v>
      </c>
      <c r="P210" s="76">
        <f t="shared" si="18"/>
        <v>797.84</v>
      </c>
    </row>
    <row r="211" spans="2:16">
      <c r="B211" s="89">
        <v>1.6</v>
      </c>
      <c r="C211" s="90" t="s">
        <v>67</v>
      </c>
      <c r="D211" s="74">
        <f t="shared" si="22"/>
        <v>228.57142857142858</v>
      </c>
      <c r="E211" s="91">
        <v>2.564E-2</v>
      </c>
      <c r="F211" s="92">
        <v>7.9699999999999999E-6</v>
      </c>
      <c r="G211" s="88">
        <f t="shared" si="15"/>
        <v>2.5647969999999999E-2</v>
      </c>
      <c r="H211" s="77">
        <v>44.78</v>
      </c>
      <c r="I211" s="79" t="s">
        <v>12</v>
      </c>
      <c r="J211" s="80">
        <f t="shared" si="20"/>
        <v>44780</v>
      </c>
      <c r="K211" s="77">
        <v>1.7</v>
      </c>
      <c r="L211" s="79" t="s">
        <v>12</v>
      </c>
      <c r="M211" s="76">
        <f t="shared" si="24"/>
        <v>1700</v>
      </c>
      <c r="N211" s="77">
        <v>883.73</v>
      </c>
      <c r="O211" s="79" t="s">
        <v>66</v>
      </c>
      <c r="P211" s="76">
        <f t="shared" si="18"/>
        <v>883.73</v>
      </c>
    </row>
    <row r="212" spans="2:16">
      <c r="B212" s="89">
        <v>1.7</v>
      </c>
      <c r="C212" s="90" t="s">
        <v>67</v>
      </c>
      <c r="D212" s="74">
        <f t="shared" si="22"/>
        <v>242.85714285714286</v>
      </c>
      <c r="E212" s="91">
        <v>2.4729999999999999E-2</v>
      </c>
      <c r="F212" s="92">
        <v>7.5390000000000002E-6</v>
      </c>
      <c r="G212" s="88">
        <f t="shared" si="15"/>
        <v>2.4737538999999999E-2</v>
      </c>
      <c r="H212" s="77">
        <v>49.56</v>
      </c>
      <c r="I212" s="79" t="s">
        <v>12</v>
      </c>
      <c r="J212" s="80">
        <f t="shared" si="20"/>
        <v>49560</v>
      </c>
      <c r="K212" s="77">
        <v>1.84</v>
      </c>
      <c r="L212" s="79" t="s">
        <v>12</v>
      </c>
      <c r="M212" s="80">
        <f t="shared" si="24"/>
        <v>1840</v>
      </c>
      <c r="N212" s="77">
        <v>972.19</v>
      </c>
      <c r="O212" s="79" t="s">
        <v>66</v>
      </c>
      <c r="P212" s="76">
        <f t="shared" si="18"/>
        <v>972.19</v>
      </c>
    </row>
    <row r="213" spans="2:16">
      <c r="B213" s="89">
        <v>1.8</v>
      </c>
      <c r="C213" s="90" t="s">
        <v>67</v>
      </c>
      <c r="D213" s="74">
        <f t="shared" si="22"/>
        <v>257.14285714285717</v>
      </c>
      <c r="E213" s="91">
        <v>2.392E-2</v>
      </c>
      <c r="F213" s="92">
        <v>7.153E-6</v>
      </c>
      <c r="G213" s="88">
        <f t="shared" ref="G213:G228" si="25">E213+F213</f>
        <v>2.3927153E-2</v>
      </c>
      <c r="H213" s="77">
        <v>54.51</v>
      </c>
      <c r="I213" s="79" t="s">
        <v>12</v>
      </c>
      <c r="J213" s="80">
        <f t="shared" si="20"/>
        <v>54510</v>
      </c>
      <c r="K213" s="77">
        <v>1.97</v>
      </c>
      <c r="L213" s="79" t="s">
        <v>12</v>
      </c>
      <c r="M213" s="80">
        <f t="shared" si="24"/>
        <v>1970</v>
      </c>
      <c r="N213" s="77">
        <v>1.06</v>
      </c>
      <c r="O213" s="78" t="s">
        <v>12</v>
      </c>
      <c r="P213" s="80">
        <f t="shared" ref="P213:P217" si="26">N213*1000</f>
        <v>1060</v>
      </c>
    </row>
    <row r="214" spans="2:16">
      <c r="B214" s="89">
        <v>2</v>
      </c>
      <c r="C214" s="90" t="s">
        <v>67</v>
      </c>
      <c r="D214" s="74">
        <f t="shared" si="22"/>
        <v>285.71428571428572</v>
      </c>
      <c r="E214" s="91">
        <v>2.2540000000000001E-2</v>
      </c>
      <c r="F214" s="92">
        <v>6.4930000000000003E-6</v>
      </c>
      <c r="G214" s="88">
        <f t="shared" si="25"/>
        <v>2.2546493000000001E-2</v>
      </c>
      <c r="H214" s="77">
        <v>64.88</v>
      </c>
      <c r="I214" s="79" t="s">
        <v>12</v>
      </c>
      <c r="J214" s="80">
        <f t="shared" si="20"/>
        <v>64879.999999999993</v>
      </c>
      <c r="K214" s="77">
        <v>2.4700000000000002</v>
      </c>
      <c r="L214" s="79" t="s">
        <v>12</v>
      </c>
      <c r="M214" s="80">
        <f t="shared" si="24"/>
        <v>2470</v>
      </c>
      <c r="N214" s="77">
        <v>1.25</v>
      </c>
      <c r="O214" s="79" t="s">
        <v>12</v>
      </c>
      <c r="P214" s="80">
        <f t="shared" si="26"/>
        <v>1250</v>
      </c>
    </row>
    <row r="215" spans="2:16">
      <c r="B215" s="89">
        <v>2.25</v>
      </c>
      <c r="C215" s="90" t="s">
        <v>67</v>
      </c>
      <c r="D215" s="74">
        <f t="shared" si="22"/>
        <v>321.42857142857144</v>
      </c>
      <c r="E215" s="91">
        <v>2.1149999999999999E-2</v>
      </c>
      <c r="F215" s="92">
        <v>5.8270000000000003E-6</v>
      </c>
      <c r="G215" s="88">
        <f t="shared" si="25"/>
        <v>2.1155826999999999E-2</v>
      </c>
      <c r="H215" s="77">
        <v>78.67</v>
      </c>
      <c r="I215" s="79" t="s">
        <v>12</v>
      </c>
      <c r="J215" s="80">
        <f t="shared" si="20"/>
        <v>78670</v>
      </c>
      <c r="K215" s="77">
        <v>3.16</v>
      </c>
      <c r="L215" s="79" t="s">
        <v>12</v>
      </c>
      <c r="M215" s="80">
        <f t="shared" si="24"/>
        <v>3160</v>
      </c>
      <c r="N215" s="77">
        <v>1.5</v>
      </c>
      <c r="O215" s="79" t="s">
        <v>12</v>
      </c>
      <c r="P215" s="80">
        <f t="shared" si="26"/>
        <v>1500</v>
      </c>
    </row>
    <row r="216" spans="2:16">
      <c r="B216" s="89">
        <v>2.5</v>
      </c>
      <c r="C216" s="90" t="s">
        <v>67</v>
      </c>
      <c r="D216" s="74">
        <f t="shared" si="22"/>
        <v>357.14285714285717</v>
      </c>
      <c r="E216" s="91">
        <v>2.0029999999999999E-2</v>
      </c>
      <c r="F216" s="92">
        <v>5.2889999999999997E-6</v>
      </c>
      <c r="G216" s="88">
        <f t="shared" si="25"/>
        <v>2.0035288999999998E-2</v>
      </c>
      <c r="H216" s="77">
        <v>93.3</v>
      </c>
      <c r="I216" s="79" t="s">
        <v>12</v>
      </c>
      <c r="J216" s="80">
        <f t="shared" si="20"/>
        <v>93300</v>
      </c>
      <c r="K216" s="77">
        <v>3.79</v>
      </c>
      <c r="L216" s="79" t="s">
        <v>12</v>
      </c>
      <c r="M216" s="80">
        <f t="shared" si="24"/>
        <v>3790</v>
      </c>
      <c r="N216" s="77">
        <v>1.75</v>
      </c>
      <c r="O216" s="79" t="s">
        <v>12</v>
      </c>
      <c r="P216" s="80">
        <f t="shared" si="26"/>
        <v>1750</v>
      </c>
    </row>
    <row r="217" spans="2:16">
      <c r="B217" s="89">
        <v>2.75</v>
      </c>
      <c r="C217" s="90" t="s">
        <v>67</v>
      </c>
      <c r="D217" s="74">
        <f t="shared" si="22"/>
        <v>392.85714285714283</v>
      </c>
      <c r="E217" s="91">
        <v>1.9120000000000002E-2</v>
      </c>
      <c r="F217" s="92">
        <v>4.8439999999999997E-6</v>
      </c>
      <c r="G217" s="88">
        <f t="shared" si="25"/>
        <v>1.9124844000000002E-2</v>
      </c>
      <c r="H217" s="77">
        <v>108.68</v>
      </c>
      <c r="I217" s="79" t="s">
        <v>12</v>
      </c>
      <c r="J217" s="80">
        <f t="shared" si="20"/>
        <v>108680</v>
      </c>
      <c r="K217" s="77">
        <v>4.38</v>
      </c>
      <c r="L217" s="79" t="s">
        <v>12</v>
      </c>
      <c r="M217" s="80">
        <f>K217*1000</f>
        <v>4380</v>
      </c>
      <c r="N217" s="77">
        <v>2.02</v>
      </c>
      <c r="O217" s="79" t="s">
        <v>12</v>
      </c>
      <c r="P217" s="80">
        <f t="shared" si="26"/>
        <v>2020</v>
      </c>
    </row>
    <row r="218" spans="2:16">
      <c r="B218" s="89">
        <v>3</v>
      </c>
      <c r="C218" s="90" t="s">
        <v>67</v>
      </c>
      <c r="D218" s="74">
        <f t="shared" si="22"/>
        <v>428.57142857142856</v>
      </c>
      <c r="E218" s="91">
        <v>1.8370000000000001E-2</v>
      </c>
      <c r="F218" s="92">
        <v>4.4710000000000001E-6</v>
      </c>
      <c r="G218" s="88">
        <f t="shared" si="25"/>
        <v>1.8374471E-2</v>
      </c>
      <c r="H218" s="77">
        <v>124.74</v>
      </c>
      <c r="I218" s="79" t="s">
        <v>12</v>
      </c>
      <c r="J218" s="80">
        <f t="shared" si="20"/>
        <v>124740</v>
      </c>
      <c r="K218" s="77">
        <v>4.95</v>
      </c>
      <c r="L218" s="79" t="s">
        <v>12</v>
      </c>
      <c r="M218" s="80">
        <f t="shared" ref="M218:M228" si="27">K218*1000</f>
        <v>4950</v>
      </c>
      <c r="N218" s="77">
        <v>2.29</v>
      </c>
      <c r="O218" s="79" t="s">
        <v>12</v>
      </c>
      <c r="P218" s="80">
        <f t="shared" ref="P218:P221" si="28">N218*1000</f>
        <v>2290</v>
      </c>
    </row>
    <row r="219" spans="2:16">
      <c r="B219" s="89">
        <v>3.25</v>
      </c>
      <c r="C219" s="90" t="s">
        <v>67</v>
      </c>
      <c r="D219" s="74">
        <f t="shared" si="22"/>
        <v>464.28571428571428</v>
      </c>
      <c r="E219" s="91">
        <v>1.7729999999999999E-2</v>
      </c>
      <c r="F219" s="92">
        <v>4.1529999999999999E-6</v>
      </c>
      <c r="G219" s="88">
        <f t="shared" si="25"/>
        <v>1.7734152999999999E-2</v>
      </c>
      <c r="H219" s="77">
        <v>141.41999999999999</v>
      </c>
      <c r="I219" s="79" t="s">
        <v>12</v>
      </c>
      <c r="J219" s="80">
        <f t="shared" si="20"/>
        <v>141420</v>
      </c>
      <c r="K219" s="77">
        <v>5.49</v>
      </c>
      <c r="L219" s="79" t="s">
        <v>12</v>
      </c>
      <c r="M219" s="80">
        <f t="shared" si="27"/>
        <v>5490</v>
      </c>
      <c r="N219" s="77">
        <v>2.57</v>
      </c>
      <c r="O219" s="79" t="s">
        <v>12</v>
      </c>
      <c r="P219" s="80">
        <f t="shared" si="28"/>
        <v>2570</v>
      </c>
    </row>
    <row r="220" spans="2:16">
      <c r="B220" s="89">
        <v>3.5</v>
      </c>
      <c r="C220" s="90" t="s">
        <v>67</v>
      </c>
      <c r="D220" s="74">
        <f t="shared" si="22"/>
        <v>500</v>
      </c>
      <c r="E220" s="91">
        <v>1.719E-2</v>
      </c>
      <c r="F220" s="92">
        <v>3.8789999999999996E-6</v>
      </c>
      <c r="G220" s="88">
        <f t="shared" si="25"/>
        <v>1.7193878999999999E-2</v>
      </c>
      <c r="H220" s="77">
        <v>158.66</v>
      </c>
      <c r="I220" s="79" t="s">
        <v>12</v>
      </c>
      <c r="J220" s="80">
        <f t="shared" si="20"/>
        <v>158660</v>
      </c>
      <c r="K220" s="77">
        <v>6.03</v>
      </c>
      <c r="L220" s="79" t="s">
        <v>12</v>
      </c>
      <c r="M220" s="80">
        <f t="shared" si="27"/>
        <v>6030</v>
      </c>
      <c r="N220" s="77">
        <v>2.85</v>
      </c>
      <c r="O220" s="79" t="s">
        <v>12</v>
      </c>
      <c r="P220" s="80">
        <f t="shared" si="28"/>
        <v>2850</v>
      </c>
    </row>
    <row r="221" spans="2:16">
      <c r="B221" s="89">
        <v>3.75</v>
      </c>
      <c r="C221" s="90" t="s">
        <v>67</v>
      </c>
      <c r="D221" s="74">
        <f t="shared" si="22"/>
        <v>535.71428571428567</v>
      </c>
      <c r="E221" s="91">
        <v>1.6729999999999998E-2</v>
      </c>
      <c r="F221" s="92">
        <v>3.6389999999999998E-6</v>
      </c>
      <c r="G221" s="88">
        <f t="shared" si="25"/>
        <v>1.6733638999999998E-2</v>
      </c>
      <c r="H221" s="77">
        <v>176.41</v>
      </c>
      <c r="I221" s="79" t="s">
        <v>12</v>
      </c>
      <c r="J221" s="80">
        <f t="shared" si="20"/>
        <v>176410</v>
      </c>
      <c r="K221" s="77">
        <v>6.54</v>
      </c>
      <c r="L221" s="79" t="s">
        <v>12</v>
      </c>
      <c r="M221" s="80">
        <f t="shared" si="27"/>
        <v>6540</v>
      </c>
      <c r="N221" s="77">
        <v>3.14</v>
      </c>
      <c r="O221" s="79" t="s">
        <v>12</v>
      </c>
      <c r="P221" s="80">
        <f t="shared" si="28"/>
        <v>3140</v>
      </c>
    </row>
    <row r="222" spans="2:16">
      <c r="B222" s="89">
        <v>4</v>
      </c>
      <c r="C222" s="90" t="s">
        <v>67</v>
      </c>
      <c r="D222" s="74">
        <f t="shared" si="22"/>
        <v>571.42857142857144</v>
      </c>
      <c r="E222" s="91">
        <v>1.6320000000000001E-2</v>
      </c>
      <c r="F222" s="92">
        <v>3.4290000000000001E-6</v>
      </c>
      <c r="G222" s="88">
        <f t="shared" si="25"/>
        <v>1.6323429E-2</v>
      </c>
      <c r="H222" s="77">
        <v>194.63</v>
      </c>
      <c r="I222" s="79" t="s">
        <v>12</v>
      </c>
      <c r="J222" s="80">
        <f t="shared" si="20"/>
        <v>194630</v>
      </c>
      <c r="K222" s="77">
        <v>7.05</v>
      </c>
      <c r="L222" s="79" t="s">
        <v>12</v>
      </c>
      <c r="M222" s="80">
        <f t="shared" si="27"/>
        <v>7050</v>
      </c>
      <c r="N222" s="77">
        <v>3.42</v>
      </c>
      <c r="O222" s="79" t="s">
        <v>12</v>
      </c>
      <c r="P222" s="80">
        <f>N222*1000</f>
        <v>3420</v>
      </c>
    </row>
    <row r="223" spans="2:16">
      <c r="B223" s="89">
        <v>4.5</v>
      </c>
      <c r="C223" s="90" t="s">
        <v>67</v>
      </c>
      <c r="D223" s="74">
        <f t="shared" si="22"/>
        <v>642.85714285714289</v>
      </c>
      <c r="E223" s="91">
        <v>1.566E-2</v>
      </c>
      <c r="F223" s="92">
        <v>3.0750000000000002E-6</v>
      </c>
      <c r="G223" s="88">
        <f t="shared" si="25"/>
        <v>1.5663075000000002E-2</v>
      </c>
      <c r="H223" s="77">
        <v>232.28</v>
      </c>
      <c r="I223" s="79" t="s">
        <v>12</v>
      </c>
      <c r="J223" s="80">
        <f t="shared" si="20"/>
        <v>232280</v>
      </c>
      <c r="K223" s="77">
        <v>8.86</v>
      </c>
      <c r="L223" s="79" t="s">
        <v>12</v>
      </c>
      <c r="M223" s="80">
        <f t="shared" si="27"/>
        <v>8860</v>
      </c>
      <c r="N223" s="77">
        <v>4.01</v>
      </c>
      <c r="O223" s="79" t="s">
        <v>12</v>
      </c>
      <c r="P223" s="80">
        <f t="shared" ref="P223:P228" si="29">N223*1000</f>
        <v>4010</v>
      </c>
    </row>
    <row r="224" spans="2:16">
      <c r="B224" s="89">
        <v>5</v>
      </c>
      <c r="C224" s="90" t="s">
        <v>67</v>
      </c>
      <c r="D224" s="74">
        <f t="shared" si="22"/>
        <v>714.28571428571433</v>
      </c>
      <c r="E224" s="91">
        <v>1.515E-2</v>
      </c>
      <c r="F224" s="92">
        <v>2.79E-6</v>
      </c>
      <c r="G224" s="88">
        <f t="shared" si="25"/>
        <v>1.5152790000000001E-2</v>
      </c>
      <c r="H224" s="77">
        <v>271.38</v>
      </c>
      <c r="I224" s="79" t="s">
        <v>12</v>
      </c>
      <c r="J224" s="80">
        <f t="shared" si="20"/>
        <v>271380</v>
      </c>
      <c r="K224" s="77">
        <v>10.47</v>
      </c>
      <c r="L224" s="79" t="s">
        <v>12</v>
      </c>
      <c r="M224" s="80">
        <f t="shared" si="27"/>
        <v>10470</v>
      </c>
      <c r="N224" s="77">
        <v>4.5999999999999996</v>
      </c>
      <c r="O224" s="79" t="s">
        <v>12</v>
      </c>
      <c r="P224" s="80">
        <f t="shared" si="29"/>
        <v>4600</v>
      </c>
    </row>
    <row r="225" spans="1:16">
      <c r="B225" s="89">
        <v>5.5</v>
      </c>
      <c r="C225" s="90" t="s">
        <v>67</v>
      </c>
      <c r="D225" s="74">
        <f t="shared" si="22"/>
        <v>785.71428571428567</v>
      </c>
      <c r="E225" s="91">
        <v>1.474E-2</v>
      </c>
      <c r="F225" s="92">
        <v>2.5550000000000001E-6</v>
      </c>
      <c r="G225" s="88">
        <f t="shared" si="25"/>
        <v>1.4742554999999999E-2</v>
      </c>
      <c r="H225" s="77">
        <v>311.67</v>
      </c>
      <c r="I225" s="79" t="s">
        <v>12</v>
      </c>
      <c r="J225" s="80">
        <f t="shared" si="20"/>
        <v>311670</v>
      </c>
      <c r="K225" s="77">
        <v>11.94</v>
      </c>
      <c r="L225" s="79" t="s">
        <v>12</v>
      </c>
      <c r="M225" s="80">
        <f t="shared" si="27"/>
        <v>11940</v>
      </c>
      <c r="N225" s="77">
        <v>5.19</v>
      </c>
      <c r="O225" s="79" t="s">
        <v>12</v>
      </c>
      <c r="P225" s="80">
        <f t="shared" si="29"/>
        <v>5190</v>
      </c>
    </row>
    <row r="226" spans="1:16">
      <c r="B226" s="89">
        <v>6</v>
      </c>
      <c r="C226" s="90" t="s">
        <v>67</v>
      </c>
      <c r="D226" s="74">
        <f t="shared" si="22"/>
        <v>857.14285714285711</v>
      </c>
      <c r="E226" s="91">
        <v>1.4409999999999999E-2</v>
      </c>
      <c r="F226" s="92">
        <v>2.357E-6</v>
      </c>
      <c r="G226" s="88">
        <f t="shared" si="25"/>
        <v>1.4412356999999999E-2</v>
      </c>
      <c r="H226" s="77">
        <v>352.99</v>
      </c>
      <c r="I226" s="79" t="s">
        <v>12</v>
      </c>
      <c r="J226" s="80">
        <f t="shared" si="20"/>
        <v>352990</v>
      </c>
      <c r="K226" s="77">
        <v>13.32</v>
      </c>
      <c r="L226" s="79" t="s">
        <v>12</v>
      </c>
      <c r="M226" s="80">
        <f t="shared" si="27"/>
        <v>13320</v>
      </c>
      <c r="N226" s="77">
        <v>5.78</v>
      </c>
      <c r="O226" s="79" t="s">
        <v>12</v>
      </c>
      <c r="P226" s="80">
        <f t="shared" si="29"/>
        <v>5780</v>
      </c>
    </row>
    <row r="227" spans="1:16">
      <c r="B227" s="89">
        <v>6.5</v>
      </c>
      <c r="C227" s="90" t="s">
        <v>67</v>
      </c>
      <c r="D227" s="74">
        <f t="shared" si="22"/>
        <v>928.57142857142856</v>
      </c>
      <c r="E227" s="91">
        <v>1.414E-2</v>
      </c>
      <c r="F227" s="92">
        <v>2.1890000000000001E-6</v>
      </c>
      <c r="G227" s="88">
        <f t="shared" si="25"/>
        <v>1.4142188999999999E-2</v>
      </c>
      <c r="H227" s="77">
        <v>395.17</v>
      </c>
      <c r="I227" s="79" t="s">
        <v>12</v>
      </c>
      <c r="J227" s="80">
        <f t="shared" si="20"/>
        <v>395170</v>
      </c>
      <c r="K227" s="77">
        <v>14.62</v>
      </c>
      <c r="L227" s="79" t="s">
        <v>12</v>
      </c>
      <c r="M227" s="80">
        <f t="shared" si="27"/>
        <v>14620</v>
      </c>
      <c r="N227" s="77">
        <v>6.37</v>
      </c>
      <c r="O227" s="79" t="s">
        <v>12</v>
      </c>
      <c r="P227" s="80">
        <f t="shared" si="29"/>
        <v>6370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2"/>
        <v>1000</v>
      </c>
      <c r="E228" s="91">
        <v>1.392E-2</v>
      </c>
      <c r="F228" s="92">
        <v>2.0430000000000002E-6</v>
      </c>
      <c r="G228" s="88">
        <f t="shared" si="25"/>
        <v>1.3922043E-2</v>
      </c>
      <c r="H228" s="77">
        <v>438.09</v>
      </c>
      <c r="I228" s="79" t="s">
        <v>12</v>
      </c>
      <c r="J228" s="80">
        <f t="shared" si="20"/>
        <v>438090</v>
      </c>
      <c r="K228" s="77">
        <v>15.85</v>
      </c>
      <c r="L228" s="79" t="s">
        <v>12</v>
      </c>
      <c r="M228" s="80">
        <f t="shared" si="27"/>
        <v>15850</v>
      </c>
      <c r="N228" s="77">
        <v>6.96</v>
      </c>
      <c r="O228" s="79" t="s">
        <v>12</v>
      </c>
      <c r="P228" s="80">
        <f t="shared" si="29"/>
        <v>6960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228"/>
  <sheetViews>
    <sheetView zoomScale="70" zoomScaleNormal="70" workbookViewId="0">
      <selection activeCell="AA32" sqref="AA32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3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srim7Li_Al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31</v>
      </c>
      <c r="D6" s="21" t="s">
        <v>32</v>
      </c>
      <c r="F6" s="27" t="s">
        <v>6</v>
      </c>
      <c r="G6" s="28">
        <v>13</v>
      </c>
      <c r="H6" s="28">
        <v>100</v>
      </c>
      <c r="I6" s="29">
        <v>100</v>
      </c>
      <c r="J6" s="4">
        <v>1</v>
      </c>
      <c r="K6" s="30">
        <v>27.018999999999998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34</v>
      </c>
      <c r="F7" s="32"/>
      <c r="G7" s="33"/>
      <c r="H7" s="33"/>
      <c r="I7" s="34"/>
      <c r="J7" s="4">
        <v>2</v>
      </c>
      <c r="K7" s="35">
        <v>270.19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2.702</v>
      </c>
      <c r="D8" s="38" t="s">
        <v>9</v>
      </c>
      <c r="F8" s="32"/>
      <c r="G8" s="33"/>
      <c r="H8" s="33"/>
      <c r="I8" s="34"/>
      <c r="J8" s="4">
        <v>3</v>
      </c>
      <c r="K8" s="35">
        <v>270.19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6.0304999999999998E+22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108</v>
      </c>
      <c r="F12" s="32"/>
      <c r="G12" s="33"/>
      <c r="H12" s="33"/>
      <c r="I12" s="34"/>
      <c r="J12" s="4">
        <v>7</v>
      </c>
      <c r="K12" s="35">
        <v>44.804000000000002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110</v>
      </c>
      <c r="F13" s="49"/>
      <c r="G13" s="50"/>
      <c r="H13" s="50"/>
      <c r="I13" s="51"/>
      <c r="J13" s="4">
        <v>8</v>
      </c>
      <c r="K13" s="52">
        <v>1.8181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209</v>
      </c>
      <c r="C14" s="102"/>
      <c r="D14" s="21" t="s">
        <v>210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211</v>
      </c>
      <c r="C15" s="103"/>
      <c r="D15" s="101" t="s">
        <v>212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72" t="s">
        <v>58</v>
      </c>
      <c r="E18" s="190" t="s">
        <v>59</v>
      </c>
      <c r="F18" s="191"/>
      <c r="G18" s="192"/>
      <c r="H18" s="71" t="s">
        <v>60</v>
      </c>
      <c r="I18" s="25"/>
      <c r="J18" s="72" t="s">
        <v>61</v>
      </c>
      <c r="K18" s="71" t="s">
        <v>62</v>
      </c>
      <c r="L18" s="73"/>
      <c r="M18" s="72" t="s">
        <v>61</v>
      </c>
      <c r="N18" s="71" t="s">
        <v>62</v>
      </c>
      <c r="O18" s="25"/>
      <c r="P18" s="72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2.2630000000000001E-2</v>
      </c>
      <c r="F20" s="87">
        <v>9.3729999999999994E-2</v>
      </c>
      <c r="G20" s="88">
        <f>E20+F20</f>
        <v>0.11635999999999999</v>
      </c>
      <c r="H20" s="84">
        <v>11</v>
      </c>
      <c r="I20" s="85" t="s">
        <v>64</v>
      </c>
      <c r="J20" s="97">
        <f>H20/1000/10</f>
        <v>1.0999999999999998E-3</v>
      </c>
      <c r="K20" s="84">
        <v>12</v>
      </c>
      <c r="L20" s="85" t="s">
        <v>64</v>
      </c>
      <c r="M20" s="97">
        <f t="shared" ref="M20:M83" si="0">K20/1000/10</f>
        <v>1.2000000000000001E-3</v>
      </c>
      <c r="N20" s="84">
        <v>9</v>
      </c>
      <c r="O20" s="85" t="s">
        <v>64</v>
      </c>
      <c r="P20" s="97">
        <f t="shared" ref="P20:P83" si="1">N20/1000/10</f>
        <v>8.9999999999999998E-4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2.419E-2</v>
      </c>
      <c r="F21" s="92">
        <v>9.8239999999999994E-2</v>
      </c>
      <c r="G21" s="88">
        <f t="shared" ref="G21:G84" si="3">E21+F21</f>
        <v>0.12243</v>
      </c>
      <c r="H21" s="89">
        <v>11</v>
      </c>
      <c r="I21" s="90" t="s">
        <v>64</v>
      </c>
      <c r="J21" s="74">
        <f t="shared" ref="J21:J84" si="4">H21/1000/10</f>
        <v>1.0999999999999998E-3</v>
      </c>
      <c r="K21" s="89">
        <v>13</v>
      </c>
      <c r="L21" s="90" t="s">
        <v>64</v>
      </c>
      <c r="M21" s="74">
        <f t="shared" si="0"/>
        <v>1.2999999999999999E-3</v>
      </c>
      <c r="N21" s="89">
        <v>10</v>
      </c>
      <c r="O21" s="90" t="s">
        <v>64</v>
      </c>
      <c r="P21" s="74">
        <f t="shared" si="1"/>
        <v>1E-3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2.5659999999999999E-2</v>
      </c>
      <c r="F22" s="92">
        <v>0.1023</v>
      </c>
      <c r="G22" s="88">
        <f t="shared" si="3"/>
        <v>0.12795999999999999</v>
      </c>
      <c r="H22" s="89">
        <v>12</v>
      </c>
      <c r="I22" s="90" t="s">
        <v>64</v>
      </c>
      <c r="J22" s="74">
        <f t="shared" si="4"/>
        <v>1.2000000000000001E-3</v>
      </c>
      <c r="K22" s="89">
        <v>14</v>
      </c>
      <c r="L22" s="90" t="s">
        <v>64</v>
      </c>
      <c r="M22" s="74">
        <f t="shared" si="0"/>
        <v>1.4E-3</v>
      </c>
      <c r="N22" s="89">
        <v>10</v>
      </c>
      <c r="O22" s="90" t="s">
        <v>64</v>
      </c>
      <c r="P22" s="74">
        <f t="shared" si="1"/>
        <v>1E-3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2.7040000000000002E-2</v>
      </c>
      <c r="F23" s="92">
        <v>0.10589999999999999</v>
      </c>
      <c r="G23" s="88">
        <f t="shared" si="3"/>
        <v>0.13294</v>
      </c>
      <c r="H23" s="89">
        <v>13</v>
      </c>
      <c r="I23" s="90" t="s">
        <v>64</v>
      </c>
      <c r="J23" s="74">
        <f t="shared" si="4"/>
        <v>1.2999999999999999E-3</v>
      </c>
      <c r="K23" s="89">
        <v>15</v>
      </c>
      <c r="L23" s="90" t="s">
        <v>64</v>
      </c>
      <c r="M23" s="74">
        <f t="shared" si="0"/>
        <v>1.5E-3</v>
      </c>
      <c r="N23" s="89">
        <v>11</v>
      </c>
      <c r="O23" s="90" t="s">
        <v>64</v>
      </c>
      <c r="P23" s="74">
        <f t="shared" si="1"/>
        <v>1.0999999999999998E-3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2.8369999999999999E-2</v>
      </c>
      <c r="F24" s="92">
        <v>0.10920000000000001</v>
      </c>
      <c r="G24" s="88">
        <f t="shared" si="3"/>
        <v>0.13757</v>
      </c>
      <c r="H24" s="89">
        <v>14</v>
      </c>
      <c r="I24" s="90" t="s">
        <v>64</v>
      </c>
      <c r="J24" s="74">
        <f t="shared" si="4"/>
        <v>1.4E-3</v>
      </c>
      <c r="K24" s="89">
        <v>15</v>
      </c>
      <c r="L24" s="90" t="s">
        <v>64</v>
      </c>
      <c r="M24" s="74">
        <f t="shared" si="0"/>
        <v>1.5E-3</v>
      </c>
      <c r="N24" s="89">
        <v>12</v>
      </c>
      <c r="O24" s="90" t="s">
        <v>64</v>
      </c>
      <c r="P24" s="74">
        <f t="shared" si="1"/>
        <v>1.2000000000000001E-3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2.963E-2</v>
      </c>
      <c r="F25" s="92">
        <v>0.11219999999999999</v>
      </c>
      <c r="G25" s="88">
        <f t="shared" si="3"/>
        <v>0.14182999999999998</v>
      </c>
      <c r="H25" s="89">
        <v>15</v>
      </c>
      <c r="I25" s="90" t="s">
        <v>64</v>
      </c>
      <c r="J25" s="74">
        <f t="shared" si="4"/>
        <v>1.5E-3</v>
      </c>
      <c r="K25" s="89">
        <v>16</v>
      </c>
      <c r="L25" s="90" t="s">
        <v>64</v>
      </c>
      <c r="M25" s="74">
        <f t="shared" si="0"/>
        <v>1.6000000000000001E-3</v>
      </c>
      <c r="N25" s="89">
        <v>12</v>
      </c>
      <c r="O25" s="90" t="s">
        <v>64</v>
      </c>
      <c r="P25" s="74">
        <f t="shared" si="1"/>
        <v>1.2000000000000001E-3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3.0839999999999999E-2</v>
      </c>
      <c r="F26" s="92">
        <v>0.115</v>
      </c>
      <c r="G26" s="88">
        <f t="shared" si="3"/>
        <v>0.14584</v>
      </c>
      <c r="H26" s="89">
        <v>16</v>
      </c>
      <c r="I26" s="90" t="s">
        <v>64</v>
      </c>
      <c r="J26" s="74">
        <f t="shared" si="4"/>
        <v>1.6000000000000001E-3</v>
      </c>
      <c r="K26" s="89">
        <v>17</v>
      </c>
      <c r="L26" s="90" t="s">
        <v>64</v>
      </c>
      <c r="M26" s="74">
        <f t="shared" si="0"/>
        <v>1.7000000000000001E-3</v>
      </c>
      <c r="N26" s="89">
        <v>13</v>
      </c>
      <c r="O26" s="90" t="s">
        <v>64</v>
      </c>
      <c r="P26" s="74">
        <f t="shared" si="1"/>
        <v>1.2999999999999999E-3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3.2000000000000001E-2</v>
      </c>
      <c r="F27" s="92">
        <v>0.1176</v>
      </c>
      <c r="G27" s="88">
        <f t="shared" si="3"/>
        <v>0.14960000000000001</v>
      </c>
      <c r="H27" s="89">
        <v>16</v>
      </c>
      <c r="I27" s="90" t="s">
        <v>64</v>
      </c>
      <c r="J27" s="74">
        <f t="shared" si="4"/>
        <v>1.6000000000000001E-3</v>
      </c>
      <c r="K27" s="89">
        <v>18</v>
      </c>
      <c r="L27" s="90" t="s">
        <v>64</v>
      </c>
      <c r="M27" s="74">
        <f t="shared" si="0"/>
        <v>1.8E-3</v>
      </c>
      <c r="N27" s="89">
        <v>13</v>
      </c>
      <c r="O27" s="90" t="s">
        <v>64</v>
      </c>
      <c r="P27" s="74">
        <f t="shared" si="1"/>
        <v>1.2999999999999999E-3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3.3119999999999997E-2</v>
      </c>
      <c r="F28" s="92">
        <v>0.12</v>
      </c>
      <c r="G28" s="88">
        <f t="shared" si="3"/>
        <v>0.15311999999999998</v>
      </c>
      <c r="H28" s="89">
        <v>17</v>
      </c>
      <c r="I28" s="90" t="s">
        <v>64</v>
      </c>
      <c r="J28" s="74">
        <f t="shared" si="4"/>
        <v>1.7000000000000001E-3</v>
      </c>
      <c r="K28" s="89">
        <v>18</v>
      </c>
      <c r="L28" s="90" t="s">
        <v>64</v>
      </c>
      <c r="M28" s="74">
        <f t="shared" si="0"/>
        <v>1.8E-3</v>
      </c>
      <c r="N28" s="89">
        <v>14</v>
      </c>
      <c r="O28" s="90" t="s">
        <v>64</v>
      </c>
      <c r="P28" s="74">
        <f t="shared" si="1"/>
        <v>1.4E-3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3.4209999999999997E-2</v>
      </c>
      <c r="F29" s="92">
        <v>0.1222</v>
      </c>
      <c r="G29" s="88">
        <f t="shared" si="3"/>
        <v>0.15640999999999999</v>
      </c>
      <c r="H29" s="89">
        <v>18</v>
      </c>
      <c r="I29" s="90" t="s">
        <v>64</v>
      </c>
      <c r="J29" s="74">
        <f t="shared" si="4"/>
        <v>1.8E-3</v>
      </c>
      <c r="K29" s="89">
        <v>19</v>
      </c>
      <c r="L29" s="90" t="s">
        <v>64</v>
      </c>
      <c r="M29" s="74">
        <f t="shared" si="0"/>
        <v>1.9E-3</v>
      </c>
      <c r="N29" s="89">
        <v>15</v>
      </c>
      <c r="O29" s="90" t="s">
        <v>64</v>
      </c>
      <c r="P29" s="74">
        <f t="shared" si="1"/>
        <v>1.5E-3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3.526E-2</v>
      </c>
      <c r="F30" s="92">
        <v>0.12429999999999999</v>
      </c>
      <c r="G30" s="88">
        <f t="shared" si="3"/>
        <v>0.15955999999999998</v>
      </c>
      <c r="H30" s="89">
        <v>19</v>
      </c>
      <c r="I30" s="90" t="s">
        <v>64</v>
      </c>
      <c r="J30" s="74">
        <f t="shared" si="4"/>
        <v>1.9E-3</v>
      </c>
      <c r="K30" s="89">
        <v>20</v>
      </c>
      <c r="L30" s="90" t="s">
        <v>64</v>
      </c>
      <c r="M30" s="74">
        <f t="shared" si="0"/>
        <v>2E-3</v>
      </c>
      <c r="N30" s="89">
        <v>15</v>
      </c>
      <c r="O30" s="90" t="s">
        <v>64</v>
      </c>
      <c r="P30" s="74">
        <f t="shared" si="1"/>
        <v>1.5E-3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3.628E-2</v>
      </c>
      <c r="F31" s="92">
        <v>0.1263</v>
      </c>
      <c r="G31" s="88">
        <f t="shared" si="3"/>
        <v>0.16258</v>
      </c>
      <c r="H31" s="89">
        <v>19</v>
      </c>
      <c r="I31" s="90" t="s">
        <v>64</v>
      </c>
      <c r="J31" s="74">
        <f t="shared" si="4"/>
        <v>1.9E-3</v>
      </c>
      <c r="K31" s="89">
        <v>20</v>
      </c>
      <c r="L31" s="90" t="s">
        <v>64</v>
      </c>
      <c r="M31" s="74">
        <f t="shared" si="0"/>
        <v>2E-3</v>
      </c>
      <c r="N31" s="89">
        <v>16</v>
      </c>
      <c r="O31" s="90" t="s">
        <v>64</v>
      </c>
      <c r="P31" s="74">
        <f t="shared" si="1"/>
        <v>1.6000000000000001E-3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3.8249999999999999E-2</v>
      </c>
      <c r="F32" s="92">
        <v>0.12989999999999999</v>
      </c>
      <c r="G32" s="88">
        <f t="shared" si="3"/>
        <v>0.16814999999999999</v>
      </c>
      <c r="H32" s="89">
        <v>21</v>
      </c>
      <c r="I32" s="90" t="s">
        <v>64</v>
      </c>
      <c r="J32" s="74">
        <f t="shared" si="4"/>
        <v>2.1000000000000003E-3</v>
      </c>
      <c r="K32" s="89">
        <v>22</v>
      </c>
      <c r="L32" s="90" t="s">
        <v>64</v>
      </c>
      <c r="M32" s="74">
        <f t="shared" si="0"/>
        <v>2.1999999999999997E-3</v>
      </c>
      <c r="N32" s="89">
        <v>17</v>
      </c>
      <c r="O32" s="90" t="s">
        <v>64</v>
      </c>
      <c r="P32" s="74">
        <f t="shared" si="1"/>
        <v>1.7000000000000001E-3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4.0570000000000002E-2</v>
      </c>
      <c r="F33" s="92">
        <v>0.1338</v>
      </c>
      <c r="G33" s="88">
        <f t="shared" si="3"/>
        <v>0.17437</v>
      </c>
      <c r="H33" s="89">
        <v>23</v>
      </c>
      <c r="I33" s="90" t="s">
        <v>64</v>
      </c>
      <c r="J33" s="74">
        <f t="shared" si="4"/>
        <v>2.3E-3</v>
      </c>
      <c r="K33" s="89">
        <v>23</v>
      </c>
      <c r="L33" s="90" t="s">
        <v>64</v>
      </c>
      <c r="M33" s="74">
        <f t="shared" si="0"/>
        <v>2.3E-3</v>
      </c>
      <c r="N33" s="89">
        <v>18</v>
      </c>
      <c r="O33" s="90" t="s">
        <v>64</v>
      </c>
      <c r="P33" s="74">
        <f t="shared" si="1"/>
        <v>1.8E-3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4.2759999999999999E-2</v>
      </c>
      <c r="F34" s="92">
        <v>0.13730000000000001</v>
      </c>
      <c r="G34" s="88">
        <f t="shared" si="3"/>
        <v>0.18006</v>
      </c>
      <c r="H34" s="89">
        <v>24</v>
      </c>
      <c r="I34" s="90" t="s">
        <v>64</v>
      </c>
      <c r="J34" s="74">
        <f t="shared" si="4"/>
        <v>2.4000000000000002E-3</v>
      </c>
      <c r="K34" s="89">
        <v>25</v>
      </c>
      <c r="L34" s="90" t="s">
        <v>64</v>
      </c>
      <c r="M34" s="74">
        <f t="shared" si="0"/>
        <v>2.5000000000000001E-3</v>
      </c>
      <c r="N34" s="89">
        <v>19</v>
      </c>
      <c r="O34" s="90" t="s">
        <v>64</v>
      </c>
      <c r="P34" s="74">
        <f t="shared" si="1"/>
        <v>1.9E-3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4.4850000000000001E-2</v>
      </c>
      <c r="F35" s="92">
        <v>0.1404</v>
      </c>
      <c r="G35" s="88">
        <f t="shared" si="3"/>
        <v>0.18525</v>
      </c>
      <c r="H35" s="89">
        <v>26</v>
      </c>
      <c r="I35" s="90" t="s">
        <v>64</v>
      </c>
      <c r="J35" s="74">
        <f t="shared" si="4"/>
        <v>2.5999999999999999E-3</v>
      </c>
      <c r="K35" s="89">
        <v>26</v>
      </c>
      <c r="L35" s="90" t="s">
        <v>64</v>
      </c>
      <c r="M35" s="74">
        <f t="shared" si="0"/>
        <v>2.5999999999999999E-3</v>
      </c>
      <c r="N35" s="89">
        <v>20</v>
      </c>
      <c r="O35" s="90" t="s">
        <v>64</v>
      </c>
      <c r="P35" s="74">
        <f t="shared" si="1"/>
        <v>2E-3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4.684E-2</v>
      </c>
      <c r="F36" s="92">
        <v>0.1431</v>
      </c>
      <c r="G36" s="88">
        <f t="shared" si="3"/>
        <v>0.18994</v>
      </c>
      <c r="H36" s="89">
        <v>28</v>
      </c>
      <c r="I36" s="90" t="s">
        <v>64</v>
      </c>
      <c r="J36" s="74">
        <f t="shared" si="4"/>
        <v>2.8E-3</v>
      </c>
      <c r="K36" s="89">
        <v>28</v>
      </c>
      <c r="L36" s="90" t="s">
        <v>64</v>
      </c>
      <c r="M36" s="74">
        <f t="shared" si="0"/>
        <v>2.8E-3</v>
      </c>
      <c r="N36" s="89">
        <v>21</v>
      </c>
      <c r="O36" s="90" t="s">
        <v>64</v>
      </c>
      <c r="P36" s="74">
        <f t="shared" si="1"/>
        <v>2.1000000000000003E-3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4.8759999999999998E-2</v>
      </c>
      <c r="F37" s="92">
        <v>0.14560000000000001</v>
      </c>
      <c r="G37" s="88">
        <f t="shared" si="3"/>
        <v>0.19436</v>
      </c>
      <c r="H37" s="89">
        <v>30</v>
      </c>
      <c r="I37" s="90" t="s">
        <v>64</v>
      </c>
      <c r="J37" s="74">
        <f t="shared" si="4"/>
        <v>3.0000000000000001E-3</v>
      </c>
      <c r="K37" s="89">
        <v>29</v>
      </c>
      <c r="L37" s="90" t="s">
        <v>64</v>
      </c>
      <c r="M37" s="74">
        <f t="shared" si="0"/>
        <v>2.9000000000000002E-3</v>
      </c>
      <c r="N37" s="89">
        <v>22</v>
      </c>
      <c r="O37" s="90" t="s">
        <v>64</v>
      </c>
      <c r="P37" s="74">
        <f t="shared" si="1"/>
        <v>2.1999999999999997E-3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5.0599999999999999E-2</v>
      </c>
      <c r="F38" s="92">
        <v>0.14779999999999999</v>
      </c>
      <c r="G38" s="88">
        <f t="shared" si="3"/>
        <v>0.19839999999999999</v>
      </c>
      <c r="H38" s="89">
        <v>31</v>
      </c>
      <c r="I38" s="90" t="s">
        <v>64</v>
      </c>
      <c r="J38" s="74">
        <f t="shared" si="4"/>
        <v>3.0999999999999999E-3</v>
      </c>
      <c r="K38" s="89">
        <v>31</v>
      </c>
      <c r="L38" s="90" t="s">
        <v>64</v>
      </c>
      <c r="M38" s="74">
        <f t="shared" si="0"/>
        <v>3.0999999999999999E-3</v>
      </c>
      <c r="N38" s="89">
        <v>24</v>
      </c>
      <c r="O38" s="90" t="s">
        <v>64</v>
      </c>
      <c r="P38" s="74">
        <f t="shared" si="1"/>
        <v>2.4000000000000002E-3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5.237E-2</v>
      </c>
      <c r="F39" s="92">
        <v>0.14979999999999999</v>
      </c>
      <c r="G39" s="88">
        <f t="shared" si="3"/>
        <v>0.20216999999999999</v>
      </c>
      <c r="H39" s="89">
        <v>33</v>
      </c>
      <c r="I39" s="90" t="s">
        <v>64</v>
      </c>
      <c r="J39" s="74">
        <f t="shared" si="4"/>
        <v>3.3E-3</v>
      </c>
      <c r="K39" s="89">
        <v>32</v>
      </c>
      <c r="L39" s="90" t="s">
        <v>64</v>
      </c>
      <c r="M39" s="74">
        <f t="shared" si="0"/>
        <v>3.2000000000000002E-3</v>
      </c>
      <c r="N39" s="89">
        <v>25</v>
      </c>
      <c r="O39" s="90" t="s">
        <v>64</v>
      </c>
      <c r="P39" s="74">
        <f t="shared" si="1"/>
        <v>2.5000000000000001E-3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5.4089999999999999E-2</v>
      </c>
      <c r="F40" s="92">
        <v>0.1517</v>
      </c>
      <c r="G40" s="88">
        <f t="shared" si="3"/>
        <v>0.20579</v>
      </c>
      <c r="H40" s="89">
        <v>34</v>
      </c>
      <c r="I40" s="90" t="s">
        <v>64</v>
      </c>
      <c r="J40" s="74">
        <f t="shared" si="4"/>
        <v>3.4000000000000002E-3</v>
      </c>
      <c r="K40" s="89">
        <v>34</v>
      </c>
      <c r="L40" s="90" t="s">
        <v>64</v>
      </c>
      <c r="M40" s="74">
        <f t="shared" si="0"/>
        <v>3.4000000000000002E-3</v>
      </c>
      <c r="N40" s="89">
        <v>26</v>
      </c>
      <c r="O40" s="90" t="s">
        <v>64</v>
      </c>
      <c r="P40" s="74">
        <f t="shared" si="1"/>
        <v>2.5999999999999999E-3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5.7369999999999997E-2</v>
      </c>
      <c r="F41" s="92">
        <v>0.15490000000000001</v>
      </c>
      <c r="G41" s="88">
        <f t="shared" si="3"/>
        <v>0.21227000000000001</v>
      </c>
      <c r="H41" s="89">
        <v>38</v>
      </c>
      <c r="I41" s="90" t="s">
        <v>64</v>
      </c>
      <c r="J41" s="74">
        <f t="shared" si="4"/>
        <v>3.8E-3</v>
      </c>
      <c r="K41" s="89">
        <v>36</v>
      </c>
      <c r="L41" s="90" t="s">
        <v>64</v>
      </c>
      <c r="M41" s="74">
        <f t="shared" si="0"/>
        <v>3.5999999999999999E-3</v>
      </c>
      <c r="N41" s="89">
        <v>28</v>
      </c>
      <c r="O41" s="90" t="s">
        <v>64</v>
      </c>
      <c r="P41" s="74">
        <f t="shared" si="1"/>
        <v>2.8E-3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6.0470000000000003E-2</v>
      </c>
      <c r="F42" s="92">
        <v>0.15759999999999999</v>
      </c>
      <c r="G42" s="88">
        <f t="shared" si="3"/>
        <v>0.21806999999999999</v>
      </c>
      <c r="H42" s="89">
        <v>41</v>
      </c>
      <c r="I42" s="90" t="s">
        <v>64</v>
      </c>
      <c r="J42" s="74">
        <f t="shared" si="4"/>
        <v>4.1000000000000003E-3</v>
      </c>
      <c r="K42" s="89">
        <v>39</v>
      </c>
      <c r="L42" s="90" t="s">
        <v>64</v>
      </c>
      <c r="M42" s="74">
        <f t="shared" si="0"/>
        <v>3.8999999999999998E-3</v>
      </c>
      <c r="N42" s="89">
        <v>30</v>
      </c>
      <c r="O42" s="90" t="s">
        <v>64</v>
      </c>
      <c r="P42" s="74">
        <f t="shared" si="1"/>
        <v>3.0000000000000001E-3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6.343E-2</v>
      </c>
      <c r="F43" s="92">
        <v>0.16</v>
      </c>
      <c r="G43" s="88">
        <f t="shared" si="3"/>
        <v>0.22343000000000002</v>
      </c>
      <c r="H43" s="89">
        <v>44</v>
      </c>
      <c r="I43" s="90" t="s">
        <v>64</v>
      </c>
      <c r="J43" s="74">
        <f t="shared" si="4"/>
        <v>4.3999999999999994E-3</v>
      </c>
      <c r="K43" s="89">
        <v>41</v>
      </c>
      <c r="L43" s="90" t="s">
        <v>64</v>
      </c>
      <c r="M43" s="74">
        <f t="shared" si="0"/>
        <v>4.1000000000000003E-3</v>
      </c>
      <c r="N43" s="89">
        <v>32</v>
      </c>
      <c r="O43" s="90" t="s">
        <v>64</v>
      </c>
      <c r="P43" s="74">
        <f t="shared" si="1"/>
        <v>3.2000000000000002E-3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6.6250000000000003E-2</v>
      </c>
      <c r="F44" s="92">
        <v>0.16200000000000001</v>
      </c>
      <c r="G44" s="88">
        <f t="shared" si="3"/>
        <v>0.22825000000000001</v>
      </c>
      <c r="H44" s="89">
        <v>47</v>
      </c>
      <c r="I44" s="90" t="s">
        <v>64</v>
      </c>
      <c r="J44" s="74">
        <f t="shared" si="4"/>
        <v>4.7000000000000002E-3</v>
      </c>
      <c r="K44" s="89">
        <v>44</v>
      </c>
      <c r="L44" s="90" t="s">
        <v>64</v>
      </c>
      <c r="M44" s="74">
        <f t="shared" si="0"/>
        <v>4.3999999999999994E-3</v>
      </c>
      <c r="N44" s="89">
        <v>34</v>
      </c>
      <c r="O44" s="90" t="s">
        <v>64</v>
      </c>
      <c r="P44" s="74">
        <f t="shared" si="1"/>
        <v>3.4000000000000002E-3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6.8949999999999997E-2</v>
      </c>
      <c r="F45" s="92">
        <v>0.16370000000000001</v>
      </c>
      <c r="G45" s="88">
        <f t="shared" si="3"/>
        <v>0.23265000000000002</v>
      </c>
      <c r="H45" s="89">
        <v>50</v>
      </c>
      <c r="I45" s="90" t="s">
        <v>64</v>
      </c>
      <c r="J45" s="74">
        <f t="shared" si="4"/>
        <v>5.0000000000000001E-3</v>
      </c>
      <c r="K45" s="89">
        <v>46</v>
      </c>
      <c r="L45" s="90" t="s">
        <v>64</v>
      </c>
      <c r="M45" s="74">
        <f t="shared" si="0"/>
        <v>4.5999999999999999E-3</v>
      </c>
      <c r="N45" s="89">
        <v>35</v>
      </c>
      <c r="O45" s="90" t="s">
        <v>64</v>
      </c>
      <c r="P45" s="74">
        <f t="shared" si="1"/>
        <v>3.5000000000000005E-3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7.1550000000000002E-2</v>
      </c>
      <c r="F46" s="92">
        <v>0.1651</v>
      </c>
      <c r="G46" s="88">
        <f t="shared" si="3"/>
        <v>0.23665</v>
      </c>
      <c r="H46" s="89">
        <v>53</v>
      </c>
      <c r="I46" s="90" t="s">
        <v>64</v>
      </c>
      <c r="J46" s="74">
        <f t="shared" si="4"/>
        <v>5.3E-3</v>
      </c>
      <c r="K46" s="89">
        <v>49</v>
      </c>
      <c r="L46" s="90" t="s">
        <v>64</v>
      </c>
      <c r="M46" s="74">
        <f t="shared" si="0"/>
        <v>4.8999999999999998E-3</v>
      </c>
      <c r="N46" s="89">
        <v>37</v>
      </c>
      <c r="O46" s="90" t="s">
        <v>64</v>
      </c>
      <c r="P46" s="74">
        <f t="shared" si="1"/>
        <v>3.6999999999999997E-3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7.6490000000000002E-2</v>
      </c>
      <c r="F47" s="92">
        <v>0.16750000000000001</v>
      </c>
      <c r="G47" s="88">
        <f t="shared" si="3"/>
        <v>0.24399000000000001</v>
      </c>
      <c r="H47" s="89">
        <v>59</v>
      </c>
      <c r="I47" s="90" t="s">
        <v>64</v>
      </c>
      <c r="J47" s="74">
        <f t="shared" si="4"/>
        <v>5.8999999999999999E-3</v>
      </c>
      <c r="K47" s="89">
        <v>54</v>
      </c>
      <c r="L47" s="90" t="s">
        <v>64</v>
      </c>
      <c r="M47" s="74">
        <f t="shared" si="0"/>
        <v>5.4000000000000003E-3</v>
      </c>
      <c r="N47" s="89">
        <v>41</v>
      </c>
      <c r="O47" s="90" t="s">
        <v>64</v>
      </c>
      <c r="P47" s="74">
        <f t="shared" si="1"/>
        <v>4.1000000000000003E-3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8.1129999999999994E-2</v>
      </c>
      <c r="F48" s="92">
        <v>0.16930000000000001</v>
      </c>
      <c r="G48" s="88">
        <f t="shared" si="3"/>
        <v>0.25042999999999999</v>
      </c>
      <c r="H48" s="89">
        <v>65</v>
      </c>
      <c r="I48" s="90" t="s">
        <v>64</v>
      </c>
      <c r="J48" s="74">
        <f t="shared" si="4"/>
        <v>6.5000000000000006E-3</v>
      </c>
      <c r="K48" s="89">
        <v>58</v>
      </c>
      <c r="L48" s="90" t="s">
        <v>64</v>
      </c>
      <c r="M48" s="74">
        <f t="shared" si="0"/>
        <v>5.8000000000000005E-3</v>
      </c>
      <c r="N48" s="89">
        <v>44</v>
      </c>
      <c r="O48" s="90" t="s">
        <v>64</v>
      </c>
      <c r="P48" s="74">
        <f t="shared" si="1"/>
        <v>4.3999999999999994E-3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8.5519999999999999E-2</v>
      </c>
      <c r="F49" s="92">
        <v>0.1706</v>
      </c>
      <c r="G49" s="88">
        <f t="shared" si="3"/>
        <v>0.25612000000000001</v>
      </c>
      <c r="H49" s="89">
        <v>71</v>
      </c>
      <c r="I49" s="90" t="s">
        <v>64</v>
      </c>
      <c r="J49" s="74">
        <f t="shared" si="4"/>
        <v>7.0999999999999995E-3</v>
      </c>
      <c r="K49" s="89">
        <v>63</v>
      </c>
      <c r="L49" s="90" t="s">
        <v>64</v>
      </c>
      <c r="M49" s="74">
        <f t="shared" si="0"/>
        <v>6.3E-3</v>
      </c>
      <c r="N49" s="89">
        <v>48</v>
      </c>
      <c r="O49" s="90" t="s">
        <v>64</v>
      </c>
      <c r="P49" s="74">
        <f t="shared" si="1"/>
        <v>4.8000000000000004E-3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8.9700000000000002E-2</v>
      </c>
      <c r="F50" s="92">
        <v>0.1716</v>
      </c>
      <c r="G50" s="88">
        <f t="shared" si="3"/>
        <v>0.26129999999999998</v>
      </c>
      <c r="H50" s="89">
        <v>77</v>
      </c>
      <c r="I50" s="90" t="s">
        <v>64</v>
      </c>
      <c r="J50" s="74">
        <f t="shared" si="4"/>
        <v>7.7000000000000002E-3</v>
      </c>
      <c r="K50" s="89">
        <v>68</v>
      </c>
      <c r="L50" s="90" t="s">
        <v>64</v>
      </c>
      <c r="M50" s="74">
        <f t="shared" si="0"/>
        <v>6.8000000000000005E-3</v>
      </c>
      <c r="N50" s="89">
        <v>51</v>
      </c>
      <c r="O50" s="90" t="s">
        <v>64</v>
      </c>
      <c r="P50" s="74">
        <f t="shared" si="1"/>
        <v>5.0999999999999995E-3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9.3689999999999996E-2</v>
      </c>
      <c r="F51" s="92">
        <v>0.17230000000000001</v>
      </c>
      <c r="G51" s="88">
        <f t="shared" si="3"/>
        <v>0.26599</v>
      </c>
      <c r="H51" s="89">
        <v>83</v>
      </c>
      <c r="I51" s="90" t="s">
        <v>64</v>
      </c>
      <c r="J51" s="74">
        <f t="shared" si="4"/>
        <v>8.3000000000000001E-3</v>
      </c>
      <c r="K51" s="89">
        <v>72</v>
      </c>
      <c r="L51" s="90" t="s">
        <v>64</v>
      </c>
      <c r="M51" s="74">
        <f t="shared" si="0"/>
        <v>7.1999999999999998E-3</v>
      </c>
      <c r="N51" s="89">
        <v>54</v>
      </c>
      <c r="O51" s="90" t="s">
        <v>64</v>
      </c>
      <c r="P51" s="74">
        <f t="shared" si="1"/>
        <v>5.4000000000000003E-3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9.7509999999999999E-2</v>
      </c>
      <c r="F52" s="92">
        <v>0.17269999999999999</v>
      </c>
      <c r="G52" s="88">
        <f t="shared" si="3"/>
        <v>0.27021000000000001</v>
      </c>
      <c r="H52" s="89">
        <v>89</v>
      </c>
      <c r="I52" s="90" t="s">
        <v>64</v>
      </c>
      <c r="J52" s="74">
        <f t="shared" si="4"/>
        <v>8.8999999999999999E-3</v>
      </c>
      <c r="K52" s="89">
        <v>77</v>
      </c>
      <c r="L52" s="90" t="s">
        <v>64</v>
      </c>
      <c r="M52" s="74">
        <f t="shared" si="0"/>
        <v>7.7000000000000002E-3</v>
      </c>
      <c r="N52" s="89">
        <v>57</v>
      </c>
      <c r="O52" s="90" t="s">
        <v>64</v>
      </c>
      <c r="P52" s="74">
        <f t="shared" si="1"/>
        <v>5.7000000000000002E-3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0.1012</v>
      </c>
      <c r="F53" s="92">
        <v>0.17299999999999999</v>
      </c>
      <c r="G53" s="88">
        <f t="shared" si="3"/>
        <v>0.2742</v>
      </c>
      <c r="H53" s="89">
        <v>95</v>
      </c>
      <c r="I53" s="90" t="s">
        <v>64</v>
      </c>
      <c r="J53" s="74">
        <f t="shared" si="4"/>
        <v>9.4999999999999998E-3</v>
      </c>
      <c r="K53" s="89">
        <v>81</v>
      </c>
      <c r="L53" s="90" t="s">
        <v>64</v>
      </c>
      <c r="M53" s="74">
        <f t="shared" si="0"/>
        <v>8.0999999999999996E-3</v>
      </c>
      <c r="N53" s="89">
        <v>60</v>
      </c>
      <c r="O53" s="90" t="s">
        <v>64</v>
      </c>
      <c r="P53" s="74">
        <f t="shared" si="1"/>
        <v>6.0000000000000001E-3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0.1047</v>
      </c>
      <c r="F54" s="92">
        <v>0.1731</v>
      </c>
      <c r="G54" s="88">
        <f t="shared" si="3"/>
        <v>0.27779999999999999</v>
      </c>
      <c r="H54" s="89">
        <v>101</v>
      </c>
      <c r="I54" s="90" t="s">
        <v>64</v>
      </c>
      <c r="J54" s="74">
        <f t="shared" si="4"/>
        <v>1.0100000000000001E-2</v>
      </c>
      <c r="K54" s="89">
        <v>85</v>
      </c>
      <c r="L54" s="90" t="s">
        <v>64</v>
      </c>
      <c r="M54" s="74">
        <f t="shared" si="0"/>
        <v>8.5000000000000006E-3</v>
      </c>
      <c r="N54" s="89">
        <v>63</v>
      </c>
      <c r="O54" s="90" t="s">
        <v>64</v>
      </c>
      <c r="P54" s="74">
        <f t="shared" si="1"/>
        <v>6.3E-3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0.1082</v>
      </c>
      <c r="F55" s="92">
        <v>0.1731</v>
      </c>
      <c r="G55" s="88">
        <f t="shared" si="3"/>
        <v>0.28129999999999999</v>
      </c>
      <c r="H55" s="89">
        <v>107</v>
      </c>
      <c r="I55" s="90" t="s">
        <v>64</v>
      </c>
      <c r="J55" s="74">
        <f t="shared" si="4"/>
        <v>1.0699999999999999E-2</v>
      </c>
      <c r="K55" s="89">
        <v>90</v>
      </c>
      <c r="L55" s="90" t="s">
        <v>64</v>
      </c>
      <c r="M55" s="74">
        <f t="shared" si="0"/>
        <v>8.9999999999999993E-3</v>
      </c>
      <c r="N55" s="89">
        <v>66</v>
      </c>
      <c r="O55" s="90" t="s">
        <v>64</v>
      </c>
      <c r="P55" s="74">
        <f t="shared" si="1"/>
        <v>6.6E-3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0.1115</v>
      </c>
      <c r="F56" s="92">
        <v>0.1729</v>
      </c>
      <c r="G56" s="88">
        <f t="shared" si="3"/>
        <v>0.28439999999999999</v>
      </c>
      <c r="H56" s="89">
        <v>113</v>
      </c>
      <c r="I56" s="90" t="s">
        <v>64</v>
      </c>
      <c r="J56" s="74">
        <f t="shared" si="4"/>
        <v>1.1300000000000001E-2</v>
      </c>
      <c r="K56" s="89">
        <v>94</v>
      </c>
      <c r="L56" s="90" t="s">
        <v>64</v>
      </c>
      <c r="M56" s="74">
        <f t="shared" si="0"/>
        <v>9.4000000000000004E-3</v>
      </c>
      <c r="N56" s="89">
        <v>69</v>
      </c>
      <c r="O56" s="90" t="s">
        <v>64</v>
      </c>
      <c r="P56" s="74">
        <f t="shared" si="1"/>
        <v>6.9000000000000008E-3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0.1147</v>
      </c>
      <c r="F57" s="92">
        <v>0.17269999999999999</v>
      </c>
      <c r="G57" s="88">
        <f t="shared" si="3"/>
        <v>0.28739999999999999</v>
      </c>
      <c r="H57" s="89">
        <v>119</v>
      </c>
      <c r="I57" s="90" t="s">
        <v>64</v>
      </c>
      <c r="J57" s="74">
        <f t="shared" si="4"/>
        <v>1.1899999999999999E-2</v>
      </c>
      <c r="K57" s="89">
        <v>98</v>
      </c>
      <c r="L57" s="90" t="s">
        <v>64</v>
      </c>
      <c r="M57" s="74">
        <f t="shared" si="0"/>
        <v>9.7999999999999997E-3</v>
      </c>
      <c r="N57" s="89">
        <v>72</v>
      </c>
      <c r="O57" s="90" t="s">
        <v>64</v>
      </c>
      <c r="P57" s="74">
        <f t="shared" si="1"/>
        <v>7.1999999999999998E-3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0.12089999999999999</v>
      </c>
      <c r="F58" s="92">
        <v>0.17199999999999999</v>
      </c>
      <c r="G58" s="88">
        <f t="shared" si="3"/>
        <v>0.29289999999999999</v>
      </c>
      <c r="H58" s="89">
        <v>130</v>
      </c>
      <c r="I58" s="90" t="s">
        <v>64</v>
      </c>
      <c r="J58" s="74">
        <f t="shared" si="4"/>
        <v>1.3000000000000001E-2</v>
      </c>
      <c r="K58" s="89">
        <v>106</v>
      </c>
      <c r="L58" s="90" t="s">
        <v>64</v>
      </c>
      <c r="M58" s="74">
        <f t="shared" si="0"/>
        <v>1.06E-2</v>
      </c>
      <c r="N58" s="89">
        <v>79</v>
      </c>
      <c r="O58" s="90" t="s">
        <v>64</v>
      </c>
      <c r="P58" s="74">
        <f t="shared" si="1"/>
        <v>7.9000000000000008E-3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0.1283</v>
      </c>
      <c r="F59" s="92">
        <v>0.1709</v>
      </c>
      <c r="G59" s="88">
        <f t="shared" si="3"/>
        <v>0.29920000000000002</v>
      </c>
      <c r="H59" s="89">
        <v>145</v>
      </c>
      <c r="I59" s="90" t="s">
        <v>64</v>
      </c>
      <c r="J59" s="74">
        <f t="shared" si="4"/>
        <v>1.4499999999999999E-2</v>
      </c>
      <c r="K59" s="89">
        <v>115</v>
      </c>
      <c r="L59" s="90" t="s">
        <v>64</v>
      </c>
      <c r="M59" s="74">
        <f t="shared" si="0"/>
        <v>1.15E-2</v>
      </c>
      <c r="N59" s="89">
        <v>86</v>
      </c>
      <c r="O59" s="90" t="s">
        <v>64</v>
      </c>
      <c r="P59" s="74">
        <f t="shared" si="1"/>
        <v>8.6E-3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0.13519999999999999</v>
      </c>
      <c r="F60" s="92">
        <v>0.16950000000000001</v>
      </c>
      <c r="G60" s="88">
        <f t="shared" si="3"/>
        <v>0.30469999999999997</v>
      </c>
      <c r="H60" s="89">
        <v>160</v>
      </c>
      <c r="I60" s="90" t="s">
        <v>64</v>
      </c>
      <c r="J60" s="74">
        <f t="shared" si="4"/>
        <v>1.6E-2</v>
      </c>
      <c r="K60" s="89">
        <v>125</v>
      </c>
      <c r="L60" s="90" t="s">
        <v>64</v>
      </c>
      <c r="M60" s="74">
        <f t="shared" si="0"/>
        <v>1.2500000000000001E-2</v>
      </c>
      <c r="N60" s="89">
        <v>93</v>
      </c>
      <c r="O60" s="90" t="s">
        <v>64</v>
      </c>
      <c r="P60" s="74">
        <f t="shared" si="1"/>
        <v>9.2999999999999992E-3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0.14180000000000001</v>
      </c>
      <c r="F61" s="92">
        <v>0.16800000000000001</v>
      </c>
      <c r="G61" s="88">
        <f t="shared" si="3"/>
        <v>0.30980000000000002</v>
      </c>
      <c r="H61" s="89">
        <v>175</v>
      </c>
      <c r="I61" s="90" t="s">
        <v>64</v>
      </c>
      <c r="J61" s="74">
        <f t="shared" si="4"/>
        <v>1.7499999999999998E-2</v>
      </c>
      <c r="K61" s="89">
        <v>134</v>
      </c>
      <c r="L61" s="90" t="s">
        <v>64</v>
      </c>
      <c r="M61" s="74">
        <f t="shared" si="0"/>
        <v>1.34E-2</v>
      </c>
      <c r="N61" s="89">
        <v>100</v>
      </c>
      <c r="O61" s="90" t="s">
        <v>64</v>
      </c>
      <c r="P61" s="74">
        <f t="shared" si="1"/>
        <v>0.01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0.14810000000000001</v>
      </c>
      <c r="F62" s="92">
        <v>0.1663</v>
      </c>
      <c r="G62" s="88">
        <f t="shared" si="3"/>
        <v>0.31440000000000001</v>
      </c>
      <c r="H62" s="89">
        <v>189</v>
      </c>
      <c r="I62" s="90" t="s">
        <v>64</v>
      </c>
      <c r="J62" s="74">
        <f t="shared" si="4"/>
        <v>1.89E-2</v>
      </c>
      <c r="K62" s="89">
        <v>143</v>
      </c>
      <c r="L62" s="90" t="s">
        <v>64</v>
      </c>
      <c r="M62" s="74">
        <f t="shared" si="0"/>
        <v>1.4299999999999998E-2</v>
      </c>
      <c r="N62" s="89">
        <v>107</v>
      </c>
      <c r="O62" s="90" t="s">
        <v>64</v>
      </c>
      <c r="P62" s="74">
        <f t="shared" si="1"/>
        <v>1.0699999999999999E-2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0.1542</v>
      </c>
      <c r="F63" s="92">
        <v>0.1646</v>
      </c>
      <c r="G63" s="88">
        <f t="shared" si="3"/>
        <v>0.31879999999999997</v>
      </c>
      <c r="H63" s="89">
        <v>204</v>
      </c>
      <c r="I63" s="90" t="s">
        <v>64</v>
      </c>
      <c r="J63" s="74">
        <f t="shared" si="4"/>
        <v>2.0399999999999998E-2</v>
      </c>
      <c r="K63" s="89">
        <v>152</v>
      </c>
      <c r="L63" s="90" t="s">
        <v>64</v>
      </c>
      <c r="M63" s="74">
        <f t="shared" si="0"/>
        <v>1.52E-2</v>
      </c>
      <c r="N63" s="89">
        <v>114</v>
      </c>
      <c r="O63" s="90" t="s">
        <v>64</v>
      </c>
      <c r="P63" s="74">
        <f t="shared" si="1"/>
        <v>1.14E-2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0.16</v>
      </c>
      <c r="F64" s="92">
        <v>0.1628</v>
      </c>
      <c r="G64" s="88">
        <f t="shared" si="3"/>
        <v>0.32279999999999998</v>
      </c>
      <c r="H64" s="89">
        <v>219</v>
      </c>
      <c r="I64" s="90" t="s">
        <v>64</v>
      </c>
      <c r="J64" s="74">
        <f t="shared" si="4"/>
        <v>2.1899999999999999E-2</v>
      </c>
      <c r="K64" s="89">
        <v>161</v>
      </c>
      <c r="L64" s="90" t="s">
        <v>64</v>
      </c>
      <c r="M64" s="74">
        <f t="shared" si="0"/>
        <v>1.61E-2</v>
      </c>
      <c r="N64" s="89">
        <v>121</v>
      </c>
      <c r="O64" s="90" t="s">
        <v>64</v>
      </c>
      <c r="P64" s="74">
        <f t="shared" si="1"/>
        <v>1.21E-2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0.1656</v>
      </c>
      <c r="F65" s="92">
        <v>0.161</v>
      </c>
      <c r="G65" s="88">
        <f t="shared" si="3"/>
        <v>0.3266</v>
      </c>
      <c r="H65" s="89">
        <v>234</v>
      </c>
      <c r="I65" s="90" t="s">
        <v>64</v>
      </c>
      <c r="J65" s="74">
        <f t="shared" si="4"/>
        <v>2.3400000000000001E-2</v>
      </c>
      <c r="K65" s="89">
        <v>170</v>
      </c>
      <c r="L65" s="90" t="s">
        <v>64</v>
      </c>
      <c r="M65" s="74">
        <f t="shared" si="0"/>
        <v>1.7000000000000001E-2</v>
      </c>
      <c r="N65" s="89">
        <v>128</v>
      </c>
      <c r="O65" s="90" t="s">
        <v>64</v>
      </c>
      <c r="P65" s="74">
        <f t="shared" si="1"/>
        <v>1.2800000000000001E-2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0.17100000000000001</v>
      </c>
      <c r="F66" s="92">
        <v>0.1593</v>
      </c>
      <c r="G66" s="88">
        <f t="shared" si="3"/>
        <v>0.33030000000000004</v>
      </c>
      <c r="H66" s="89">
        <v>249</v>
      </c>
      <c r="I66" s="90" t="s">
        <v>64</v>
      </c>
      <c r="J66" s="74">
        <f t="shared" si="4"/>
        <v>2.4899999999999999E-2</v>
      </c>
      <c r="K66" s="89">
        <v>178</v>
      </c>
      <c r="L66" s="90" t="s">
        <v>64</v>
      </c>
      <c r="M66" s="74">
        <f t="shared" si="0"/>
        <v>1.78E-2</v>
      </c>
      <c r="N66" s="89">
        <v>134</v>
      </c>
      <c r="O66" s="90" t="s">
        <v>64</v>
      </c>
      <c r="P66" s="74">
        <f t="shared" si="1"/>
        <v>1.34E-2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0.18140000000000001</v>
      </c>
      <c r="F67" s="92">
        <v>0.15570000000000001</v>
      </c>
      <c r="G67" s="88">
        <f t="shared" si="3"/>
        <v>0.33710000000000001</v>
      </c>
      <c r="H67" s="89">
        <v>278</v>
      </c>
      <c r="I67" s="90" t="s">
        <v>64</v>
      </c>
      <c r="J67" s="74">
        <f t="shared" si="4"/>
        <v>2.7800000000000002E-2</v>
      </c>
      <c r="K67" s="89">
        <v>195</v>
      </c>
      <c r="L67" s="90" t="s">
        <v>64</v>
      </c>
      <c r="M67" s="74">
        <f t="shared" si="0"/>
        <v>1.95E-2</v>
      </c>
      <c r="N67" s="89">
        <v>147</v>
      </c>
      <c r="O67" s="90" t="s">
        <v>64</v>
      </c>
      <c r="P67" s="74">
        <f t="shared" si="1"/>
        <v>1.47E-2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0.19120000000000001</v>
      </c>
      <c r="F68" s="92">
        <v>0.15229999999999999</v>
      </c>
      <c r="G68" s="88">
        <f t="shared" si="3"/>
        <v>0.34350000000000003</v>
      </c>
      <c r="H68" s="89">
        <v>308</v>
      </c>
      <c r="I68" s="90" t="s">
        <v>64</v>
      </c>
      <c r="J68" s="74">
        <f t="shared" si="4"/>
        <v>3.0800000000000001E-2</v>
      </c>
      <c r="K68" s="89">
        <v>211</v>
      </c>
      <c r="L68" s="90" t="s">
        <v>64</v>
      </c>
      <c r="M68" s="74">
        <f t="shared" si="0"/>
        <v>2.1100000000000001E-2</v>
      </c>
      <c r="N68" s="89">
        <v>160</v>
      </c>
      <c r="O68" s="90" t="s">
        <v>64</v>
      </c>
      <c r="P68" s="74">
        <f t="shared" si="1"/>
        <v>1.6E-2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0.2006</v>
      </c>
      <c r="F69" s="92">
        <v>0.1489</v>
      </c>
      <c r="G69" s="88">
        <f t="shared" si="3"/>
        <v>0.34950000000000003</v>
      </c>
      <c r="H69" s="89">
        <v>338</v>
      </c>
      <c r="I69" s="90" t="s">
        <v>64</v>
      </c>
      <c r="J69" s="74">
        <f t="shared" si="4"/>
        <v>3.3800000000000004E-2</v>
      </c>
      <c r="K69" s="89">
        <v>226</v>
      </c>
      <c r="L69" s="90" t="s">
        <v>64</v>
      </c>
      <c r="M69" s="74">
        <f t="shared" si="0"/>
        <v>2.2600000000000002E-2</v>
      </c>
      <c r="N69" s="89">
        <v>173</v>
      </c>
      <c r="O69" s="90" t="s">
        <v>64</v>
      </c>
      <c r="P69" s="74">
        <f t="shared" si="1"/>
        <v>1.7299999999999999E-2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0.20949999999999999</v>
      </c>
      <c r="F70" s="92">
        <v>0.1457</v>
      </c>
      <c r="G70" s="88">
        <f t="shared" si="3"/>
        <v>0.35519999999999996</v>
      </c>
      <c r="H70" s="89">
        <v>368</v>
      </c>
      <c r="I70" s="90" t="s">
        <v>64</v>
      </c>
      <c r="J70" s="74">
        <f t="shared" si="4"/>
        <v>3.6799999999999999E-2</v>
      </c>
      <c r="K70" s="89">
        <v>242</v>
      </c>
      <c r="L70" s="90" t="s">
        <v>64</v>
      </c>
      <c r="M70" s="74">
        <f t="shared" si="0"/>
        <v>2.4199999999999999E-2</v>
      </c>
      <c r="N70" s="89">
        <v>185</v>
      </c>
      <c r="O70" s="90" t="s">
        <v>64</v>
      </c>
      <c r="P70" s="74">
        <f t="shared" si="1"/>
        <v>1.8499999999999999E-2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0.218</v>
      </c>
      <c r="F71" s="92">
        <v>0.1426</v>
      </c>
      <c r="G71" s="88">
        <f t="shared" si="3"/>
        <v>0.36060000000000003</v>
      </c>
      <c r="H71" s="89">
        <v>398</v>
      </c>
      <c r="I71" s="90" t="s">
        <v>64</v>
      </c>
      <c r="J71" s="74">
        <f t="shared" si="4"/>
        <v>3.9800000000000002E-2</v>
      </c>
      <c r="K71" s="89">
        <v>256</v>
      </c>
      <c r="L71" s="90" t="s">
        <v>64</v>
      </c>
      <c r="M71" s="74">
        <f t="shared" si="0"/>
        <v>2.5600000000000001E-2</v>
      </c>
      <c r="N71" s="89">
        <v>197</v>
      </c>
      <c r="O71" s="90" t="s">
        <v>64</v>
      </c>
      <c r="P71" s="74">
        <f t="shared" si="1"/>
        <v>1.9700000000000002E-2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0.2263</v>
      </c>
      <c r="F72" s="92">
        <v>0.1396</v>
      </c>
      <c r="G72" s="88">
        <f t="shared" si="3"/>
        <v>0.3659</v>
      </c>
      <c r="H72" s="89">
        <v>428</v>
      </c>
      <c r="I72" s="90" t="s">
        <v>64</v>
      </c>
      <c r="J72" s="74">
        <f t="shared" si="4"/>
        <v>4.2799999999999998E-2</v>
      </c>
      <c r="K72" s="89">
        <v>271</v>
      </c>
      <c r="L72" s="90" t="s">
        <v>64</v>
      </c>
      <c r="M72" s="74">
        <f t="shared" si="0"/>
        <v>2.7100000000000003E-2</v>
      </c>
      <c r="N72" s="89">
        <v>209</v>
      </c>
      <c r="O72" s="90" t="s">
        <v>64</v>
      </c>
      <c r="P72" s="74">
        <f t="shared" si="1"/>
        <v>2.0899999999999998E-2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0.2419</v>
      </c>
      <c r="F73" s="92">
        <v>0.13400000000000001</v>
      </c>
      <c r="G73" s="88">
        <f t="shared" si="3"/>
        <v>0.37590000000000001</v>
      </c>
      <c r="H73" s="89">
        <v>489</v>
      </c>
      <c r="I73" s="90" t="s">
        <v>64</v>
      </c>
      <c r="J73" s="74">
        <f t="shared" si="4"/>
        <v>4.8899999999999999E-2</v>
      </c>
      <c r="K73" s="89">
        <v>299</v>
      </c>
      <c r="L73" s="90" t="s">
        <v>64</v>
      </c>
      <c r="M73" s="74">
        <f t="shared" si="0"/>
        <v>2.9899999999999999E-2</v>
      </c>
      <c r="N73" s="89">
        <v>232</v>
      </c>
      <c r="O73" s="90" t="s">
        <v>64</v>
      </c>
      <c r="P73" s="74">
        <f t="shared" si="1"/>
        <v>2.3200000000000002E-2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0.25659999999999999</v>
      </c>
      <c r="F74" s="92">
        <v>0.12889999999999999</v>
      </c>
      <c r="G74" s="88">
        <f t="shared" si="3"/>
        <v>0.38549999999999995</v>
      </c>
      <c r="H74" s="89">
        <v>549</v>
      </c>
      <c r="I74" s="90" t="s">
        <v>64</v>
      </c>
      <c r="J74" s="74">
        <f t="shared" si="4"/>
        <v>5.4900000000000004E-2</v>
      </c>
      <c r="K74" s="89">
        <v>325</v>
      </c>
      <c r="L74" s="90" t="s">
        <v>64</v>
      </c>
      <c r="M74" s="74">
        <f t="shared" si="0"/>
        <v>3.2500000000000001E-2</v>
      </c>
      <c r="N74" s="89">
        <v>255</v>
      </c>
      <c r="O74" s="90" t="s">
        <v>64</v>
      </c>
      <c r="P74" s="74">
        <f t="shared" si="1"/>
        <v>2.5500000000000002E-2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0.27039999999999997</v>
      </c>
      <c r="F75" s="92">
        <v>0.1242</v>
      </c>
      <c r="G75" s="88">
        <f t="shared" si="3"/>
        <v>0.39459999999999995</v>
      </c>
      <c r="H75" s="89">
        <v>609</v>
      </c>
      <c r="I75" s="90" t="s">
        <v>64</v>
      </c>
      <c r="J75" s="74">
        <f t="shared" si="4"/>
        <v>6.0899999999999996E-2</v>
      </c>
      <c r="K75" s="89">
        <v>350</v>
      </c>
      <c r="L75" s="90" t="s">
        <v>64</v>
      </c>
      <c r="M75" s="74">
        <f t="shared" si="0"/>
        <v>3.4999999999999996E-2</v>
      </c>
      <c r="N75" s="89">
        <v>277</v>
      </c>
      <c r="O75" s="90" t="s">
        <v>64</v>
      </c>
      <c r="P75" s="74">
        <f t="shared" si="1"/>
        <v>2.7700000000000002E-2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0.28370000000000001</v>
      </c>
      <c r="F76" s="92">
        <v>0.11990000000000001</v>
      </c>
      <c r="G76" s="88">
        <f t="shared" si="3"/>
        <v>0.40360000000000001</v>
      </c>
      <c r="H76" s="89">
        <v>669</v>
      </c>
      <c r="I76" s="90" t="s">
        <v>64</v>
      </c>
      <c r="J76" s="74">
        <f t="shared" si="4"/>
        <v>6.6900000000000001E-2</v>
      </c>
      <c r="K76" s="89">
        <v>375</v>
      </c>
      <c r="L76" s="90" t="s">
        <v>64</v>
      </c>
      <c r="M76" s="74">
        <f t="shared" si="0"/>
        <v>3.7499999999999999E-2</v>
      </c>
      <c r="N76" s="89">
        <v>298</v>
      </c>
      <c r="O76" s="90" t="s">
        <v>64</v>
      </c>
      <c r="P76" s="74">
        <f t="shared" si="1"/>
        <v>2.98E-2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0.29630000000000001</v>
      </c>
      <c r="F77" s="92">
        <v>0.1159</v>
      </c>
      <c r="G77" s="88">
        <f t="shared" si="3"/>
        <v>0.41220000000000001</v>
      </c>
      <c r="H77" s="89">
        <v>729</v>
      </c>
      <c r="I77" s="90" t="s">
        <v>64</v>
      </c>
      <c r="J77" s="74">
        <f t="shared" si="4"/>
        <v>7.2899999999999993E-2</v>
      </c>
      <c r="K77" s="89">
        <v>398</v>
      </c>
      <c r="L77" s="90" t="s">
        <v>64</v>
      </c>
      <c r="M77" s="74">
        <f t="shared" si="0"/>
        <v>3.9800000000000002E-2</v>
      </c>
      <c r="N77" s="89">
        <v>319</v>
      </c>
      <c r="O77" s="90" t="s">
        <v>64</v>
      </c>
      <c r="P77" s="74">
        <f t="shared" si="1"/>
        <v>3.1899999999999998E-2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0.30840000000000001</v>
      </c>
      <c r="F78" s="92">
        <v>0.11219999999999999</v>
      </c>
      <c r="G78" s="88">
        <f t="shared" si="3"/>
        <v>0.42059999999999997</v>
      </c>
      <c r="H78" s="89">
        <v>788</v>
      </c>
      <c r="I78" s="90" t="s">
        <v>64</v>
      </c>
      <c r="J78" s="74">
        <f t="shared" si="4"/>
        <v>7.8800000000000009E-2</v>
      </c>
      <c r="K78" s="89">
        <v>420</v>
      </c>
      <c r="L78" s="90" t="s">
        <v>64</v>
      </c>
      <c r="M78" s="74">
        <f t="shared" si="0"/>
        <v>4.1999999999999996E-2</v>
      </c>
      <c r="N78" s="89">
        <v>339</v>
      </c>
      <c r="O78" s="90" t="s">
        <v>64</v>
      </c>
      <c r="P78" s="74">
        <f t="shared" si="1"/>
        <v>3.39E-2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0.32</v>
      </c>
      <c r="F79" s="92">
        <v>0.10879999999999999</v>
      </c>
      <c r="G79" s="88">
        <f t="shared" si="3"/>
        <v>0.42880000000000001</v>
      </c>
      <c r="H79" s="89">
        <v>847</v>
      </c>
      <c r="I79" s="90" t="s">
        <v>64</v>
      </c>
      <c r="J79" s="74">
        <f t="shared" si="4"/>
        <v>8.4699999999999998E-2</v>
      </c>
      <c r="K79" s="89">
        <v>442</v>
      </c>
      <c r="L79" s="90" t="s">
        <v>64</v>
      </c>
      <c r="M79" s="74">
        <f t="shared" si="0"/>
        <v>4.4200000000000003E-2</v>
      </c>
      <c r="N79" s="89">
        <v>358</v>
      </c>
      <c r="O79" s="90" t="s">
        <v>64</v>
      </c>
      <c r="P79" s="74">
        <f t="shared" si="1"/>
        <v>3.5799999999999998E-2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0.33110000000000001</v>
      </c>
      <c r="F80" s="92">
        <v>0.1056</v>
      </c>
      <c r="G80" s="88">
        <f t="shared" si="3"/>
        <v>0.43669999999999998</v>
      </c>
      <c r="H80" s="89">
        <v>906</v>
      </c>
      <c r="I80" s="90" t="s">
        <v>64</v>
      </c>
      <c r="J80" s="74">
        <f t="shared" si="4"/>
        <v>9.06E-2</v>
      </c>
      <c r="K80" s="89">
        <v>462</v>
      </c>
      <c r="L80" s="90" t="s">
        <v>64</v>
      </c>
      <c r="M80" s="74">
        <f t="shared" si="0"/>
        <v>4.6200000000000005E-2</v>
      </c>
      <c r="N80" s="89">
        <v>378</v>
      </c>
      <c r="O80" s="90" t="s">
        <v>64</v>
      </c>
      <c r="P80" s="74">
        <f t="shared" si="1"/>
        <v>3.78E-2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0.3417</v>
      </c>
      <c r="F81" s="92">
        <v>0.1026</v>
      </c>
      <c r="G81" s="88">
        <f t="shared" si="3"/>
        <v>0.44430000000000003</v>
      </c>
      <c r="H81" s="89">
        <v>965</v>
      </c>
      <c r="I81" s="90" t="s">
        <v>64</v>
      </c>
      <c r="J81" s="74">
        <f t="shared" si="4"/>
        <v>9.6500000000000002E-2</v>
      </c>
      <c r="K81" s="89">
        <v>482</v>
      </c>
      <c r="L81" s="90" t="s">
        <v>64</v>
      </c>
      <c r="M81" s="74">
        <f t="shared" si="0"/>
        <v>4.82E-2</v>
      </c>
      <c r="N81" s="89">
        <v>396</v>
      </c>
      <c r="O81" s="90" t="s">
        <v>64</v>
      </c>
      <c r="P81" s="74">
        <f t="shared" si="1"/>
        <v>3.9600000000000003E-2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0.35210000000000002</v>
      </c>
      <c r="F82" s="92">
        <v>9.9860000000000004E-2</v>
      </c>
      <c r="G82" s="88">
        <f t="shared" si="3"/>
        <v>0.45196000000000003</v>
      </c>
      <c r="H82" s="89">
        <v>1023</v>
      </c>
      <c r="I82" s="90" t="s">
        <v>64</v>
      </c>
      <c r="J82" s="74">
        <f t="shared" si="4"/>
        <v>0.10229999999999999</v>
      </c>
      <c r="K82" s="89">
        <v>501</v>
      </c>
      <c r="L82" s="90" t="s">
        <v>64</v>
      </c>
      <c r="M82" s="74">
        <f t="shared" si="0"/>
        <v>5.0099999999999999E-2</v>
      </c>
      <c r="N82" s="89">
        <v>414</v>
      </c>
      <c r="O82" s="90" t="s">
        <v>64</v>
      </c>
      <c r="P82" s="74">
        <f t="shared" si="1"/>
        <v>4.1399999999999999E-2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0.36220000000000002</v>
      </c>
      <c r="F83" s="92">
        <v>9.7250000000000003E-2</v>
      </c>
      <c r="G83" s="88">
        <f t="shared" si="3"/>
        <v>0.45945000000000003</v>
      </c>
      <c r="H83" s="89">
        <v>1081</v>
      </c>
      <c r="I83" s="90" t="s">
        <v>64</v>
      </c>
      <c r="J83" s="74">
        <f t="shared" si="4"/>
        <v>0.1081</v>
      </c>
      <c r="K83" s="89">
        <v>520</v>
      </c>
      <c r="L83" s="90" t="s">
        <v>64</v>
      </c>
      <c r="M83" s="74">
        <f t="shared" si="0"/>
        <v>5.2000000000000005E-2</v>
      </c>
      <c r="N83" s="89">
        <v>432</v>
      </c>
      <c r="O83" s="90" t="s">
        <v>64</v>
      </c>
      <c r="P83" s="74">
        <f t="shared" si="1"/>
        <v>4.3200000000000002E-2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0.38140000000000002</v>
      </c>
      <c r="F84" s="92">
        <v>9.2490000000000003E-2</v>
      </c>
      <c r="G84" s="88">
        <f t="shared" si="3"/>
        <v>0.47389000000000003</v>
      </c>
      <c r="H84" s="89">
        <v>1196</v>
      </c>
      <c r="I84" s="90" t="s">
        <v>64</v>
      </c>
      <c r="J84" s="74">
        <f t="shared" si="4"/>
        <v>0.1196</v>
      </c>
      <c r="K84" s="89">
        <v>555</v>
      </c>
      <c r="L84" s="90" t="s">
        <v>64</v>
      </c>
      <c r="M84" s="74">
        <f t="shared" ref="M84:M147" si="6">K84/1000/10</f>
        <v>5.5500000000000008E-2</v>
      </c>
      <c r="N84" s="89">
        <v>467</v>
      </c>
      <c r="O84" s="90" t="s">
        <v>64</v>
      </c>
      <c r="P84" s="74">
        <f t="shared" ref="P84:P147" si="7">N84/1000/10</f>
        <v>4.6700000000000005E-2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0.4042</v>
      </c>
      <c r="F85" s="92">
        <v>8.7249999999999994E-2</v>
      </c>
      <c r="G85" s="88">
        <f t="shared" ref="G85:G148" si="8">E85+F85</f>
        <v>0.49145</v>
      </c>
      <c r="H85" s="89">
        <v>1338</v>
      </c>
      <c r="I85" s="90" t="s">
        <v>64</v>
      </c>
      <c r="J85" s="74">
        <f t="shared" ref="J85:J112" si="9">H85/1000/10</f>
        <v>0.1338</v>
      </c>
      <c r="K85" s="89">
        <v>595</v>
      </c>
      <c r="L85" s="90" t="s">
        <v>64</v>
      </c>
      <c r="M85" s="74">
        <f t="shared" si="6"/>
        <v>5.9499999999999997E-2</v>
      </c>
      <c r="N85" s="89">
        <v>508</v>
      </c>
      <c r="O85" s="90" t="s">
        <v>64</v>
      </c>
      <c r="P85" s="74">
        <f t="shared" si="7"/>
        <v>5.0799999999999998E-2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0.42570000000000002</v>
      </c>
      <c r="F86" s="92">
        <v>8.2669999999999993E-2</v>
      </c>
      <c r="G86" s="88">
        <f t="shared" si="8"/>
        <v>0.50836999999999999</v>
      </c>
      <c r="H86" s="89">
        <v>1478</v>
      </c>
      <c r="I86" s="90" t="s">
        <v>64</v>
      </c>
      <c r="J86" s="74">
        <f t="shared" si="9"/>
        <v>0.14779999999999999</v>
      </c>
      <c r="K86" s="89">
        <v>633</v>
      </c>
      <c r="L86" s="90" t="s">
        <v>64</v>
      </c>
      <c r="M86" s="74">
        <f t="shared" si="6"/>
        <v>6.3299999999999995E-2</v>
      </c>
      <c r="N86" s="89">
        <v>546</v>
      </c>
      <c r="O86" s="90" t="s">
        <v>64</v>
      </c>
      <c r="P86" s="74">
        <f t="shared" si="7"/>
        <v>5.4600000000000003E-2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0.44619999999999999</v>
      </c>
      <c r="F87" s="92">
        <v>7.8619999999999995E-2</v>
      </c>
      <c r="G87" s="88">
        <f t="shared" si="8"/>
        <v>0.52481999999999995</v>
      </c>
      <c r="H87" s="89">
        <v>1615</v>
      </c>
      <c r="I87" s="90" t="s">
        <v>64</v>
      </c>
      <c r="J87" s="74">
        <f t="shared" si="9"/>
        <v>0.1615</v>
      </c>
      <c r="K87" s="89">
        <v>668</v>
      </c>
      <c r="L87" s="90" t="s">
        <v>64</v>
      </c>
      <c r="M87" s="74">
        <f t="shared" si="6"/>
        <v>6.6799999999999998E-2</v>
      </c>
      <c r="N87" s="89">
        <v>583</v>
      </c>
      <c r="O87" s="90" t="s">
        <v>64</v>
      </c>
      <c r="P87" s="74">
        <f t="shared" si="7"/>
        <v>5.8299999999999998E-2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0.4657</v>
      </c>
      <c r="F88" s="92">
        <v>7.5009999999999993E-2</v>
      </c>
      <c r="G88" s="88">
        <f t="shared" si="8"/>
        <v>0.54071000000000002</v>
      </c>
      <c r="H88" s="89">
        <v>1751</v>
      </c>
      <c r="I88" s="90" t="s">
        <v>64</v>
      </c>
      <c r="J88" s="74">
        <f t="shared" si="9"/>
        <v>0.17509999999999998</v>
      </c>
      <c r="K88" s="89">
        <v>701</v>
      </c>
      <c r="L88" s="90" t="s">
        <v>64</v>
      </c>
      <c r="M88" s="74">
        <f t="shared" si="6"/>
        <v>7.0099999999999996E-2</v>
      </c>
      <c r="N88" s="89">
        <v>618</v>
      </c>
      <c r="O88" s="90" t="s">
        <v>64</v>
      </c>
      <c r="P88" s="74">
        <f t="shared" si="7"/>
        <v>6.1800000000000001E-2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0.4844</v>
      </c>
      <c r="F89" s="92">
        <v>7.1760000000000004E-2</v>
      </c>
      <c r="G89" s="88">
        <f t="shared" si="8"/>
        <v>0.55615999999999999</v>
      </c>
      <c r="H89" s="89">
        <v>1884</v>
      </c>
      <c r="I89" s="90" t="s">
        <v>64</v>
      </c>
      <c r="J89" s="74">
        <f t="shared" si="9"/>
        <v>0.18839999999999998</v>
      </c>
      <c r="K89" s="89">
        <v>731</v>
      </c>
      <c r="L89" s="90" t="s">
        <v>64</v>
      </c>
      <c r="M89" s="74">
        <f t="shared" si="6"/>
        <v>7.3099999999999998E-2</v>
      </c>
      <c r="N89" s="89">
        <v>652</v>
      </c>
      <c r="O89" s="90" t="s">
        <v>64</v>
      </c>
      <c r="P89" s="74">
        <f t="shared" si="7"/>
        <v>6.5200000000000008E-2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0.50239999999999996</v>
      </c>
      <c r="F90" s="92">
        <v>6.8830000000000002E-2</v>
      </c>
      <c r="G90" s="88">
        <f t="shared" si="8"/>
        <v>0.5712299999999999</v>
      </c>
      <c r="H90" s="89">
        <v>2015</v>
      </c>
      <c r="I90" s="90" t="s">
        <v>64</v>
      </c>
      <c r="J90" s="74">
        <f t="shared" si="9"/>
        <v>0.20150000000000001</v>
      </c>
      <c r="K90" s="89">
        <v>760</v>
      </c>
      <c r="L90" s="90" t="s">
        <v>64</v>
      </c>
      <c r="M90" s="74">
        <f t="shared" si="6"/>
        <v>7.5999999999999998E-2</v>
      </c>
      <c r="N90" s="89">
        <v>684</v>
      </c>
      <c r="O90" s="90" t="s">
        <v>64</v>
      </c>
      <c r="P90" s="74">
        <f t="shared" si="7"/>
        <v>6.8400000000000002E-2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0.51970000000000005</v>
      </c>
      <c r="F91" s="92">
        <v>6.6170000000000007E-2</v>
      </c>
      <c r="G91" s="88">
        <f t="shared" si="8"/>
        <v>0.58587000000000011</v>
      </c>
      <c r="H91" s="89">
        <v>2145</v>
      </c>
      <c r="I91" s="90" t="s">
        <v>64</v>
      </c>
      <c r="J91" s="74">
        <f t="shared" si="9"/>
        <v>0.2145</v>
      </c>
      <c r="K91" s="89">
        <v>787</v>
      </c>
      <c r="L91" s="90" t="s">
        <v>64</v>
      </c>
      <c r="M91" s="74">
        <f t="shared" si="6"/>
        <v>7.8700000000000006E-2</v>
      </c>
      <c r="N91" s="89">
        <v>714</v>
      </c>
      <c r="O91" s="90" t="s">
        <v>64</v>
      </c>
      <c r="P91" s="74">
        <f t="shared" si="7"/>
        <v>7.1399999999999991E-2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0.53639999999999999</v>
      </c>
      <c r="F92" s="92">
        <v>6.3729999999999995E-2</v>
      </c>
      <c r="G92" s="88">
        <f t="shared" si="8"/>
        <v>0.60012999999999994</v>
      </c>
      <c r="H92" s="89">
        <v>2272</v>
      </c>
      <c r="I92" s="90" t="s">
        <v>64</v>
      </c>
      <c r="J92" s="74">
        <f t="shared" si="9"/>
        <v>0.22719999999999999</v>
      </c>
      <c r="K92" s="89">
        <v>812</v>
      </c>
      <c r="L92" s="90" t="s">
        <v>64</v>
      </c>
      <c r="M92" s="74">
        <f t="shared" si="6"/>
        <v>8.1200000000000008E-2</v>
      </c>
      <c r="N92" s="89">
        <v>744</v>
      </c>
      <c r="O92" s="90" t="s">
        <v>64</v>
      </c>
      <c r="P92" s="74">
        <f t="shared" si="7"/>
        <v>7.4399999999999994E-2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0.56840000000000002</v>
      </c>
      <c r="F93" s="92">
        <v>5.944E-2</v>
      </c>
      <c r="G93" s="88">
        <f t="shared" si="8"/>
        <v>0.62784000000000006</v>
      </c>
      <c r="H93" s="89">
        <v>2522</v>
      </c>
      <c r="I93" s="90" t="s">
        <v>64</v>
      </c>
      <c r="J93" s="74">
        <f t="shared" si="9"/>
        <v>0.25219999999999998</v>
      </c>
      <c r="K93" s="89">
        <v>859</v>
      </c>
      <c r="L93" s="90" t="s">
        <v>64</v>
      </c>
      <c r="M93" s="74">
        <f t="shared" si="6"/>
        <v>8.5900000000000004E-2</v>
      </c>
      <c r="N93" s="89">
        <v>799</v>
      </c>
      <c r="O93" s="90" t="s">
        <v>64</v>
      </c>
      <c r="P93" s="74">
        <f t="shared" si="7"/>
        <v>7.9899999999999999E-2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0.59850000000000003</v>
      </c>
      <c r="F94" s="92">
        <v>5.5759999999999997E-2</v>
      </c>
      <c r="G94" s="88">
        <f t="shared" si="8"/>
        <v>0.65426000000000006</v>
      </c>
      <c r="H94" s="89">
        <v>2764</v>
      </c>
      <c r="I94" s="90" t="s">
        <v>64</v>
      </c>
      <c r="J94" s="74">
        <f t="shared" si="9"/>
        <v>0.27639999999999998</v>
      </c>
      <c r="K94" s="89">
        <v>901</v>
      </c>
      <c r="L94" s="90" t="s">
        <v>64</v>
      </c>
      <c r="M94" s="74">
        <f t="shared" si="6"/>
        <v>9.01E-2</v>
      </c>
      <c r="N94" s="89">
        <v>851</v>
      </c>
      <c r="O94" s="90" t="s">
        <v>64</v>
      </c>
      <c r="P94" s="74">
        <f t="shared" si="7"/>
        <v>8.5099999999999995E-2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0.62709999999999999</v>
      </c>
      <c r="F95" s="92">
        <v>5.2569999999999999E-2</v>
      </c>
      <c r="G95" s="88">
        <f t="shared" si="8"/>
        <v>0.67967</v>
      </c>
      <c r="H95" s="89">
        <v>3001</v>
      </c>
      <c r="I95" s="90" t="s">
        <v>64</v>
      </c>
      <c r="J95" s="74">
        <f t="shared" si="9"/>
        <v>0.30009999999999998</v>
      </c>
      <c r="K95" s="89">
        <v>940</v>
      </c>
      <c r="L95" s="90" t="s">
        <v>64</v>
      </c>
      <c r="M95" s="74">
        <f t="shared" si="6"/>
        <v>9.4E-2</v>
      </c>
      <c r="N95" s="89">
        <v>898</v>
      </c>
      <c r="O95" s="90" t="s">
        <v>64</v>
      </c>
      <c r="P95" s="74">
        <f t="shared" si="7"/>
        <v>8.9800000000000005E-2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0.65439999999999998</v>
      </c>
      <c r="F96" s="92">
        <v>4.9779999999999998E-2</v>
      </c>
      <c r="G96" s="88">
        <f t="shared" si="8"/>
        <v>0.70418000000000003</v>
      </c>
      <c r="H96" s="89">
        <v>3231</v>
      </c>
      <c r="I96" s="90" t="s">
        <v>64</v>
      </c>
      <c r="J96" s="74">
        <f t="shared" si="9"/>
        <v>0.3231</v>
      </c>
      <c r="K96" s="89">
        <v>975</v>
      </c>
      <c r="L96" s="90" t="s">
        <v>64</v>
      </c>
      <c r="M96" s="74">
        <f t="shared" si="6"/>
        <v>9.7500000000000003E-2</v>
      </c>
      <c r="N96" s="89">
        <v>943</v>
      </c>
      <c r="O96" s="90" t="s">
        <v>64</v>
      </c>
      <c r="P96" s="74">
        <f t="shared" si="7"/>
        <v>9.4299999999999995E-2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0.68059999999999998</v>
      </c>
      <c r="F97" s="92">
        <v>4.7309999999999998E-2</v>
      </c>
      <c r="G97" s="88">
        <f t="shared" si="8"/>
        <v>0.72790999999999995</v>
      </c>
      <c r="H97" s="89">
        <v>3456</v>
      </c>
      <c r="I97" s="90" t="s">
        <v>64</v>
      </c>
      <c r="J97" s="74">
        <f t="shared" si="9"/>
        <v>0.34560000000000002</v>
      </c>
      <c r="K97" s="89">
        <v>1007</v>
      </c>
      <c r="L97" s="90" t="s">
        <v>64</v>
      </c>
      <c r="M97" s="74">
        <f t="shared" si="6"/>
        <v>0.10069999999999998</v>
      </c>
      <c r="N97" s="89">
        <v>985</v>
      </c>
      <c r="O97" s="90" t="s">
        <v>64</v>
      </c>
      <c r="P97" s="74">
        <f t="shared" si="7"/>
        <v>9.8500000000000004E-2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0.7056</v>
      </c>
      <c r="F98" s="92">
        <v>4.5100000000000001E-2</v>
      </c>
      <c r="G98" s="88">
        <f t="shared" si="8"/>
        <v>0.75070000000000003</v>
      </c>
      <c r="H98" s="89">
        <v>3676</v>
      </c>
      <c r="I98" s="90" t="s">
        <v>64</v>
      </c>
      <c r="J98" s="74">
        <f t="shared" si="9"/>
        <v>0.36760000000000004</v>
      </c>
      <c r="K98" s="89">
        <v>1036</v>
      </c>
      <c r="L98" s="90" t="s">
        <v>64</v>
      </c>
      <c r="M98" s="74">
        <f t="shared" si="6"/>
        <v>0.1036</v>
      </c>
      <c r="N98" s="89">
        <v>1025</v>
      </c>
      <c r="O98" s="90" t="s">
        <v>64</v>
      </c>
      <c r="P98" s="74">
        <f t="shared" si="7"/>
        <v>0.10249999999999999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0.75309999999999999</v>
      </c>
      <c r="F99" s="92">
        <v>4.1320000000000003E-2</v>
      </c>
      <c r="G99" s="88">
        <f t="shared" si="8"/>
        <v>0.79442000000000002</v>
      </c>
      <c r="H99" s="89">
        <v>4101</v>
      </c>
      <c r="I99" s="90" t="s">
        <v>64</v>
      </c>
      <c r="J99" s="74">
        <f t="shared" si="9"/>
        <v>0.41010000000000002</v>
      </c>
      <c r="K99" s="89">
        <v>1090</v>
      </c>
      <c r="L99" s="90" t="s">
        <v>64</v>
      </c>
      <c r="M99" s="74">
        <f t="shared" si="6"/>
        <v>0.10900000000000001</v>
      </c>
      <c r="N99" s="89">
        <v>1097</v>
      </c>
      <c r="O99" s="90" t="s">
        <v>64</v>
      </c>
      <c r="P99" s="74">
        <f t="shared" si="7"/>
        <v>0.10969999999999999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0.7974</v>
      </c>
      <c r="F100" s="92">
        <v>3.8199999999999998E-2</v>
      </c>
      <c r="G100" s="88">
        <f t="shared" si="8"/>
        <v>0.83560000000000001</v>
      </c>
      <c r="H100" s="89">
        <v>4509</v>
      </c>
      <c r="I100" s="90" t="s">
        <v>64</v>
      </c>
      <c r="J100" s="74">
        <f t="shared" si="9"/>
        <v>0.45090000000000002</v>
      </c>
      <c r="K100" s="89">
        <v>1136</v>
      </c>
      <c r="L100" s="90" t="s">
        <v>64</v>
      </c>
      <c r="M100" s="74">
        <f t="shared" si="6"/>
        <v>0.11359999999999999</v>
      </c>
      <c r="N100" s="89">
        <v>1163</v>
      </c>
      <c r="O100" s="90" t="s">
        <v>64</v>
      </c>
      <c r="P100" s="74">
        <f t="shared" si="7"/>
        <v>0.1163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0.83909999999999996</v>
      </c>
      <c r="F101" s="92">
        <v>3.5569999999999997E-2</v>
      </c>
      <c r="G101" s="88">
        <f t="shared" si="8"/>
        <v>0.87466999999999995</v>
      </c>
      <c r="H101" s="89">
        <v>4902</v>
      </c>
      <c r="I101" s="90" t="s">
        <v>64</v>
      </c>
      <c r="J101" s="74">
        <f t="shared" si="9"/>
        <v>0.49020000000000002</v>
      </c>
      <c r="K101" s="89">
        <v>1177</v>
      </c>
      <c r="L101" s="90" t="s">
        <v>64</v>
      </c>
      <c r="M101" s="74">
        <f t="shared" si="6"/>
        <v>0.1177</v>
      </c>
      <c r="N101" s="89">
        <v>1222</v>
      </c>
      <c r="O101" s="90" t="s">
        <v>64</v>
      </c>
      <c r="P101" s="74">
        <f t="shared" si="7"/>
        <v>0.1222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0.87849999999999995</v>
      </c>
      <c r="F102" s="92">
        <v>3.3320000000000002E-2</v>
      </c>
      <c r="G102" s="88">
        <f t="shared" si="8"/>
        <v>0.91181999999999996</v>
      </c>
      <c r="H102" s="89">
        <v>5281</v>
      </c>
      <c r="I102" s="90" t="s">
        <v>64</v>
      </c>
      <c r="J102" s="74">
        <f t="shared" si="9"/>
        <v>0.52810000000000001</v>
      </c>
      <c r="K102" s="89">
        <v>1213</v>
      </c>
      <c r="L102" s="90" t="s">
        <v>64</v>
      </c>
      <c r="M102" s="74">
        <f t="shared" si="6"/>
        <v>0.12130000000000001</v>
      </c>
      <c r="N102" s="89">
        <v>1276</v>
      </c>
      <c r="O102" s="90" t="s">
        <v>64</v>
      </c>
      <c r="P102" s="74">
        <f t="shared" si="7"/>
        <v>0.12759999999999999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0.91590000000000005</v>
      </c>
      <c r="F103" s="92">
        <v>3.1370000000000002E-2</v>
      </c>
      <c r="G103" s="88">
        <f t="shared" si="8"/>
        <v>0.94727000000000006</v>
      </c>
      <c r="H103" s="89">
        <v>5648</v>
      </c>
      <c r="I103" s="90" t="s">
        <v>64</v>
      </c>
      <c r="J103" s="74">
        <f t="shared" si="9"/>
        <v>0.56479999999999997</v>
      </c>
      <c r="K103" s="89">
        <v>1246</v>
      </c>
      <c r="L103" s="90" t="s">
        <v>64</v>
      </c>
      <c r="M103" s="74">
        <f t="shared" si="6"/>
        <v>0.1246</v>
      </c>
      <c r="N103" s="89">
        <v>1327</v>
      </c>
      <c r="O103" s="90" t="s">
        <v>64</v>
      </c>
      <c r="P103" s="74">
        <f t="shared" si="7"/>
        <v>0.13269999999999998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0.9516</v>
      </c>
      <c r="F104" s="92">
        <v>2.9659999999999999E-2</v>
      </c>
      <c r="G104" s="88">
        <f t="shared" si="8"/>
        <v>0.98126000000000002</v>
      </c>
      <c r="H104" s="89">
        <v>6004</v>
      </c>
      <c r="I104" s="90" t="s">
        <v>64</v>
      </c>
      <c r="J104" s="74">
        <f t="shared" si="9"/>
        <v>0.60039999999999993</v>
      </c>
      <c r="K104" s="89">
        <v>1276</v>
      </c>
      <c r="L104" s="90" t="s">
        <v>64</v>
      </c>
      <c r="M104" s="74">
        <f t="shared" si="6"/>
        <v>0.12759999999999999</v>
      </c>
      <c r="N104" s="89">
        <v>1373</v>
      </c>
      <c r="O104" s="90" t="s">
        <v>64</v>
      </c>
      <c r="P104" s="74">
        <f t="shared" si="7"/>
        <v>0.13730000000000001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0.98560000000000003</v>
      </c>
      <c r="F105" s="92">
        <v>2.8150000000000001E-2</v>
      </c>
      <c r="G105" s="88">
        <f t="shared" si="8"/>
        <v>1.0137499999999999</v>
      </c>
      <c r="H105" s="89">
        <v>6350</v>
      </c>
      <c r="I105" s="90" t="s">
        <v>64</v>
      </c>
      <c r="J105" s="74">
        <f t="shared" si="9"/>
        <v>0.63500000000000001</v>
      </c>
      <c r="K105" s="89">
        <v>1303</v>
      </c>
      <c r="L105" s="90" t="s">
        <v>64</v>
      </c>
      <c r="M105" s="74">
        <f t="shared" si="6"/>
        <v>0.1303</v>
      </c>
      <c r="N105" s="89">
        <v>1416</v>
      </c>
      <c r="O105" s="90" t="s">
        <v>64</v>
      </c>
      <c r="P105" s="74">
        <f t="shared" si="7"/>
        <v>0.1416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1.018</v>
      </c>
      <c r="F106" s="92">
        <v>2.6800000000000001E-2</v>
      </c>
      <c r="G106" s="88">
        <f t="shared" si="8"/>
        <v>1.0448</v>
      </c>
      <c r="H106" s="89">
        <v>6687</v>
      </c>
      <c r="I106" s="90" t="s">
        <v>64</v>
      </c>
      <c r="J106" s="74">
        <f t="shared" si="9"/>
        <v>0.66870000000000007</v>
      </c>
      <c r="K106" s="89">
        <v>1327</v>
      </c>
      <c r="L106" s="90" t="s">
        <v>64</v>
      </c>
      <c r="M106" s="74">
        <f t="shared" si="6"/>
        <v>0.13269999999999998</v>
      </c>
      <c r="N106" s="89">
        <v>1456</v>
      </c>
      <c r="O106" s="90" t="s">
        <v>64</v>
      </c>
      <c r="P106" s="74">
        <f t="shared" si="7"/>
        <v>0.14560000000000001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1.0489999999999999</v>
      </c>
      <c r="F107" s="92">
        <v>2.5590000000000002E-2</v>
      </c>
      <c r="G107" s="88">
        <f t="shared" si="8"/>
        <v>1.0745899999999999</v>
      </c>
      <c r="H107" s="89">
        <v>7016</v>
      </c>
      <c r="I107" s="90" t="s">
        <v>64</v>
      </c>
      <c r="J107" s="74">
        <f t="shared" si="9"/>
        <v>0.7016</v>
      </c>
      <c r="K107" s="89">
        <v>1350</v>
      </c>
      <c r="L107" s="90" t="s">
        <v>64</v>
      </c>
      <c r="M107" s="74">
        <f t="shared" si="6"/>
        <v>0.13500000000000001</v>
      </c>
      <c r="N107" s="89">
        <v>1494</v>
      </c>
      <c r="O107" s="90" t="s">
        <v>64</v>
      </c>
      <c r="P107" s="74">
        <f t="shared" si="7"/>
        <v>0.14940000000000001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1.079</v>
      </c>
      <c r="F108" s="92">
        <v>2.4490000000000001E-2</v>
      </c>
      <c r="G108" s="88">
        <f t="shared" si="8"/>
        <v>1.1034899999999999</v>
      </c>
      <c r="H108" s="89">
        <v>7336</v>
      </c>
      <c r="I108" s="90" t="s">
        <v>64</v>
      </c>
      <c r="J108" s="74">
        <f t="shared" si="9"/>
        <v>0.73360000000000003</v>
      </c>
      <c r="K108" s="89">
        <v>1371</v>
      </c>
      <c r="L108" s="90" t="s">
        <v>64</v>
      </c>
      <c r="M108" s="74">
        <f t="shared" si="6"/>
        <v>0.1371</v>
      </c>
      <c r="N108" s="89">
        <v>1530</v>
      </c>
      <c r="O108" s="90" t="s">
        <v>64</v>
      </c>
      <c r="P108" s="74">
        <f t="shared" si="7"/>
        <v>0.153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1.1080000000000001</v>
      </c>
      <c r="F109" s="92">
        <v>2.35E-2</v>
      </c>
      <c r="G109" s="88">
        <f t="shared" si="8"/>
        <v>1.1315000000000002</v>
      </c>
      <c r="H109" s="89">
        <v>7650</v>
      </c>
      <c r="I109" s="90" t="s">
        <v>64</v>
      </c>
      <c r="J109" s="74">
        <f t="shared" si="9"/>
        <v>0.76500000000000001</v>
      </c>
      <c r="K109" s="89">
        <v>1390</v>
      </c>
      <c r="L109" s="90" t="s">
        <v>64</v>
      </c>
      <c r="M109" s="74">
        <f t="shared" si="6"/>
        <v>0.13899999999999998</v>
      </c>
      <c r="N109" s="89">
        <v>1563</v>
      </c>
      <c r="O109" s="90" t="s">
        <v>64</v>
      </c>
      <c r="P109" s="74">
        <f t="shared" si="7"/>
        <v>0.15629999999999999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1.163</v>
      </c>
      <c r="F110" s="92">
        <v>2.1760000000000002E-2</v>
      </c>
      <c r="G110" s="88">
        <f t="shared" si="8"/>
        <v>1.18476</v>
      </c>
      <c r="H110" s="89">
        <v>8258</v>
      </c>
      <c r="I110" s="90" t="s">
        <v>64</v>
      </c>
      <c r="J110" s="76">
        <f t="shared" si="9"/>
        <v>0.82579999999999987</v>
      </c>
      <c r="K110" s="89">
        <v>1427</v>
      </c>
      <c r="L110" s="90" t="s">
        <v>64</v>
      </c>
      <c r="M110" s="74">
        <f t="shared" si="6"/>
        <v>0.14269999999999999</v>
      </c>
      <c r="N110" s="89">
        <v>1625</v>
      </c>
      <c r="O110" s="90" t="s">
        <v>64</v>
      </c>
      <c r="P110" s="74">
        <f t="shared" si="7"/>
        <v>0.16250000000000001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1.2250000000000001</v>
      </c>
      <c r="F111" s="92">
        <v>1.9939999999999999E-2</v>
      </c>
      <c r="G111" s="88">
        <f t="shared" si="8"/>
        <v>1.2449400000000002</v>
      </c>
      <c r="H111" s="89">
        <v>8987</v>
      </c>
      <c r="I111" s="90" t="s">
        <v>64</v>
      </c>
      <c r="J111" s="76">
        <f t="shared" si="9"/>
        <v>0.89870000000000005</v>
      </c>
      <c r="K111" s="89">
        <v>1467</v>
      </c>
      <c r="L111" s="90" t="s">
        <v>64</v>
      </c>
      <c r="M111" s="74">
        <f t="shared" si="6"/>
        <v>0.1467</v>
      </c>
      <c r="N111" s="89">
        <v>1695</v>
      </c>
      <c r="O111" s="90" t="s">
        <v>64</v>
      </c>
      <c r="P111" s="74">
        <f t="shared" si="7"/>
        <v>0.16950000000000001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1.2829999999999999</v>
      </c>
      <c r="F112" s="92">
        <v>1.8440000000000002E-2</v>
      </c>
      <c r="G112" s="88">
        <f t="shared" si="8"/>
        <v>1.3014399999999999</v>
      </c>
      <c r="H112" s="89">
        <v>9685</v>
      </c>
      <c r="I112" s="90" t="s">
        <v>64</v>
      </c>
      <c r="J112" s="76">
        <f t="shared" si="9"/>
        <v>0.96850000000000003</v>
      </c>
      <c r="K112" s="89">
        <v>1502</v>
      </c>
      <c r="L112" s="90" t="s">
        <v>64</v>
      </c>
      <c r="M112" s="74">
        <f t="shared" si="6"/>
        <v>0.1502</v>
      </c>
      <c r="N112" s="89">
        <v>1757</v>
      </c>
      <c r="O112" s="90" t="s">
        <v>64</v>
      </c>
      <c r="P112" s="74">
        <f t="shared" si="7"/>
        <v>0.1757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1.335</v>
      </c>
      <c r="F113" s="92">
        <v>1.7170000000000001E-2</v>
      </c>
      <c r="G113" s="88">
        <f t="shared" si="8"/>
        <v>1.3521699999999999</v>
      </c>
      <c r="H113" s="89">
        <v>1.04</v>
      </c>
      <c r="I113" s="93" t="s">
        <v>66</v>
      </c>
      <c r="J113" s="76">
        <f t="shared" ref="J113:J117" si="10">H113</f>
        <v>1.04</v>
      </c>
      <c r="K113" s="89">
        <v>1533</v>
      </c>
      <c r="L113" s="90" t="s">
        <v>64</v>
      </c>
      <c r="M113" s="74">
        <f t="shared" si="6"/>
        <v>0.15329999999999999</v>
      </c>
      <c r="N113" s="89">
        <v>1813</v>
      </c>
      <c r="O113" s="90" t="s">
        <v>64</v>
      </c>
      <c r="P113" s="74">
        <f t="shared" si="7"/>
        <v>0.18129999999999999</v>
      </c>
    </row>
    <row r="114" spans="1:16">
      <c r="B114" s="89">
        <v>300</v>
      </c>
      <c r="C114" s="90" t="s">
        <v>63</v>
      </c>
      <c r="D114" s="74">
        <f t="shared" ref="D114:D126" si="11">B114/1000/$C$5</f>
        <v>4.2857142857142858E-2</v>
      </c>
      <c r="E114" s="91">
        <v>1.3839999999999999</v>
      </c>
      <c r="F114" s="92">
        <v>1.6070000000000001E-2</v>
      </c>
      <c r="G114" s="88">
        <f t="shared" si="8"/>
        <v>1.4000699999999999</v>
      </c>
      <c r="H114" s="89">
        <v>1.1000000000000001</v>
      </c>
      <c r="I114" s="90" t="s">
        <v>66</v>
      </c>
      <c r="J114" s="76">
        <f t="shared" si="10"/>
        <v>1.1000000000000001</v>
      </c>
      <c r="K114" s="89">
        <v>1560</v>
      </c>
      <c r="L114" s="90" t="s">
        <v>64</v>
      </c>
      <c r="M114" s="74">
        <f t="shared" si="6"/>
        <v>0.156</v>
      </c>
      <c r="N114" s="89">
        <v>1864</v>
      </c>
      <c r="O114" s="90" t="s">
        <v>64</v>
      </c>
      <c r="P114" s="74">
        <f t="shared" si="7"/>
        <v>0.18640000000000001</v>
      </c>
    </row>
    <row r="115" spans="1:16">
      <c r="B115" s="89">
        <v>325</v>
      </c>
      <c r="C115" s="90" t="s">
        <v>63</v>
      </c>
      <c r="D115" s="74">
        <f t="shared" si="11"/>
        <v>4.642857142857143E-2</v>
      </c>
      <c r="E115" s="91">
        <v>1.4279999999999999</v>
      </c>
      <c r="F115" s="92">
        <v>1.512E-2</v>
      </c>
      <c r="G115" s="88">
        <f t="shared" si="8"/>
        <v>1.44312</v>
      </c>
      <c r="H115" s="89">
        <v>1.1599999999999999</v>
      </c>
      <c r="I115" s="90" t="s">
        <v>66</v>
      </c>
      <c r="J115" s="76">
        <f t="shared" si="10"/>
        <v>1.1599999999999999</v>
      </c>
      <c r="K115" s="89">
        <v>1585</v>
      </c>
      <c r="L115" s="90" t="s">
        <v>64</v>
      </c>
      <c r="M115" s="74">
        <f t="shared" si="6"/>
        <v>0.1585</v>
      </c>
      <c r="N115" s="89">
        <v>1912</v>
      </c>
      <c r="O115" s="90" t="s">
        <v>64</v>
      </c>
      <c r="P115" s="74">
        <f t="shared" si="7"/>
        <v>0.19119999999999998</v>
      </c>
    </row>
    <row r="116" spans="1:16">
      <c r="B116" s="89">
        <v>350</v>
      </c>
      <c r="C116" s="90" t="s">
        <v>63</v>
      </c>
      <c r="D116" s="74">
        <f t="shared" si="11"/>
        <v>4.9999999999999996E-2</v>
      </c>
      <c r="E116" s="91">
        <v>1.4690000000000001</v>
      </c>
      <c r="F116" s="92">
        <v>1.4290000000000001E-2</v>
      </c>
      <c r="G116" s="88">
        <f t="shared" si="8"/>
        <v>1.48329</v>
      </c>
      <c r="H116" s="89">
        <v>1.23</v>
      </c>
      <c r="I116" s="90" t="s">
        <v>66</v>
      </c>
      <c r="J116" s="76">
        <f t="shared" si="10"/>
        <v>1.23</v>
      </c>
      <c r="K116" s="89">
        <v>1608</v>
      </c>
      <c r="L116" s="90" t="s">
        <v>64</v>
      </c>
      <c r="M116" s="74">
        <f t="shared" si="6"/>
        <v>0.1608</v>
      </c>
      <c r="N116" s="89">
        <v>1955</v>
      </c>
      <c r="O116" s="90" t="s">
        <v>64</v>
      </c>
      <c r="P116" s="74">
        <f t="shared" si="7"/>
        <v>0.19550000000000001</v>
      </c>
    </row>
    <row r="117" spans="1:16">
      <c r="B117" s="89">
        <v>375</v>
      </c>
      <c r="C117" s="90" t="s">
        <v>63</v>
      </c>
      <c r="D117" s="74">
        <f t="shared" si="11"/>
        <v>5.3571428571428568E-2</v>
      </c>
      <c r="E117" s="91">
        <v>1.5069999999999999</v>
      </c>
      <c r="F117" s="92">
        <v>1.355E-2</v>
      </c>
      <c r="G117" s="88">
        <f t="shared" si="8"/>
        <v>1.5205499999999998</v>
      </c>
      <c r="H117" s="89">
        <v>1.29</v>
      </c>
      <c r="I117" s="90" t="s">
        <v>66</v>
      </c>
      <c r="J117" s="76">
        <f t="shared" si="10"/>
        <v>1.29</v>
      </c>
      <c r="K117" s="89">
        <v>1628</v>
      </c>
      <c r="L117" s="90" t="s">
        <v>64</v>
      </c>
      <c r="M117" s="74">
        <f t="shared" si="6"/>
        <v>0.1628</v>
      </c>
      <c r="N117" s="89">
        <v>1996</v>
      </c>
      <c r="O117" s="90" t="s">
        <v>64</v>
      </c>
      <c r="P117" s="74">
        <f t="shared" si="7"/>
        <v>0.1996</v>
      </c>
    </row>
    <row r="118" spans="1:16">
      <c r="B118" s="89">
        <v>400</v>
      </c>
      <c r="C118" s="90" t="s">
        <v>63</v>
      </c>
      <c r="D118" s="74">
        <f t="shared" si="11"/>
        <v>5.7142857142857148E-2</v>
      </c>
      <c r="E118" s="91">
        <v>1.542</v>
      </c>
      <c r="F118" s="92">
        <v>1.289E-2</v>
      </c>
      <c r="G118" s="88">
        <f t="shared" si="8"/>
        <v>1.5548900000000001</v>
      </c>
      <c r="H118" s="89">
        <v>1.34</v>
      </c>
      <c r="I118" s="90" t="s">
        <v>66</v>
      </c>
      <c r="J118" s="76">
        <f t="shared" ref="J118:J171" si="12">H118</f>
        <v>1.34</v>
      </c>
      <c r="K118" s="89">
        <v>1648</v>
      </c>
      <c r="L118" s="90" t="s">
        <v>64</v>
      </c>
      <c r="M118" s="74">
        <f t="shared" si="6"/>
        <v>0.1648</v>
      </c>
      <c r="N118" s="89">
        <v>2034</v>
      </c>
      <c r="O118" s="90" t="s">
        <v>64</v>
      </c>
      <c r="P118" s="74">
        <f t="shared" si="7"/>
        <v>0.20339999999999997</v>
      </c>
    </row>
    <row r="119" spans="1:16">
      <c r="B119" s="89">
        <v>450</v>
      </c>
      <c r="C119" s="90" t="s">
        <v>63</v>
      </c>
      <c r="D119" s="74">
        <f t="shared" si="11"/>
        <v>6.4285714285714293E-2</v>
      </c>
      <c r="E119" s="91">
        <v>1.603</v>
      </c>
      <c r="F119" s="92">
        <v>1.1769999999999999E-2</v>
      </c>
      <c r="G119" s="88">
        <f t="shared" si="8"/>
        <v>1.61477</v>
      </c>
      <c r="H119" s="89">
        <v>1.46</v>
      </c>
      <c r="I119" s="90" t="s">
        <v>66</v>
      </c>
      <c r="J119" s="76">
        <f t="shared" si="12"/>
        <v>1.46</v>
      </c>
      <c r="K119" s="89">
        <v>1686</v>
      </c>
      <c r="L119" s="90" t="s">
        <v>64</v>
      </c>
      <c r="M119" s="74">
        <f t="shared" si="6"/>
        <v>0.1686</v>
      </c>
      <c r="N119" s="89">
        <v>2104</v>
      </c>
      <c r="O119" s="90" t="s">
        <v>64</v>
      </c>
      <c r="P119" s="74">
        <f t="shared" si="7"/>
        <v>0.2104</v>
      </c>
    </row>
    <row r="120" spans="1:16">
      <c r="B120" s="89">
        <v>500</v>
      </c>
      <c r="C120" s="90" t="s">
        <v>63</v>
      </c>
      <c r="D120" s="74">
        <f t="shared" si="11"/>
        <v>7.1428571428571425E-2</v>
      </c>
      <c r="E120" s="91">
        <v>1.657</v>
      </c>
      <c r="F120" s="92">
        <v>1.0840000000000001E-2</v>
      </c>
      <c r="G120" s="88">
        <f t="shared" si="8"/>
        <v>1.66784</v>
      </c>
      <c r="H120" s="89">
        <v>1.57</v>
      </c>
      <c r="I120" s="90" t="s">
        <v>66</v>
      </c>
      <c r="J120" s="76">
        <f t="shared" si="12"/>
        <v>1.57</v>
      </c>
      <c r="K120" s="89">
        <v>1720</v>
      </c>
      <c r="L120" s="90" t="s">
        <v>64</v>
      </c>
      <c r="M120" s="74">
        <f t="shared" si="6"/>
        <v>0.17199999999999999</v>
      </c>
      <c r="N120" s="89">
        <v>2167</v>
      </c>
      <c r="O120" s="90" t="s">
        <v>64</v>
      </c>
      <c r="P120" s="74">
        <f t="shared" si="7"/>
        <v>0.21669999999999998</v>
      </c>
    </row>
    <row r="121" spans="1:16">
      <c r="B121" s="89">
        <v>550</v>
      </c>
      <c r="C121" s="90" t="s">
        <v>63</v>
      </c>
      <c r="D121" s="74">
        <f t="shared" si="11"/>
        <v>7.8571428571428584E-2</v>
      </c>
      <c r="E121" s="91">
        <v>1.7030000000000001</v>
      </c>
      <c r="F121" s="92">
        <v>1.005E-2</v>
      </c>
      <c r="G121" s="88">
        <f t="shared" si="8"/>
        <v>1.71305</v>
      </c>
      <c r="H121" s="89">
        <v>1.68</v>
      </c>
      <c r="I121" s="90" t="s">
        <v>66</v>
      </c>
      <c r="J121" s="76">
        <f t="shared" si="12"/>
        <v>1.68</v>
      </c>
      <c r="K121" s="89">
        <v>1750</v>
      </c>
      <c r="L121" s="90" t="s">
        <v>64</v>
      </c>
      <c r="M121" s="74">
        <f t="shared" si="6"/>
        <v>0.17499999999999999</v>
      </c>
      <c r="N121" s="89">
        <v>2225</v>
      </c>
      <c r="O121" s="90" t="s">
        <v>64</v>
      </c>
      <c r="P121" s="74">
        <f t="shared" si="7"/>
        <v>0.2225</v>
      </c>
    </row>
    <row r="122" spans="1:16">
      <c r="B122" s="89">
        <v>600</v>
      </c>
      <c r="C122" s="90" t="s">
        <v>63</v>
      </c>
      <c r="D122" s="74">
        <f t="shared" si="11"/>
        <v>8.5714285714285715E-2</v>
      </c>
      <c r="E122" s="91">
        <v>1.7430000000000001</v>
      </c>
      <c r="F122" s="92">
        <v>9.3849999999999992E-3</v>
      </c>
      <c r="G122" s="88">
        <f t="shared" si="8"/>
        <v>1.7523850000000001</v>
      </c>
      <c r="H122" s="89">
        <v>1.78</v>
      </c>
      <c r="I122" s="90" t="s">
        <v>66</v>
      </c>
      <c r="J122" s="76">
        <f t="shared" si="12"/>
        <v>1.78</v>
      </c>
      <c r="K122" s="89">
        <v>1778</v>
      </c>
      <c r="L122" s="90" t="s">
        <v>64</v>
      </c>
      <c r="M122" s="74">
        <f t="shared" si="6"/>
        <v>0.17780000000000001</v>
      </c>
      <c r="N122" s="89">
        <v>2278</v>
      </c>
      <c r="O122" s="90" t="s">
        <v>64</v>
      </c>
      <c r="P122" s="74">
        <f t="shared" si="7"/>
        <v>0.2278</v>
      </c>
    </row>
    <row r="123" spans="1:16">
      <c r="B123" s="89">
        <v>650</v>
      </c>
      <c r="C123" s="90" t="s">
        <v>63</v>
      </c>
      <c r="D123" s="74">
        <f t="shared" si="11"/>
        <v>9.285714285714286E-2</v>
      </c>
      <c r="E123" s="91">
        <v>1.778</v>
      </c>
      <c r="F123" s="92">
        <v>8.8070000000000006E-3</v>
      </c>
      <c r="G123" s="88">
        <f t="shared" si="8"/>
        <v>1.786807</v>
      </c>
      <c r="H123" s="89">
        <v>1.89</v>
      </c>
      <c r="I123" s="90" t="s">
        <v>66</v>
      </c>
      <c r="J123" s="76">
        <f t="shared" si="12"/>
        <v>1.89</v>
      </c>
      <c r="K123" s="89">
        <v>1804</v>
      </c>
      <c r="L123" s="90" t="s">
        <v>64</v>
      </c>
      <c r="M123" s="74">
        <f t="shared" si="6"/>
        <v>0.1804</v>
      </c>
      <c r="N123" s="89">
        <v>2327</v>
      </c>
      <c r="O123" s="90" t="s">
        <v>64</v>
      </c>
      <c r="P123" s="74">
        <f t="shared" si="7"/>
        <v>0.23269999999999999</v>
      </c>
    </row>
    <row r="124" spans="1:16">
      <c r="B124" s="89">
        <v>700</v>
      </c>
      <c r="C124" s="90" t="s">
        <v>63</v>
      </c>
      <c r="D124" s="74">
        <f t="shared" si="11"/>
        <v>9.9999999999999992E-2</v>
      </c>
      <c r="E124" s="91">
        <v>1.8089999999999999</v>
      </c>
      <c r="F124" s="92">
        <v>8.3009999999999994E-3</v>
      </c>
      <c r="G124" s="88">
        <f t="shared" si="8"/>
        <v>1.8173009999999998</v>
      </c>
      <c r="H124" s="89">
        <v>1.99</v>
      </c>
      <c r="I124" s="90" t="s">
        <v>66</v>
      </c>
      <c r="J124" s="76">
        <f t="shared" si="12"/>
        <v>1.99</v>
      </c>
      <c r="K124" s="89">
        <v>1828</v>
      </c>
      <c r="L124" s="90" t="s">
        <v>64</v>
      </c>
      <c r="M124" s="74">
        <f t="shared" si="6"/>
        <v>0.18280000000000002</v>
      </c>
      <c r="N124" s="89">
        <v>2374</v>
      </c>
      <c r="O124" s="90" t="s">
        <v>64</v>
      </c>
      <c r="P124" s="74">
        <f t="shared" si="7"/>
        <v>0.2374</v>
      </c>
    </row>
    <row r="125" spans="1:16">
      <c r="B125" s="77">
        <v>800</v>
      </c>
      <c r="C125" s="79" t="s">
        <v>63</v>
      </c>
      <c r="D125" s="74">
        <f t="shared" si="11"/>
        <v>0.1142857142857143</v>
      </c>
      <c r="E125" s="91">
        <v>1.861</v>
      </c>
      <c r="F125" s="92">
        <v>7.4590000000000004E-3</v>
      </c>
      <c r="G125" s="88">
        <f t="shared" si="8"/>
        <v>1.8684590000000001</v>
      </c>
      <c r="H125" s="89">
        <v>2.19</v>
      </c>
      <c r="I125" s="90" t="s">
        <v>66</v>
      </c>
      <c r="J125" s="76">
        <f t="shared" si="12"/>
        <v>2.19</v>
      </c>
      <c r="K125" s="89">
        <v>1881</v>
      </c>
      <c r="L125" s="90" t="s">
        <v>64</v>
      </c>
      <c r="M125" s="74">
        <f t="shared" si="6"/>
        <v>0.18809999999999999</v>
      </c>
      <c r="N125" s="89">
        <v>2458</v>
      </c>
      <c r="O125" s="90" t="s">
        <v>64</v>
      </c>
      <c r="P125" s="74">
        <f t="shared" si="7"/>
        <v>0.24580000000000002</v>
      </c>
    </row>
    <row r="126" spans="1:16">
      <c r="B126" s="77">
        <v>900</v>
      </c>
      <c r="C126" s="79" t="s">
        <v>63</v>
      </c>
      <c r="D126" s="74">
        <f t="shared" si="11"/>
        <v>0.12857142857142859</v>
      </c>
      <c r="E126" s="91">
        <v>1.903</v>
      </c>
      <c r="F126" s="92">
        <v>6.783E-3</v>
      </c>
      <c r="G126" s="88">
        <f t="shared" si="8"/>
        <v>1.909783</v>
      </c>
      <c r="H126" s="77">
        <v>2.38</v>
      </c>
      <c r="I126" s="79" t="s">
        <v>66</v>
      </c>
      <c r="J126" s="76">
        <f t="shared" si="12"/>
        <v>2.38</v>
      </c>
      <c r="K126" s="77">
        <v>1929</v>
      </c>
      <c r="L126" s="79" t="s">
        <v>64</v>
      </c>
      <c r="M126" s="74">
        <f t="shared" si="6"/>
        <v>0.19290000000000002</v>
      </c>
      <c r="N126" s="77">
        <v>2535</v>
      </c>
      <c r="O126" s="79" t="s">
        <v>64</v>
      </c>
      <c r="P126" s="74">
        <f t="shared" si="7"/>
        <v>0.2535</v>
      </c>
    </row>
    <row r="127" spans="1:16">
      <c r="B127" s="77">
        <v>1</v>
      </c>
      <c r="C127" s="78" t="s">
        <v>65</v>
      </c>
      <c r="D127" s="74">
        <f t="shared" ref="D127:D190" si="13">B127/$C$5</f>
        <v>0.14285714285714285</v>
      </c>
      <c r="E127" s="91">
        <v>1.9370000000000001</v>
      </c>
      <c r="F127" s="92">
        <v>6.228E-3</v>
      </c>
      <c r="G127" s="88">
        <f t="shared" si="8"/>
        <v>1.943228</v>
      </c>
      <c r="H127" s="77">
        <v>2.57</v>
      </c>
      <c r="I127" s="79" t="s">
        <v>66</v>
      </c>
      <c r="J127" s="76">
        <f t="shared" si="12"/>
        <v>2.57</v>
      </c>
      <c r="K127" s="77">
        <v>1974</v>
      </c>
      <c r="L127" s="79" t="s">
        <v>64</v>
      </c>
      <c r="M127" s="74">
        <f t="shared" si="6"/>
        <v>0.19739999999999999</v>
      </c>
      <c r="N127" s="77">
        <v>2606</v>
      </c>
      <c r="O127" s="79" t="s">
        <v>64</v>
      </c>
      <c r="P127" s="74">
        <f t="shared" si="7"/>
        <v>0.2606</v>
      </c>
    </row>
    <row r="128" spans="1:16">
      <c r="A128" s="94"/>
      <c r="B128" s="89">
        <v>1.1000000000000001</v>
      </c>
      <c r="C128" s="90" t="s">
        <v>65</v>
      </c>
      <c r="D128" s="74">
        <f t="shared" si="13"/>
        <v>0.15714285714285717</v>
      </c>
      <c r="E128" s="91">
        <v>1.9650000000000001</v>
      </c>
      <c r="F128" s="92">
        <v>5.7629999999999999E-3</v>
      </c>
      <c r="G128" s="88">
        <f t="shared" si="8"/>
        <v>1.970763</v>
      </c>
      <c r="H128" s="89">
        <v>2.76</v>
      </c>
      <c r="I128" s="90" t="s">
        <v>66</v>
      </c>
      <c r="J128" s="76">
        <f t="shared" si="12"/>
        <v>2.76</v>
      </c>
      <c r="K128" s="77">
        <v>2015</v>
      </c>
      <c r="L128" s="79" t="s">
        <v>64</v>
      </c>
      <c r="M128" s="74">
        <f t="shared" si="6"/>
        <v>0.20150000000000001</v>
      </c>
      <c r="N128" s="77">
        <v>2671</v>
      </c>
      <c r="O128" s="79" t="s">
        <v>64</v>
      </c>
      <c r="P128" s="74">
        <f t="shared" si="7"/>
        <v>0.2671</v>
      </c>
    </row>
    <row r="129" spans="1:16">
      <c r="A129" s="94"/>
      <c r="B129" s="89">
        <v>1.2</v>
      </c>
      <c r="C129" s="90" t="s">
        <v>65</v>
      </c>
      <c r="D129" s="74">
        <f t="shared" si="13"/>
        <v>0.17142857142857143</v>
      </c>
      <c r="E129" s="91">
        <v>1.988</v>
      </c>
      <c r="F129" s="92">
        <v>5.3680000000000004E-3</v>
      </c>
      <c r="G129" s="88">
        <f t="shared" si="8"/>
        <v>1.993368</v>
      </c>
      <c r="H129" s="89">
        <v>2.94</v>
      </c>
      <c r="I129" s="90" t="s">
        <v>66</v>
      </c>
      <c r="J129" s="76">
        <f t="shared" si="12"/>
        <v>2.94</v>
      </c>
      <c r="K129" s="77">
        <v>2053</v>
      </c>
      <c r="L129" s="79" t="s">
        <v>64</v>
      </c>
      <c r="M129" s="74">
        <f t="shared" si="6"/>
        <v>0.20529999999999998</v>
      </c>
      <c r="N129" s="77">
        <v>2732</v>
      </c>
      <c r="O129" s="79" t="s">
        <v>64</v>
      </c>
      <c r="P129" s="74">
        <f t="shared" si="7"/>
        <v>0.2732</v>
      </c>
    </row>
    <row r="130" spans="1:16">
      <c r="A130" s="94"/>
      <c r="B130" s="89">
        <v>1.3</v>
      </c>
      <c r="C130" s="90" t="s">
        <v>65</v>
      </c>
      <c r="D130" s="74">
        <f t="shared" si="13"/>
        <v>0.18571428571428572</v>
      </c>
      <c r="E130" s="91">
        <v>2.0059999999999998</v>
      </c>
      <c r="F130" s="92">
        <v>5.0270000000000002E-3</v>
      </c>
      <c r="G130" s="88">
        <f t="shared" si="8"/>
        <v>2.0110269999999999</v>
      </c>
      <c r="H130" s="89">
        <v>3.13</v>
      </c>
      <c r="I130" s="90" t="s">
        <v>66</v>
      </c>
      <c r="J130" s="76">
        <f t="shared" si="12"/>
        <v>3.13</v>
      </c>
      <c r="K130" s="77">
        <v>2089</v>
      </c>
      <c r="L130" s="79" t="s">
        <v>64</v>
      </c>
      <c r="M130" s="74">
        <f t="shared" si="6"/>
        <v>0.2089</v>
      </c>
      <c r="N130" s="77">
        <v>2791</v>
      </c>
      <c r="O130" s="79" t="s">
        <v>64</v>
      </c>
      <c r="P130" s="74">
        <f t="shared" si="7"/>
        <v>0.27910000000000001</v>
      </c>
    </row>
    <row r="131" spans="1:16">
      <c r="A131" s="94"/>
      <c r="B131" s="89">
        <v>1.4</v>
      </c>
      <c r="C131" s="90" t="s">
        <v>65</v>
      </c>
      <c r="D131" s="74">
        <f t="shared" si="13"/>
        <v>0.19999999999999998</v>
      </c>
      <c r="E131" s="91">
        <v>2.02</v>
      </c>
      <c r="F131" s="92">
        <v>4.7299999999999998E-3</v>
      </c>
      <c r="G131" s="88">
        <f t="shared" si="8"/>
        <v>2.0247299999999999</v>
      </c>
      <c r="H131" s="89">
        <v>3.31</v>
      </c>
      <c r="I131" s="90" t="s">
        <v>66</v>
      </c>
      <c r="J131" s="76">
        <f t="shared" si="12"/>
        <v>3.31</v>
      </c>
      <c r="K131" s="77">
        <v>2124</v>
      </c>
      <c r="L131" s="79" t="s">
        <v>64</v>
      </c>
      <c r="M131" s="74">
        <f t="shared" si="6"/>
        <v>0.21240000000000001</v>
      </c>
      <c r="N131" s="77">
        <v>2846</v>
      </c>
      <c r="O131" s="79" t="s">
        <v>64</v>
      </c>
      <c r="P131" s="74">
        <f t="shared" si="7"/>
        <v>0.28460000000000002</v>
      </c>
    </row>
    <row r="132" spans="1:16">
      <c r="A132" s="94"/>
      <c r="B132" s="89">
        <v>1.5</v>
      </c>
      <c r="C132" s="90" t="s">
        <v>65</v>
      </c>
      <c r="D132" s="74">
        <f t="shared" si="13"/>
        <v>0.21428571428571427</v>
      </c>
      <c r="E132" s="91">
        <v>2.0310000000000001</v>
      </c>
      <c r="F132" s="92">
        <v>4.4679999999999997E-3</v>
      </c>
      <c r="G132" s="88">
        <f t="shared" si="8"/>
        <v>2.0354680000000003</v>
      </c>
      <c r="H132" s="89">
        <v>3.49</v>
      </c>
      <c r="I132" s="90" t="s">
        <v>66</v>
      </c>
      <c r="J132" s="76">
        <f t="shared" si="12"/>
        <v>3.49</v>
      </c>
      <c r="K132" s="77">
        <v>2157</v>
      </c>
      <c r="L132" s="79" t="s">
        <v>64</v>
      </c>
      <c r="M132" s="74">
        <f t="shared" si="6"/>
        <v>0.2157</v>
      </c>
      <c r="N132" s="77">
        <v>2899</v>
      </c>
      <c r="O132" s="79" t="s">
        <v>64</v>
      </c>
      <c r="P132" s="74">
        <f t="shared" si="7"/>
        <v>0.28989999999999999</v>
      </c>
    </row>
    <row r="133" spans="1:16">
      <c r="A133" s="94"/>
      <c r="B133" s="89">
        <v>1.6</v>
      </c>
      <c r="C133" s="90" t="s">
        <v>65</v>
      </c>
      <c r="D133" s="74">
        <f t="shared" si="13"/>
        <v>0.22857142857142859</v>
      </c>
      <c r="E133" s="91">
        <v>2.0390000000000001</v>
      </c>
      <c r="F133" s="92">
        <v>4.2360000000000002E-3</v>
      </c>
      <c r="G133" s="88">
        <f t="shared" si="8"/>
        <v>2.0432360000000003</v>
      </c>
      <c r="H133" s="89">
        <v>3.67</v>
      </c>
      <c r="I133" s="90" t="s">
        <v>66</v>
      </c>
      <c r="J133" s="76">
        <f t="shared" si="12"/>
        <v>3.67</v>
      </c>
      <c r="K133" s="77">
        <v>2189</v>
      </c>
      <c r="L133" s="79" t="s">
        <v>64</v>
      </c>
      <c r="M133" s="74">
        <f t="shared" si="6"/>
        <v>0.21890000000000001</v>
      </c>
      <c r="N133" s="77">
        <v>2950</v>
      </c>
      <c r="O133" s="79" t="s">
        <v>64</v>
      </c>
      <c r="P133" s="74">
        <f t="shared" si="7"/>
        <v>0.29500000000000004</v>
      </c>
    </row>
    <row r="134" spans="1:16">
      <c r="A134" s="94"/>
      <c r="B134" s="89">
        <v>1.7</v>
      </c>
      <c r="C134" s="90" t="s">
        <v>65</v>
      </c>
      <c r="D134" s="74">
        <f t="shared" si="13"/>
        <v>0.24285714285714285</v>
      </c>
      <c r="E134" s="91">
        <v>2.0449999999999999</v>
      </c>
      <c r="F134" s="92">
        <v>4.0289999999999996E-3</v>
      </c>
      <c r="G134" s="88">
        <f t="shared" si="8"/>
        <v>2.049029</v>
      </c>
      <c r="H134" s="89">
        <v>3.85</v>
      </c>
      <c r="I134" s="90" t="s">
        <v>66</v>
      </c>
      <c r="J134" s="76">
        <f t="shared" si="12"/>
        <v>3.85</v>
      </c>
      <c r="K134" s="77">
        <v>2220</v>
      </c>
      <c r="L134" s="79" t="s">
        <v>64</v>
      </c>
      <c r="M134" s="74">
        <f t="shared" si="6"/>
        <v>0.22200000000000003</v>
      </c>
      <c r="N134" s="77">
        <v>2999</v>
      </c>
      <c r="O134" s="79" t="s">
        <v>64</v>
      </c>
      <c r="P134" s="74">
        <f t="shared" si="7"/>
        <v>0.2999</v>
      </c>
    </row>
    <row r="135" spans="1:16">
      <c r="A135" s="94"/>
      <c r="B135" s="89">
        <v>1.8</v>
      </c>
      <c r="C135" s="90" t="s">
        <v>65</v>
      </c>
      <c r="D135" s="74">
        <f t="shared" si="13"/>
        <v>0.25714285714285717</v>
      </c>
      <c r="E135" s="91">
        <v>2.048</v>
      </c>
      <c r="F135" s="92">
        <v>3.8419999999999999E-3</v>
      </c>
      <c r="G135" s="88">
        <f t="shared" si="8"/>
        <v>2.0518420000000002</v>
      </c>
      <c r="H135" s="89">
        <v>4.03</v>
      </c>
      <c r="I135" s="90" t="s">
        <v>66</v>
      </c>
      <c r="J135" s="76">
        <f t="shared" si="12"/>
        <v>4.03</v>
      </c>
      <c r="K135" s="77">
        <v>2250</v>
      </c>
      <c r="L135" s="79" t="s">
        <v>64</v>
      </c>
      <c r="M135" s="74">
        <f t="shared" si="6"/>
        <v>0.22500000000000001</v>
      </c>
      <c r="N135" s="77">
        <v>3046</v>
      </c>
      <c r="O135" s="79" t="s">
        <v>64</v>
      </c>
      <c r="P135" s="74">
        <f t="shared" si="7"/>
        <v>0.30459999999999998</v>
      </c>
    </row>
    <row r="136" spans="1:16">
      <c r="A136" s="94"/>
      <c r="B136" s="89">
        <v>2</v>
      </c>
      <c r="C136" s="90" t="s">
        <v>65</v>
      </c>
      <c r="D136" s="74">
        <f t="shared" si="13"/>
        <v>0.2857142857142857</v>
      </c>
      <c r="E136" s="91">
        <v>2.048</v>
      </c>
      <c r="F136" s="92">
        <v>3.519E-3</v>
      </c>
      <c r="G136" s="88">
        <f t="shared" si="8"/>
        <v>2.0515189999999999</v>
      </c>
      <c r="H136" s="89">
        <v>4.3899999999999997</v>
      </c>
      <c r="I136" s="90" t="s">
        <v>66</v>
      </c>
      <c r="J136" s="76">
        <f t="shared" si="12"/>
        <v>4.3899999999999997</v>
      </c>
      <c r="K136" s="77">
        <v>2335</v>
      </c>
      <c r="L136" s="79" t="s">
        <v>64</v>
      </c>
      <c r="M136" s="74">
        <f t="shared" si="6"/>
        <v>0.23349999999999999</v>
      </c>
      <c r="N136" s="77">
        <v>3138</v>
      </c>
      <c r="O136" s="79" t="s">
        <v>64</v>
      </c>
      <c r="P136" s="74">
        <f t="shared" si="7"/>
        <v>0.31379999999999997</v>
      </c>
    </row>
    <row r="137" spans="1:16">
      <c r="A137" s="94"/>
      <c r="B137" s="89">
        <v>2.25</v>
      </c>
      <c r="C137" s="90" t="s">
        <v>65</v>
      </c>
      <c r="D137" s="74">
        <f t="shared" si="13"/>
        <v>0.32142857142857145</v>
      </c>
      <c r="E137" s="91">
        <v>2.04</v>
      </c>
      <c r="F137" s="92">
        <v>3.189E-3</v>
      </c>
      <c r="G137" s="88">
        <f t="shared" si="8"/>
        <v>2.0431889999999999</v>
      </c>
      <c r="H137" s="89">
        <v>4.84</v>
      </c>
      <c r="I137" s="90" t="s">
        <v>66</v>
      </c>
      <c r="J137" s="76">
        <f t="shared" si="12"/>
        <v>4.84</v>
      </c>
      <c r="K137" s="77">
        <v>2454</v>
      </c>
      <c r="L137" s="79" t="s">
        <v>64</v>
      </c>
      <c r="M137" s="74">
        <f t="shared" si="6"/>
        <v>0.24540000000000001</v>
      </c>
      <c r="N137" s="77">
        <v>3246</v>
      </c>
      <c r="O137" s="79" t="s">
        <v>64</v>
      </c>
      <c r="P137" s="74">
        <f t="shared" si="7"/>
        <v>0.3246</v>
      </c>
    </row>
    <row r="138" spans="1:16">
      <c r="A138" s="94"/>
      <c r="B138" s="89">
        <v>2.5</v>
      </c>
      <c r="C138" s="90" t="s">
        <v>65</v>
      </c>
      <c r="D138" s="74">
        <f t="shared" si="13"/>
        <v>0.35714285714285715</v>
      </c>
      <c r="E138" s="91">
        <v>2.0249999999999999</v>
      </c>
      <c r="F138" s="92">
        <v>2.9199999999999999E-3</v>
      </c>
      <c r="G138" s="88">
        <f t="shared" si="8"/>
        <v>2.0279199999999999</v>
      </c>
      <c r="H138" s="89">
        <v>5.29</v>
      </c>
      <c r="I138" s="90" t="s">
        <v>66</v>
      </c>
      <c r="J138" s="76">
        <f t="shared" si="12"/>
        <v>5.29</v>
      </c>
      <c r="K138" s="77">
        <v>2567</v>
      </c>
      <c r="L138" s="79" t="s">
        <v>64</v>
      </c>
      <c r="M138" s="74">
        <f t="shared" si="6"/>
        <v>0.25670000000000004</v>
      </c>
      <c r="N138" s="77">
        <v>3350</v>
      </c>
      <c r="O138" s="79" t="s">
        <v>64</v>
      </c>
      <c r="P138" s="74">
        <f t="shared" si="7"/>
        <v>0.33500000000000002</v>
      </c>
    </row>
    <row r="139" spans="1:16">
      <c r="A139" s="94"/>
      <c r="B139" s="89">
        <v>2.75</v>
      </c>
      <c r="C139" s="90" t="s">
        <v>65</v>
      </c>
      <c r="D139" s="74">
        <f t="shared" si="13"/>
        <v>0.39285714285714285</v>
      </c>
      <c r="E139" s="91">
        <v>2.004</v>
      </c>
      <c r="F139" s="92">
        <v>2.6949999999999999E-3</v>
      </c>
      <c r="G139" s="88">
        <f t="shared" si="8"/>
        <v>2.0066950000000001</v>
      </c>
      <c r="H139" s="89">
        <v>5.75</v>
      </c>
      <c r="I139" s="90" t="s">
        <v>66</v>
      </c>
      <c r="J139" s="76">
        <f t="shared" si="12"/>
        <v>5.75</v>
      </c>
      <c r="K139" s="77">
        <v>2676</v>
      </c>
      <c r="L139" s="79" t="s">
        <v>64</v>
      </c>
      <c r="M139" s="74">
        <f t="shared" si="6"/>
        <v>0.2676</v>
      </c>
      <c r="N139" s="77">
        <v>3451</v>
      </c>
      <c r="O139" s="79" t="s">
        <v>64</v>
      </c>
      <c r="P139" s="74">
        <f t="shared" si="7"/>
        <v>0.34510000000000002</v>
      </c>
    </row>
    <row r="140" spans="1:16">
      <c r="A140" s="94"/>
      <c r="B140" s="89">
        <v>3</v>
      </c>
      <c r="C140" s="95" t="s">
        <v>65</v>
      </c>
      <c r="D140" s="74">
        <f t="shared" si="13"/>
        <v>0.42857142857142855</v>
      </c>
      <c r="E140" s="91">
        <v>1.9790000000000001</v>
      </c>
      <c r="F140" s="92">
        <v>2.5040000000000001E-3</v>
      </c>
      <c r="G140" s="88">
        <f t="shared" si="8"/>
        <v>1.9815040000000002</v>
      </c>
      <c r="H140" s="89">
        <v>6.21</v>
      </c>
      <c r="I140" s="90" t="s">
        <v>66</v>
      </c>
      <c r="J140" s="76">
        <f t="shared" si="12"/>
        <v>6.21</v>
      </c>
      <c r="K140" s="77">
        <v>2783</v>
      </c>
      <c r="L140" s="79" t="s">
        <v>64</v>
      </c>
      <c r="M140" s="74">
        <f t="shared" si="6"/>
        <v>0.27829999999999999</v>
      </c>
      <c r="N140" s="77">
        <v>3549</v>
      </c>
      <c r="O140" s="79" t="s">
        <v>64</v>
      </c>
      <c r="P140" s="74">
        <f t="shared" si="7"/>
        <v>0.35489999999999999</v>
      </c>
    </row>
    <row r="141" spans="1:16">
      <c r="B141" s="89">
        <v>3.25</v>
      </c>
      <c r="C141" s="79" t="s">
        <v>65</v>
      </c>
      <c r="D141" s="74">
        <f t="shared" si="13"/>
        <v>0.4642857142857143</v>
      </c>
      <c r="E141" s="91">
        <v>1.952</v>
      </c>
      <c r="F141" s="92">
        <v>2.3400000000000001E-3</v>
      </c>
      <c r="G141" s="88">
        <f t="shared" si="8"/>
        <v>1.95434</v>
      </c>
      <c r="H141" s="77">
        <v>6.68</v>
      </c>
      <c r="I141" s="79" t="s">
        <v>66</v>
      </c>
      <c r="J141" s="76">
        <f t="shared" si="12"/>
        <v>6.68</v>
      </c>
      <c r="K141" s="77">
        <v>2888</v>
      </c>
      <c r="L141" s="79" t="s">
        <v>64</v>
      </c>
      <c r="M141" s="74">
        <f t="shared" si="6"/>
        <v>0.2888</v>
      </c>
      <c r="N141" s="77">
        <v>3645</v>
      </c>
      <c r="O141" s="79" t="s">
        <v>64</v>
      </c>
      <c r="P141" s="74">
        <f t="shared" si="7"/>
        <v>0.36449999999999999</v>
      </c>
    </row>
    <row r="142" spans="1:16">
      <c r="B142" s="89">
        <v>3.5</v>
      </c>
      <c r="C142" s="79" t="s">
        <v>65</v>
      </c>
      <c r="D142" s="74">
        <f t="shared" si="13"/>
        <v>0.5</v>
      </c>
      <c r="E142" s="91">
        <v>1.923</v>
      </c>
      <c r="F142" s="92">
        <v>2.1979999999999999E-3</v>
      </c>
      <c r="G142" s="88">
        <f t="shared" si="8"/>
        <v>1.925198</v>
      </c>
      <c r="H142" s="77">
        <v>7.16</v>
      </c>
      <c r="I142" s="79" t="s">
        <v>66</v>
      </c>
      <c r="J142" s="76">
        <f t="shared" si="12"/>
        <v>7.16</v>
      </c>
      <c r="K142" s="77">
        <v>2992</v>
      </c>
      <c r="L142" s="79" t="s">
        <v>64</v>
      </c>
      <c r="M142" s="74">
        <f t="shared" si="6"/>
        <v>0.29920000000000002</v>
      </c>
      <c r="N142" s="77">
        <v>3740</v>
      </c>
      <c r="O142" s="79" t="s">
        <v>64</v>
      </c>
      <c r="P142" s="74">
        <f t="shared" si="7"/>
        <v>0.374</v>
      </c>
    </row>
    <row r="143" spans="1:16">
      <c r="B143" s="89">
        <v>3.75</v>
      </c>
      <c r="C143" s="79" t="s">
        <v>65</v>
      </c>
      <c r="D143" s="74">
        <f t="shared" si="13"/>
        <v>0.5357142857142857</v>
      </c>
      <c r="E143" s="91">
        <v>1.8919999999999999</v>
      </c>
      <c r="F143" s="92">
        <v>2.0730000000000002E-3</v>
      </c>
      <c r="G143" s="88">
        <f t="shared" si="8"/>
        <v>1.8940729999999999</v>
      </c>
      <c r="H143" s="77">
        <v>7.64</v>
      </c>
      <c r="I143" s="79" t="s">
        <v>66</v>
      </c>
      <c r="J143" s="76">
        <f t="shared" si="12"/>
        <v>7.64</v>
      </c>
      <c r="K143" s="77">
        <v>3095</v>
      </c>
      <c r="L143" s="79" t="s">
        <v>64</v>
      </c>
      <c r="M143" s="74">
        <f t="shared" si="6"/>
        <v>0.3095</v>
      </c>
      <c r="N143" s="77">
        <v>3834</v>
      </c>
      <c r="O143" s="79" t="s">
        <v>64</v>
      </c>
      <c r="P143" s="74">
        <f t="shared" si="7"/>
        <v>0.38340000000000002</v>
      </c>
    </row>
    <row r="144" spans="1:16">
      <c r="B144" s="89">
        <v>4</v>
      </c>
      <c r="C144" s="79" t="s">
        <v>65</v>
      </c>
      <c r="D144" s="74">
        <f t="shared" si="13"/>
        <v>0.5714285714285714</v>
      </c>
      <c r="E144" s="91">
        <v>1.861</v>
      </c>
      <c r="F144" s="92">
        <v>1.9620000000000002E-3</v>
      </c>
      <c r="G144" s="88">
        <f t="shared" si="8"/>
        <v>1.862962</v>
      </c>
      <c r="H144" s="77">
        <v>8.1300000000000008</v>
      </c>
      <c r="I144" s="79" t="s">
        <v>66</v>
      </c>
      <c r="J144" s="76">
        <f t="shared" si="12"/>
        <v>8.1300000000000008</v>
      </c>
      <c r="K144" s="77">
        <v>3197</v>
      </c>
      <c r="L144" s="79" t="s">
        <v>64</v>
      </c>
      <c r="M144" s="74">
        <f t="shared" si="6"/>
        <v>0.31969999999999998</v>
      </c>
      <c r="N144" s="77">
        <v>3928</v>
      </c>
      <c r="O144" s="79" t="s">
        <v>64</v>
      </c>
      <c r="P144" s="74">
        <f t="shared" si="7"/>
        <v>0.39279999999999998</v>
      </c>
    </row>
    <row r="145" spans="2:16">
      <c r="B145" s="89">
        <v>4.5</v>
      </c>
      <c r="C145" s="79" t="s">
        <v>65</v>
      </c>
      <c r="D145" s="74">
        <f t="shared" si="13"/>
        <v>0.6428571428571429</v>
      </c>
      <c r="E145" s="91">
        <v>1.798</v>
      </c>
      <c r="F145" s="92">
        <v>1.774E-3</v>
      </c>
      <c r="G145" s="88">
        <f t="shared" si="8"/>
        <v>1.799774</v>
      </c>
      <c r="H145" s="77">
        <v>9.14</v>
      </c>
      <c r="I145" s="79" t="s">
        <v>66</v>
      </c>
      <c r="J145" s="76">
        <f t="shared" si="12"/>
        <v>9.14</v>
      </c>
      <c r="K145" s="77">
        <v>3548</v>
      </c>
      <c r="L145" s="79" t="s">
        <v>64</v>
      </c>
      <c r="M145" s="74">
        <f t="shared" si="6"/>
        <v>0.3548</v>
      </c>
      <c r="N145" s="77">
        <v>4116</v>
      </c>
      <c r="O145" s="79" t="s">
        <v>64</v>
      </c>
      <c r="P145" s="74">
        <f t="shared" si="7"/>
        <v>0.41159999999999997</v>
      </c>
    </row>
    <row r="146" spans="2:16">
      <c r="B146" s="89">
        <v>5</v>
      </c>
      <c r="C146" s="79" t="s">
        <v>65</v>
      </c>
      <c r="D146" s="74">
        <f t="shared" si="13"/>
        <v>0.7142857142857143</v>
      </c>
      <c r="E146" s="91">
        <v>1.736</v>
      </c>
      <c r="F146" s="92">
        <v>1.621E-3</v>
      </c>
      <c r="G146" s="88">
        <f t="shared" si="8"/>
        <v>1.7376210000000001</v>
      </c>
      <c r="H146" s="77">
        <v>10.19</v>
      </c>
      <c r="I146" s="79" t="s">
        <v>66</v>
      </c>
      <c r="J146" s="76">
        <f t="shared" si="12"/>
        <v>10.19</v>
      </c>
      <c r="K146" s="77">
        <v>3888</v>
      </c>
      <c r="L146" s="79" t="s">
        <v>64</v>
      </c>
      <c r="M146" s="74">
        <f t="shared" si="6"/>
        <v>0.38879999999999998</v>
      </c>
      <c r="N146" s="77">
        <v>4305</v>
      </c>
      <c r="O146" s="79" t="s">
        <v>64</v>
      </c>
      <c r="P146" s="74">
        <f t="shared" si="7"/>
        <v>0.43049999999999999</v>
      </c>
    </row>
    <row r="147" spans="2:16">
      <c r="B147" s="89">
        <v>5.5</v>
      </c>
      <c r="C147" s="79" t="s">
        <v>65</v>
      </c>
      <c r="D147" s="74">
        <f t="shared" si="13"/>
        <v>0.7857142857142857</v>
      </c>
      <c r="E147" s="91">
        <v>1.6759999999999999</v>
      </c>
      <c r="F147" s="92">
        <v>1.4940000000000001E-3</v>
      </c>
      <c r="G147" s="88">
        <f t="shared" si="8"/>
        <v>1.677494</v>
      </c>
      <c r="H147" s="77">
        <v>11.27</v>
      </c>
      <c r="I147" s="79" t="s">
        <v>66</v>
      </c>
      <c r="J147" s="76">
        <f t="shared" si="12"/>
        <v>11.27</v>
      </c>
      <c r="K147" s="77">
        <v>4222</v>
      </c>
      <c r="L147" s="79" t="s">
        <v>64</v>
      </c>
      <c r="M147" s="74">
        <f t="shared" si="6"/>
        <v>0.42220000000000002</v>
      </c>
      <c r="N147" s="77">
        <v>4497</v>
      </c>
      <c r="O147" s="79" t="s">
        <v>64</v>
      </c>
      <c r="P147" s="74">
        <f t="shared" si="7"/>
        <v>0.44969999999999999</v>
      </c>
    </row>
    <row r="148" spans="2:16">
      <c r="B148" s="89">
        <v>6</v>
      </c>
      <c r="C148" s="79" t="s">
        <v>65</v>
      </c>
      <c r="D148" s="74">
        <f t="shared" si="13"/>
        <v>0.8571428571428571</v>
      </c>
      <c r="E148" s="91">
        <v>1.6180000000000001</v>
      </c>
      <c r="F148" s="92">
        <v>1.387E-3</v>
      </c>
      <c r="G148" s="88">
        <f t="shared" si="8"/>
        <v>1.6193870000000001</v>
      </c>
      <c r="H148" s="77">
        <v>12.39</v>
      </c>
      <c r="I148" s="79" t="s">
        <v>66</v>
      </c>
      <c r="J148" s="76">
        <f t="shared" si="12"/>
        <v>12.39</v>
      </c>
      <c r="K148" s="77">
        <v>4554</v>
      </c>
      <c r="L148" s="79" t="s">
        <v>64</v>
      </c>
      <c r="M148" s="74">
        <f t="shared" ref="M148:M154" si="14">K148/1000/10</f>
        <v>0.45540000000000003</v>
      </c>
      <c r="N148" s="77">
        <v>4692</v>
      </c>
      <c r="O148" s="79" t="s">
        <v>64</v>
      </c>
      <c r="P148" s="74">
        <f t="shared" ref="P148:P159" si="15">N148/1000/10</f>
        <v>0.46920000000000001</v>
      </c>
    </row>
    <row r="149" spans="2:16">
      <c r="B149" s="89">
        <v>6.5</v>
      </c>
      <c r="C149" s="79" t="s">
        <v>65</v>
      </c>
      <c r="D149" s="74">
        <f t="shared" si="13"/>
        <v>0.9285714285714286</v>
      </c>
      <c r="E149" s="91">
        <v>1.5629999999999999</v>
      </c>
      <c r="F149" s="92">
        <v>1.294E-3</v>
      </c>
      <c r="G149" s="88">
        <f t="shared" ref="G149:G212" si="16">E149+F149</f>
        <v>1.5642939999999999</v>
      </c>
      <c r="H149" s="77">
        <v>13.55</v>
      </c>
      <c r="I149" s="79" t="s">
        <v>66</v>
      </c>
      <c r="J149" s="76">
        <f t="shared" si="12"/>
        <v>13.55</v>
      </c>
      <c r="K149" s="77">
        <v>4884</v>
      </c>
      <c r="L149" s="79" t="s">
        <v>64</v>
      </c>
      <c r="M149" s="74">
        <f t="shared" si="14"/>
        <v>0.48840000000000006</v>
      </c>
      <c r="N149" s="77">
        <v>4891</v>
      </c>
      <c r="O149" s="79" t="s">
        <v>64</v>
      </c>
      <c r="P149" s="74">
        <f t="shared" si="15"/>
        <v>0.48909999999999998</v>
      </c>
    </row>
    <row r="150" spans="2:16">
      <c r="B150" s="89">
        <v>7</v>
      </c>
      <c r="C150" s="79" t="s">
        <v>65</v>
      </c>
      <c r="D150" s="74">
        <f t="shared" si="13"/>
        <v>1</v>
      </c>
      <c r="E150" s="91">
        <v>1.51</v>
      </c>
      <c r="F150" s="92">
        <v>1.214E-3</v>
      </c>
      <c r="G150" s="88">
        <f t="shared" si="16"/>
        <v>1.5112140000000001</v>
      </c>
      <c r="H150" s="77">
        <v>14.75</v>
      </c>
      <c r="I150" s="79" t="s">
        <v>66</v>
      </c>
      <c r="J150" s="76">
        <f t="shared" si="12"/>
        <v>14.75</v>
      </c>
      <c r="K150" s="77">
        <v>5214</v>
      </c>
      <c r="L150" s="79" t="s">
        <v>64</v>
      </c>
      <c r="M150" s="74">
        <f t="shared" si="14"/>
        <v>0.52140000000000009</v>
      </c>
      <c r="N150" s="77">
        <v>5095</v>
      </c>
      <c r="O150" s="79" t="s">
        <v>64</v>
      </c>
      <c r="P150" s="74">
        <f t="shared" si="15"/>
        <v>0.50949999999999995</v>
      </c>
    </row>
    <row r="151" spans="2:16">
      <c r="B151" s="89">
        <v>8</v>
      </c>
      <c r="C151" s="79" t="s">
        <v>65</v>
      </c>
      <c r="D151" s="74">
        <f t="shared" si="13"/>
        <v>1.1428571428571428</v>
      </c>
      <c r="E151" s="91">
        <v>1.4139999999999999</v>
      </c>
      <c r="F151" s="92">
        <v>1.0820000000000001E-3</v>
      </c>
      <c r="G151" s="88">
        <f t="shared" si="16"/>
        <v>1.415082</v>
      </c>
      <c r="H151" s="77">
        <v>17.28</v>
      </c>
      <c r="I151" s="79" t="s">
        <v>66</v>
      </c>
      <c r="J151" s="76">
        <f t="shared" si="12"/>
        <v>17.28</v>
      </c>
      <c r="K151" s="77">
        <v>6400</v>
      </c>
      <c r="L151" s="79" t="s">
        <v>64</v>
      </c>
      <c r="M151" s="74">
        <f t="shared" si="14"/>
        <v>0.64</v>
      </c>
      <c r="N151" s="77">
        <v>5519</v>
      </c>
      <c r="O151" s="79" t="s">
        <v>64</v>
      </c>
      <c r="P151" s="74">
        <f t="shared" si="15"/>
        <v>0.55190000000000006</v>
      </c>
    </row>
    <row r="152" spans="2:16">
      <c r="B152" s="89">
        <v>9</v>
      </c>
      <c r="C152" s="79" t="s">
        <v>65</v>
      </c>
      <c r="D152" s="74">
        <f t="shared" si="13"/>
        <v>1.2857142857142858</v>
      </c>
      <c r="E152" s="91">
        <v>1.3280000000000001</v>
      </c>
      <c r="F152" s="92">
        <v>9.7670000000000005E-4</v>
      </c>
      <c r="G152" s="88">
        <f t="shared" si="16"/>
        <v>1.3289767000000001</v>
      </c>
      <c r="H152" s="77">
        <v>19.98</v>
      </c>
      <c r="I152" s="79" t="s">
        <v>66</v>
      </c>
      <c r="J152" s="76">
        <f t="shared" si="12"/>
        <v>19.98</v>
      </c>
      <c r="K152" s="77">
        <v>7525</v>
      </c>
      <c r="L152" s="79" t="s">
        <v>64</v>
      </c>
      <c r="M152" s="74">
        <f t="shared" si="14"/>
        <v>0.75250000000000006</v>
      </c>
      <c r="N152" s="77">
        <v>5965</v>
      </c>
      <c r="O152" s="79" t="s">
        <v>64</v>
      </c>
      <c r="P152" s="74">
        <f t="shared" si="15"/>
        <v>0.59650000000000003</v>
      </c>
    </row>
    <row r="153" spans="2:16">
      <c r="B153" s="89">
        <v>10</v>
      </c>
      <c r="C153" s="79" t="s">
        <v>65</v>
      </c>
      <c r="D153" s="74">
        <f t="shared" si="13"/>
        <v>1.4285714285714286</v>
      </c>
      <c r="E153" s="91">
        <v>1.2509999999999999</v>
      </c>
      <c r="F153" s="92">
        <v>8.9130000000000003E-4</v>
      </c>
      <c r="G153" s="88">
        <f t="shared" si="16"/>
        <v>1.2518912999999998</v>
      </c>
      <c r="H153" s="77">
        <v>22.85</v>
      </c>
      <c r="I153" s="79" t="s">
        <v>66</v>
      </c>
      <c r="J153" s="76">
        <f t="shared" si="12"/>
        <v>22.85</v>
      </c>
      <c r="K153" s="77">
        <v>8623</v>
      </c>
      <c r="L153" s="79" t="s">
        <v>64</v>
      </c>
      <c r="M153" s="74">
        <f t="shared" si="14"/>
        <v>0.86229999999999996</v>
      </c>
      <c r="N153" s="77">
        <v>6436</v>
      </c>
      <c r="O153" s="79" t="s">
        <v>64</v>
      </c>
      <c r="P153" s="74">
        <f t="shared" si="15"/>
        <v>0.64359999999999995</v>
      </c>
    </row>
    <row r="154" spans="2:16">
      <c r="B154" s="89">
        <v>11</v>
      </c>
      <c r="C154" s="79" t="s">
        <v>65</v>
      </c>
      <c r="D154" s="74">
        <f t="shared" si="13"/>
        <v>1.5714285714285714</v>
      </c>
      <c r="E154" s="91">
        <v>1.1819999999999999</v>
      </c>
      <c r="F154" s="92">
        <v>8.2030000000000004E-4</v>
      </c>
      <c r="G154" s="88">
        <f t="shared" si="16"/>
        <v>1.1828202999999999</v>
      </c>
      <c r="H154" s="77">
        <v>25.89</v>
      </c>
      <c r="I154" s="79" t="s">
        <v>66</v>
      </c>
      <c r="J154" s="76">
        <f t="shared" si="12"/>
        <v>25.89</v>
      </c>
      <c r="K154" s="77">
        <v>9711</v>
      </c>
      <c r="L154" s="79" t="s">
        <v>64</v>
      </c>
      <c r="M154" s="74">
        <f t="shared" si="14"/>
        <v>0.97110000000000007</v>
      </c>
      <c r="N154" s="77">
        <v>6933</v>
      </c>
      <c r="O154" s="79" t="s">
        <v>64</v>
      </c>
      <c r="P154" s="74">
        <f t="shared" si="15"/>
        <v>0.69330000000000003</v>
      </c>
    </row>
    <row r="155" spans="2:16">
      <c r="B155" s="89">
        <v>12</v>
      </c>
      <c r="C155" s="79" t="s">
        <v>65</v>
      </c>
      <c r="D155" s="74">
        <f t="shared" si="13"/>
        <v>1.7142857142857142</v>
      </c>
      <c r="E155" s="91">
        <v>1.1200000000000001</v>
      </c>
      <c r="F155" s="92">
        <v>7.6040000000000005E-4</v>
      </c>
      <c r="G155" s="88">
        <f t="shared" si="16"/>
        <v>1.1207604000000002</v>
      </c>
      <c r="H155" s="77">
        <v>29.1</v>
      </c>
      <c r="I155" s="79" t="s">
        <v>66</v>
      </c>
      <c r="J155" s="76">
        <f t="shared" si="12"/>
        <v>29.1</v>
      </c>
      <c r="K155" s="77">
        <v>1.08</v>
      </c>
      <c r="L155" s="78" t="s">
        <v>66</v>
      </c>
      <c r="M155" s="74">
        <f t="shared" ref="M155:M161" si="17">K155</f>
        <v>1.08</v>
      </c>
      <c r="N155" s="77">
        <v>7456</v>
      </c>
      <c r="O155" s="79" t="s">
        <v>64</v>
      </c>
      <c r="P155" s="74">
        <f t="shared" si="15"/>
        <v>0.74560000000000004</v>
      </c>
    </row>
    <row r="156" spans="2:16">
      <c r="B156" s="89">
        <v>13</v>
      </c>
      <c r="C156" s="79" t="s">
        <v>65</v>
      </c>
      <c r="D156" s="74">
        <f t="shared" si="13"/>
        <v>1.8571428571428572</v>
      </c>
      <c r="E156" s="91">
        <v>1.0649999999999999</v>
      </c>
      <c r="F156" s="92">
        <v>7.0899999999999999E-4</v>
      </c>
      <c r="G156" s="88">
        <f t="shared" si="16"/>
        <v>1.065709</v>
      </c>
      <c r="H156" s="77">
        <v>32.479999999999997</v>
      </c>
      <c r="I156" s="79" t="s">
        <v>66</v>
      </c>
      <c r="J156" s="76">
        <f t="shared" si="12"/>
        <v>32.479999999999997</v>
      </c>
      <c r="K156" s="77">
        <v>1.19</v>
      </c>
      <c r="L156" s="79" t="s">
        <v>66</v>
      </c>
      <c r="M156" s="74">
        <f t="shared" si="17"/>
        <v>1.19</v>
      </c>
      <c r="N156" s="77">
        <v>8006</v>
      </c>
      <c r="O156" s="79" t="s">
        <v>64</v>
      </c>
      <c r="P156" s="74">
        <f t="shared" si="15"/>
        <v>0.80059999999999998</v>
      </c>
    </row>
    <row r="157" spans="2:16">
      <c r="B157" s="89">
        <v>14</v>
      </c>
      <c r="C157" s="79" t="s">
        <v>65</v>
      </c>
      <c r="D157" s="74">
        <f t="shared" si="13"/>
        <v>2</v>
      </c>
      <c r="E157" s="91">
        <v>1.014</v>
      </c>
      <c r="F157" s="92">
        <v>6.6450000000000005E-4</v>
      </c>
      <c r="G157" s="88">
        <f t="shared" si="16"/>
        <v>1.0146645000000001</v>
      </c>
      <c r="H157" s="77">
        <v>36.04</v>
      </c>
      <c r="I157" s="79" t="s">
        <v>66</v>
      </c>
      <c r="J157" s="76">
        <f t="shared" si="12"/>
        <v>36.04</v>
      </c>
      <c r="K157" s="77">
        <v>1.3</v>
      </c>
      <c r="L157" s="79" t="s">
        <v>66</v>
      </c>
      <c r="M157" s="74">
        <f t="shared" si="17"/>
        <v>1.3</v>
      </c>
      <c r="N157" s="77">
        <v>8583</v>
      </c>
      <c r="O157" s="79" t="s">
        <v>64</v>
      </c>
      <c r="P157" s="74">
        <f t="shared" si="15"/>
        <v>0.85830000000000006</v>
      </c>
    </row>
    <row r="158" spans="2:16">
      <c r="B158" s="89">
        <v>15</v>
      </c>
      <c r="C158" s="79" t="s">
        <v>65</v>
      </c>
      <c r="D158" s="74">
        <f t="shared" si="13"/>
        <v>2.1428571428571428</v>
      </c>
      <c r="E158" s="91">
        <v>0.97</v>
      </c>
      <c r="F158" s="92">
        <v>6.2560000000000003E-4</v>
      </c>
      <c r="G158" s="88">
        <f t="shared" si="16"/>
        <v>0.97062559999999998</v>
      </c>
      <c r="H158" s="77">
        <v>39.770000000000003</v>
      </c>
      <c r="I158" s="79" t="s">
        <v>66</v>
      </c>
      <c r="J158" s="76">
        <f t="shared" si="12"/>
        <v>39.770000000000003</v>
      </c>
      <c r="K158" s="77">
        <v>1.41</v>
      </c>
      <c r="L158" s="79" t="s">
        <v>66</v>
      </c>
      <c r="M158" s="74">
        <f t="shared" si="17"/>
        <v>1.41</v>
      </c>
      <c r="N158" s="77">
        <v>9186</v>
      </c>
      <c r="O158" s="79" t="s">
        <v>64</v>
      </c>
      <c r="P158" s="74">
        <f t="shared" si="15"/>
        <v>0.91859999999999997</v>
      </c>
    </row>
    <row r="159" spans="2:16">
      <c r="B159" s="89">
        <v>16</v>
      </c>
      <c r="C159" s="79" t="s">
        <v>65</v>
      </c>
      <c r="D159" s="74">
        <f t="shared" si="13"/>
        <v>2.2857142857142856</v>
      </c>
      <c r="E159" s="91">
        <v>0.92569999999999997</v>
      </c>
      <c r="F159" s="92">
        <v>5.911E-4</v>
      </c>
      <c r="G159" s="88">
        <f t="shared" si="16"/>
        <v>0.92629109999999992</v>
      </c>
      <c r="H159" s="77">
        <v>43.67</v>
      </c>
      <c r="I159" s="79" t="s">
        <v>66</v>
      </c>
      <c r="J159" s="76">
        <f t="shared" si="12"/>
        <v>43.67</v>
      </c>
      <c r="K159" s="77">
        <v>1.52</v>
      </c>
      <c r="L159" s="79" t="s">
        <v>66</v>
      </c>
      <c r="M159" s="74">
        <f t="shared" si="17"/>
        <v>1.52</v>
      </c>
      <c r="N159" s="77">
        <v>9817</v>
      </c>
      <c r="O159" s="79" t="s">
        <v>64</v>
      </c>
      <c r="P159" s="74">
        <f t="shared" si="15"/>
        <v>0.98170000000000002</v>
      </c>
    </row>
    <row r="160" spans="2:16">
      <c r="B160" s="89">
        <v>17</v>
      </c>
      <c r="C160" s="79" t="s">
        <v>65</v>
      </c>
      <c r="D160" s="74">
        <f t="shared" si="13"/>
        <v>2.4285714285714284</v>
      </c>
      <c r="E160" s="91">
        <v>0.88280000000000003</v>
      </c>
      <c r="F160" s="92">
        <v>5.6050000000000002E-4</v>
      </c>
      <c r="G160" s="88">
        <f t="shared" si="16"/>
        <v>0.88336049999999999</v>
      </c>
      <c r="H160" s="77">
        <v>47.76</v>
      </c>
      <c r="I160" s="79" t="s">
        <v>66</v>
      </c>
      <c r="J160" s="76">
        <f t="shared" si="12"/>
        <v>47.76</v>
      </c>
      <c r="K160" s="77">
        <v>1.64</v>
      </c>
      <c r="L160" s="79" t="s">
        <v>66</v>
      </c>
      <c r="M160" s="74">
        <f t="shared" si="17"/>
        <v>1.64</v>
      </c>
      <c r="N160" s="77">
        <v>1.05</v>
      </c>
      <c r="O160" s="78" t="s">
        <v>66</v>
      </c>
      <c r="P160" s="74">
        <f t="shared" ref="P160:P167" si="18">N160</f>
        <v>1.05</v>
      </c>
    </row>
    <row r="161" spans="2:16">
      <c r="B161" s="89">
        <v>18</v>
      </c>
      <c r="C161" s="79" t="s">
        <v>65</v>
      </c>
      <c r="D161" s="74">
        <f t="shared" si="13"/>
        <v>2.5714285714285716</v>
      </c>
      <c r="E161" s="91">
        <v>0.84770000000000001</v>
      </c>
      <c r="F161" s="92">
        <v>5.3300000000000005E-4</v>
      </c>
      <c r="G161" s="88">
        <f t="shared" si="16"/>
        <v>0.84823300000000001</v>
      </c>
      <c r="H161" s="77">
        <v>52.03</v>
      </c>
      <c r="I161" s="79" t="s">
        <v>66</v>
      </c>
      <c r="J161" s="76">
        <f t="shared" si="12"/>
        <v>52.03</v>
      </c>
      <c r="K161" s="77">
        <v>1.76</v>
      </c>
      <c r="L161" s="79" t="s">
        <v>66</v>
      </c>
      <c r="M161" s="74">
        <f t="shared" si="17"/>
        <v>1.76</v>
      </c>
      <c r="N161" s="77">
        <v>1.1200000000000001</v>
      </c>
      <c r="O161" s="79" t="s">
        <v>66</v>
      </c>
      <c r="P161" s="74">
        <f t="shared" si="18"/>
        <v>1.1200000000000001</v>
      </c>
    </row>
    <row r="162" spans="2:16">
      <c r="B162" s="89">
        <v>20</v>
      </c>
      <c r="C162" s="79" t="s">
        <v>65</v>
      </c>
      <c r="D162" s="74">
        <f t="shared" si="13"/>
        <v>2.8571428571428572</v>
      </c>
      <c r="E162" s="91">
        <v>0.78620000000000001</v>
      </c>
      <c r="F162" s="92">
        <v>4.8579999999999999E-4</v>
      </c>
      <c r="G162" s="88">
        <f t="shared" si="16"/>
        <v>0.78668579999999999</v>
      </c>
      <c r="H162" s="77">
        <v>61.09</v>
      </c>
      <c r="I162" s="79" t="s">
        <v>66</v>
      </c>
      <c r="J162" s="76">
        <f t="shared" si="12"/>
        <v>61.09</v>
      </c>
      <c r="K162" s="77">
        <v>2.19</v>
      </c>
      <c r="L162" s="79" t="s">
        <v>66</v>
      </c>
      <c r="M162" s="74">
        <f t="shared" ref="M162:M200" si="19">K162</f>
        <v>2.19</v>
      </c>
      <c r="N162" s="77">
        <v>1.26</v>
      </c>
      <c r="O162" s="79" t="s">
        <v>66</v>
      </c>
      <c r="P162" s="74">
        <f t="shared" si="18"/>
        <v>1.26</v>
      </c>
    </row>
    <row r="163" spans="2:16">
      <c r="B163" s="89">
        <v>22.5</v>
      </c>
      <c r="C163" s="79" t="s">
        <v>65</v>
      </c>
      <c r="D163" s="74">
        <f t="shared" si="13"/>
        <v>3.2142857142857144</v>
      </c>
      <c r="E163" s="91">
        <v>0.72219999999999995</v>
      </c>
      <c r="F163" s="92">
        <v>4.3790000000000002E-4</v>
      </c>
      <c r="G163" s="88">
        <f t="shared" si="16"/>
        <v>0.72263789999999994</v>
      </c>
      <c r="H163" s="77">
        <v>73.36</v>
      </c>
      <c r="I163" s="79" t="s">
        <v>66</v>
      </c>
      <c r="J163" s="76">
        <f t="shared" si="12"/>
        <v>73.36</v>
      </c>
      <c r="K163" s="77">
        <v>2.82</v>
      </c>
      <c r="L163" s="79" t="s">
        <v>66</v>
      </c>
      <c r="M163" s="74">
        <f t="shared" si="19"/>
        <v>2.82</v>
      </c>
      <c r="N163" s="77">
        <v>1.46</v>
      </c>
      <c r="O163" s="79" t="s">
        <v>66</v>
      </c>
      <c r="P163" s="74">
        <f t="shared" si="18"/>
        <v>1.46</v>
      </c>
    </row>
    <row r="164" spans="2:16">
      <c r="B164" s="89">
        <v>25</v>
      </c>
      <c r="C164" s="79" t="s">
        <v>65</v>
      </c>
      <c r="D164" s="74">
        <f t="shared" si="13"/>
        <v>3.5714285714285716</v>
      </c>
      <c r="E164" s="91">
        <v>0.66879999999999995</v>
      </c>
      <c r="F164" s="92">
        <v>3.9899999999999999E-4</v>
      </c>
      <c r="G164" s="88">
        <f t="shared" si="16"/>
        <v>0.66919899999999999</v>
      </c>
      <c r="H164" s="77">
        <v>86.66</v>
      </c>
      <c r="I164" s="79" t="s">
        <v>66</v>
      </c>
      <c r="J164" s="76">
        <f t="shared" si="12"/>
        <v>86.66</v>
      </c>
      <c r="K164" s="77">
        <v>3.41</v>
      </c>
      <c r="L164" s="79" t="s">
        <v>66</v>
      </c>
      <c r="M164" s="76">
        <f t="shared" si="19"/>
        <v>3.41</v>
      </c>
      <c r="N164" s="77">
        <v>1.67</v>
      </c>
      <c r="O164" s="79" t="s">
        <v>66</v>
      </c>
      <c r="P164" s="74">
        <f t="shared" si="18"/>
        <v>1.67</v>
      </c>
    </row>
    <row r="165" spans="2:16">
      <c r="B165" s="89">
        <v>27.5</v>
      </c>
      <c r="C165" s="79" t="s">
        <v>65</v>
      </c>
      <c r="D165" s="74">
        <f t="shared" si="13"/>
        <v>3.9285714285714284</v>
      </c>
      <c r="E165" s="91">
        <v>0.62370000000000003</v>
      </c>
      <c r="F165" s="92">
        <v>3.6680000000000003E-4</v>
      </c>
      <c r="G165" s="88">
        <f t="shared" si="16"/>
        <v>0.62406680000000003</v>
      </c>
      <c r="H165" s="77">
        <v>100.98</v>
      </c>
      <c r="I165" s="79" t="s">
        <v>66</v>
      </c>
      <c r="J165" s="76">
        <f t="shared" si="12"/>
        <v>100.98</v>
      </c>
      <c r="K165" s="77">
        <v>3.99</v>
      </c>
      <c r="L165" s="79" t="s">
        <v>66</v>
      </c>
      <c r="M165" s="76">
        <f t="shared" si="19"/>
        <v>3.99</v>
      </c>
      <c r="N165" s="77">
        <v>1.9</v>
      </c>
      <c r="O165" s="79" t="s">
        <v>66</v>
      </c>
      <c r="P165" s="74">
        <f t="shared" si="18"/>
        <v>1.9</v>
      </c>
    </row>
    <row r="166" spans="2:16">
      <c r="B166" s="89">
        <v>30</v>
      </c>
      <c r="C166" s="79" t="s">
        <v>65</v>
      </c>
      <c r="D166" s="74">
        <f t="shared" si="13"/>
        <v>4.2857142857142856</v>
      </c>
      <c r="E166" s="91">
        <v>0.58489999999999998</v>
      </c>
      <c r="F166" s="92">
        <v>3.3950000000000001E-4</v>
      </c>
      <c r="G166" s="88">
        <f t="shared" si="16"/>
        <v>0.58523950000000002</v>
      </c>
      <c r="H166" s="77">
        <v>116.28</v>
      </c>
      <c r="I166" s="79" t="s">
        <v>66</v>
      </c>
      <c r="J166" s="76">
        <f t="shared" si="12"/>
        <v>116.28</v>
      </c>
      <c r="K166" s="77">
        <v>4.5599999999999996</v>
      </c>
      <c r="L166" s="79" t="s">
        <v>66</v>
      </c>
      <c r="M166" s="76">
        <f t="shared" si="19"/>
        <v>4.5599999999999996</v>
      </c>
      <c r="N166" s="77">
        <v>2.15</v>
      </c>
      <c r="O166" s="79" t="s">
        <v>66</v>
      </c>
      <c r="P166" s="74">
        <f t="shared" si="18"/>
        <v>2.15</v>
      </c>
    </row>
    <row r="167" spans="2:16">
      <c r="B167" s="89">
        <v>32.5</v>
      </c>
      <c r="C167" s="79" t="s">
        <v>65</v>
      </c>
      <c r="D167" s="74">
        <f t="shared" si="13"/>
        <v>4.6428571428571432</v>
      </c>
      <c r="E167" s="91">
        <v>0.55110000000000003</v>
      </c>
      <c r="F167" s="92">
        <v>3.1629999999999999E-4</v>
      </c>
      <c r="G167" s="88">
        <f t="shared" si="16"/>
        <v>0.55141630000000008</v>
      </c>
      <c r="H167" s="77">
        <v>132.57</v>
      </c>
      <c r="I167" s="79" t="s">
        <v>66</v>
      </c>
      <c r="J167" s="76">
        <f t="shared" si="12"/>
        <v>132.57</v>
      </c>
      <c r="K167" s="77">
        <v>5.14</v>
      </c>
      <c r="L167" s="79" t="s">
        <v>66</v>
      </c>
      <c r="M167" s="76">
        <f t="shared" si="19"/>
        <v>5.14</v>
      </c>
      <c r="N167" s="77">
        <v>2.41</v>
      </c>
      <c r="O167" s="79" t="s">
        <v>66</v>
      </c>
      <c r="P167" s="74">
        <f t="shared" si="18"/>
        <v>2.41</v>
      </c>
    </row>
    <row r="168" spans="2:16">
      <c r="B168" s="89">
        <v>35</v>
      </c>
      <c r="C168" s="79" t="s">
        <v>65</v>
      </c>
      <c r="D168" s="74">
        <f t="shared" si="13"/>
        <v>5</v>
      </c>
      <c r="E168" s="91">
        <v>0.52149999999999996</v>
      </c>
      <c r="F168" s="92">
        <v>2.9609999999999999E-4</v>
      </c>
      <c r="G168" s="88">
        <f t="shared" si="16"/>
        <v>0.52179609999999998</v>
      </c>
      <c r="H168" s="77">
        <v>149.81</v>
      </c>
      <c r="I168" s="79" t="s">
        <v>66</v>
      </c>
      <c r="J168" s="76">
        <f t="shared" si="12"/>
        <v>149.81</v>
      </c>
      <c r="K168" s="77">
        <v>5.71</v>
      </c>
      <c r="L168" s="79" t="s">
        <v>66</v>
      </c>
      <c r="M168" s="76">
        <f t="shared" si="19"/>
        <v>5.71</v>
      </c>
      <c r="N168" s="77">
        <v>2.68</v>
      </c>
      <c r="O168" s="79" t="s">
        <v>66</v>
      </c>
      <c r="P168" s="74">
        <f t="shared" ref="P168:P170" si="20">N168</f>
        <v>2.68</v>
      </c>
    </row>
    <row r="169" spans="2:16">
      <c r="B169" s="89">
        <v>37.5</v>
      </c>
      <c r="C169" s="79" t="s">
        <v>65</v>
      </c>
      <c r="D169" s="74">
        <f t="shared" si="13"/>
        <v>5.3571428571428568</v>
      </c>
      <c r="E169" s="91">
        <v>0.49519999999999997</v>
      </c>
      <c r="F169" s="92">
        <v>2.7849999999999999E-4</v>
      </c>
      <c r="G169" s="88">
        <f t="shared" si="16"/>
        <v>0.49547849999999999</v>
      </c>
      <c r="H169" s="77">
        <v>168.01</v>
      </c>
      <c r="I169" s="79" t="s">
        <v>66</v>
      </c>
      <c r="J169" s="76">
        <f t="shared" si="12"/>
        <v>168.01</v>
      </c>
      <c r="K169" s="77">
        <v>6.29</v>
      </c>
      <c r="L169" s="79" t="s">
        <v>66</v>
      </c>
      <c r="M169" s="76">
        <f t="shared" si="19"/>
        <v>6.29</v>
      </c>
      <c r="N169" s="77">
        <v>2.97</v>
      </c>
      <c r="O169" s="79" t="s">
        <v>66</v>
      </c>
      <c r="P169" s="74">
        <f t="shared" si="20"/>
        <v>2.97</v>
      </c>
    </row>
    <row r="170" spans="2:16">
      <c r="B170" s="89">
        <v>40</v>
      </c>
      <c r="C170" s="79" t="s">
        <v>65</v>
      </c>
      <c r="D170" s="74">
        <f t="shared" si="13"/>
        <v>5.7142857142857144</v>
      </c>
      <c r="E170" s="91">
        <v>0.47170000000000001</v>
      </c>
      <c r="F170" s="92">
        <v>2.63E-4</v>
      </c>
      <c r="G170" s="88">
        <f t="shared" si="16"/>
        <v>0.47196300000000002</v>
      </c>
      <c r="H170" s="77">
        <v>187.13</v>
      </c>
      <c r="I170" s="79" t="s">
        <v>66</v>
      </c>
      <c r="J170" s="76">
        <f t="shared" si="12"/>
        <v>187.13</v>
      </c>
      <c r="K170" s="77">
        <v>6.88</v>
      </c>
      <c r="L170" s="79" t="s">
        <v>66</v>
      </c>
      <c r="M170" s="76">
        <f t="shared" si="19"/>
        <v>6.88</v>
      </c>
      <c r="N170" s="77">
        <v>3.28</v>
      </c>
      <c r="O170" s="79" t="s">
        <v>66</v>
      </c>
      <c r="P170" s="74">
        <f t="shared" si="20"/>
        <v>3.28</v>
      </c>
    </row>
    <row r="171" spans="2:16">
      <c r="B171" s="89">
        <v>45</v>
      </c>
      <c r="C171" s="79" t="s">
        <v>65</v>
      </c>
      <c r="D171" s="74">
        <f t="shared" si="13"/>
        <v>6.4285714285714288</v>
      </c>
      <c r="E171" s="91">
        <v>0.43140000000000001</v>
      </c>
      <c r="F171" s="92">
        <v>2.3680000000000001E-4</v>
      </c>
      <c r="G171" s="88">
        <f t="shared" si="16"/>
        <v>0.43163679999999999</v>
      </c>
      <c r="H171" s="77">
        <v>228.13</v>
      </c>
      <c r="I171" s="79" t="s">
        <v>66</v>
      </c>
      <c r="J171" s="76">
        <f t="shared" si="12"/>
        <v>228.13</v>
      </c>
      <c r="K171" s="77">
        <v>9.0500000000000007</v>
      </c>
      <c r="L171" s="79" t="s">
        <v>66</v>
      </c>
      <c r="M171" s="76">
        <f t="shared" si="19"/>
        <v>9.0500000000000007</v>
      </c>
      <c r="N171" s="77">
        <v>3.92</v>
      </c>
      <c r="O171" s="79" t="s">
        <v>66</v>
      </c>
      <c r="P171" s="74">
        <f t="shared" ref="P171:P174" si="21">N171</f>
        <v>3.92</v>
      </c>
    </row>
    <row r="172" spans="2:16">
      <c r="B172" s="89">
        <v>50</v>
      </c>
      <c r="C172" s="79" t="s">
        <v>65</v>
      </c>
      <c r="D172" s="74">
        <f t="shared" si="13"/>
        <v>7.1428571428571432</v>
      </c>
      <c r="E172" s="91">
        <v>0.3982</v>
      </c>
      <c r="F172" s="92">
        <v>2.1550000000000001E-4</v>
      </c>
      <c r="G172" s="88">
        <f t="shared" si="16"/>
        <v>0.39841549999999998</v>
      </c>
      <c r="H172" s="77">
        <v>272.75</v>
      </c>
      <c r="I172" s="79" t="s">
        <v>66</v>
      </c>
      <c r="J172" s="76">
        <f t="shared" ref="J172:J179" si="22">H172</f>
        <v>272.75</v>
      </c>
      <c r="K172" s="77">
        <v>11.09</v>
      </c>
      <c r="L172" s="79" t="s">
        <v>66</v>
      </c>
      <c r="M172" s="76">
        <f t="shared" si="19"/>
        <v>11.09</v>
      </c>
      <c r="N172" s="77">
        <v>4.62</v>
      </c>
      <c r="O172" s="79" t="s">
        <v>66</v>
      </c>
      <c r="P172" s="74">
        <f t="shared" si="21"/>
        <v>4.62</v>
      </c>
    </row>
    <row r="173" spans="2:16">
      <c r="B173" s="89">
        <v>55</v>
      </c>
      <c r="C173" s="79" t="s">
        <v>65</v>
      </c>
      <c r="D173" s="74">
        <f t="shared" si="13"/>
        <v>7.8571428571428568</v>
      </c>
      <c r="E173" s="91">
        <v>0.37009999999999998</v>
      </c>
      <c r="F173" s="92">
        <v>1.9790000000000001E-4</v>
      </c>
      <c r="G173" s="88">
        <f t="shared" si="16"/>
        <v>0.37029789999999996</v>
      </c>
      <c r="H173" s="77">
        <v>320.92</v>
      </c>
      <c r="I173" s="79" t="s">
        <v>66</v>
      </c>
      <c r="J173" s="76">
        <f t="shared" si="22"/>
        <v>320.92</v>
      </c>
      <c r="K173" s="77">
        <v>13.08</v>
      </c>
      <c r="L173" s="79" t="s">
        <v>66</v>
      </c>
      <c r="M173" s="76">
        <f t="shared" si="19"/>
        <v>13.08</v>
      </c>
      <c r="N173" s="77">
        <v>5.37</v>
      </c>
      <c r="O173" s="79" t="s">
        <v>66</v>
      </c>
      <c r="P173" s="74">
        <f t="shared" si="21"/>
        <v>5.37</v>
      </c>
    </row>
    <row r="174" spans="2:16">
      <c r="B174" s="89">
        <v>60</v>
      </c>
      <c r="C174" s="79" t="s">
        <v>65</v>
      </c>
      <c r="D174" s="74">
        <f t="shared" si="13"/>
        <v>8.5714285714285712</v>
      </c>
      <c r="E174" s="91">
        <v>0.34610000000000002</v>
      </c>
      <c r="F174" s="92">
        <v>1.8310000000000001E-4</v>
      </c>
      <c r="G174" s="88">
        <f t="shared" si="16"/>
        <v>0.34628310000000001</v>
      </c>
      <c r="H174" s="77">
        <v>372.59</v>
      </c>
      <c r="I174" s="79" t="s">
        <v>66</v>
      </c>
      <c r="J174" s="76">
        <f t="shared" si="22"/>
        <v>372.59</v>
      </c>
      <c r="K174" s="77">
        <v>15.05</v>
      </c>
      <c r="L174" s="79" t="s">
        <v>66</v>
      </c>
      <c r="M174" s="76">
        <f t="shared" si="19"/>
        <v>15.05</v>
      </c>
      <c r="N174" s="77">
        <v>6.18</v>
      </c>
      <c r="O174" s="79" t="s">
        <v>66</v>
      </c>
      <c r="P174" s="74">
        <f t="shared" si="21"/>
        <v>6.18</v>
      </c>
    </row>
    <row r="175" spans="2:16">
      <c r="B175" s="89">
        <v>65</v>
      </c>
      <c r="C175" s="79" t="s">
        <v>65</v>
      </c>
      <c r="D175" s="74">
        <f t="shared" si="13"/>
        <v>9.2857142857142865</v>
      </c>
      <c r="E175" s="91">
        <v>0.32540000000000002</v>
      </c>
      <c r="F175" s="92">
        <v>1.705E-4</v>
      </c>
      <c r="G175" s="88">
        <f t="shared" si="16"/>
        <v>0.32557050000000004</v>
      </c>
      <c r="H175" s="77">
        <v>427.7</v>
      </c>
      <c r="I175" s="79" t="s">
        <v>66</v>
      </c>
      <c r="J175" s="76">
        <f t="shared" si="22"/>
        <v>427.7</v>
      </c>
      <c r="K175" s="77">
        <v>17.010000000000002</v>
      </c>
      <c r="L175" s="79" t="s">
        <v>66</v>
      </c>
      <c r="M175" s="76">
        <f t="shared" si="19"/>
        <v>17.010000000000002</v>
      </c>
      <c r="N175" s="77">
        <v>7.03</v>
      </c>
      <c r="O175" s="79" t="s">
        <v>66</v>
      </c>
      <c r="P175" s="76">
        <f t="shared" ref="P175:P207" si="23">N175</f>
        <v>7.03</v>
      </c>
    </row>
    <row r="176" spans="2:16">
      <c r="B176" s="89">
        <v>70</v>
      </c>
      <c r="C176" s="79" t="s">
        <v>65</v>
      </c>
      <c r="D176" s="74">
        <f t="shared" si="13"/>
        <v>10</v>
      </c>
      <c r="E176" s="91">
        <v>0.30719999999999997</v>
      </c>
      <c r="F176" s="92">
        <v>1.595E-4</v>
      </c>
      <c r="G176" s="88">
        <f t="shared" si="16"/>
        <v>0.30735949999999995</v>
      </c>
      <c r="H176" s="77">
        <v>486.19</v>
      </c>
      <c r="I176" s="79" t="s">
        <v>66</v>
      </c>
      <c r="J176" s="76">
        <f t="shared" si="22"/>
        <v>486.19</v>
      </c>
      <c r="K176" s="77">
        <v>18.989999999999998</v>
      </c>
      <c r="L176" s="79" t="s">
        <v>66</v>
      </c>
      <c r="M176" s="76">
        <f t="shared" si="19"/>
        <v>18.989999999999998</v>
      </c>
      <c r="N176" s="77">
        <v>7.93</v>
      </c>
      <c r="O176" s="79" t="s">
        <v>66</v>
      </c>
      <c r="P176" s="76">
        <f t="shared" si="23"/>
        <v>7.93</v>
      </c>
    </row>
    <row r="177" spans="1:16">
      <c r="A177" s="4"/>
      <c r="B177" s="89">
        <v>80</v>
      </c>
      <c r="C177" s="79" t="s">
        <v>65</v>
      </c>
      <c r="D177" s="74">
        <f t="shared" si="13"/>
        <v>11.428571428571429</v>
      </c>
      <c r="E177" s="91">
        <v>0.27689999999999998</v>
      </c>
      <c r="F177" s="92">
        <v>1.415E-4</v>
      </c>
      <c r="G177" s="88">
        <f t="shared" si="16"/>
        <v>0.2770415</v>
      </c>
      <c r="H177" s="77">
        <v>613.03</v>
      </c>
      <c r="I177" s="79" t="s">
        <v>66</v>
      </c>
      <c r="J177" s="76">
        <f t="shared" si="22"/>
        <v>613.03</v>
      </c>
      <c r="K177" s="77">
        <v>26.26</v>
      </c>
      <c r="L177" s="79" t="s">
        <v>66</v>
      </c>
      <c r="M177" s="76">
        <f t="shared" si="19"/>
        <v>26.26</v>
      </c>
      <c r="N177" s="77">
        <v>9.8699999999999992</v>
      </c>
      <c r="O177" s="79" t="s">
        <v>66</v>
      </c>
      <c r="P177" s="76">
        <f t="shared" si="23"/>
        <v>9.8699999999999992</v>
      </c>
    </row>
    <row r="178" spans="1:16">
      <c r="B178" s="77">
        <v>90</v>
      </c>
      <c r="C178" s="79" t="s">
        <v>65</v>
      </c>
      <c r="D178" s="74">
        <f t="shared" si="13"/>
        <v>12.857142857142858</v>
      </c>
      <c r="E178" s="91">
        <v>0.2525</v>
      </c>
      <c r="F178" s="92">
        <v>1.273E-4</v>
      </c>
      <c r="G178" s="88">
        <f t="shared" si="16"/>
        <v>0.2526273</v>
      </c>
      <c r="H178" s="77">
        <v>752.94</v>
      </c>
      <c r="I178" s="79" t="s">
        <v>66</v>
      </c>
      <c r="J178" s="76">
        <f t="shared" si="22"/>
        <v>752.94</v>
      </c>
      <c r="K178" s="77">
        <v>33.020000000000003</v>
      </c>
      <c r="L178" s="79" t="s">
        <v>66</v>
      </c>
      <c r="M178" s="76">
        <f t="shared" si="19"/>
        <v>33.020000000000003</v>
      </c>
      <c r="N178" s="77">
        <v>12</v>
      </c>
      <c r="O178" s="79" t="s">
        <v>66</v>
      </c>
      <c r="P178" s="76">
        <f t="shared" si="23"/>
        <v>12</v>
      </c>
    </row>
    <row r="179" spans="1:16">
      <c r="B179" s="89">
        <v>100</v>
      </c>
      <c r="C179" s="90" t="s">
        <v>65</v>
      </c>
      <c r="D179" s="74">
        <f t="shared" si="13"/>
        <v>14.285714285714286</v>
      </c>
      <c r="E179" s="91">
        <v>0.2324</v>
      </c>
      <c r="F179" s="92">
        <v>1.158E-4</v>
      </c>
      <c r="G179" s="88">
        <f t="shared" si="16"/>
        <v>0.23251579999999999</v>
      </c>
      <c r="H179" s="77">
        <v>905.63</v>
      </c>
      <c r="I179" s="79" t="s">
        <v>66</v>
      </c>
      <c r="J179" s="76">
        <f t="shared" si="22"/>
        <v>905.63</v>
      </c>
      <c r="K179" s="77">
        <v>39.61</v>
      </c>
      <c r="L179" s="79" t="s">
        <v>66</v>
      </c>
      <c r="M179" s="76">
        <f t="shared" si="19"/>
        <v>39.61</v>
      </c>
      <c r="N179" s="77">
        <v>14.31</v>
      </c>
      <c r="O179" s="79" t="s">
        <v>66</v>
      </c>
      <c r="P179" s="76">
        <f t="shared" si="23"/>
        <v>14.31</v>
      </c>
    </row>
    <row r="180" spans="1:16">
      <c r="B180" s="89">
        <v>110</v>
      </c>
      <c r="C180" s="90" t="s">
        <v>65</v>
      </c>
      <c r="D180" s="74">
        <f t="shared" si="13"/>
        <v>15.714285714285714</v>
      </c>
      <c r="E180" s="91">
        <v>0.21560000000000001</v>
      </c>
      <c r="F180" s="92">
        <v>1.0620000000000001E-4</v>
      </c>
      <c r="G180" s="88">
        <f t="shared" si="16"/>
        <v>0.21570620000000001</v>
      </c>
      <c r="H180" s="77">
        <v>1.07</v>
      </c>
      <c r="I180" s="78" t="s">
        <v>12</v>
      </c>
      <c r="J180" s="76">
        <f t="shared" ref="J180:J186" si="24">H180*1000</f>
        <v>1070</v>
      </c>
      <c r="K180" s="77">
        <v>46.16</v>
      </c>
      <c r="L180" s="79" t="s">
        <v>66</v>
      </c>
      <c r="M180" s="76">
        <f t="shared" si="19"/>
        <v>46.16</v>
      </c>
      <c r="N180" s="77">
        <v>16.79</v>
      </c>
      <c r="O180" s="79" t="s">
        <v>66</v>
      </c>
      <c r="P180" s="76">
        <f t="shared" si="23"/>
        <v>16.79</v>
      </c>
    </row>
    <row r="181" spans="1:16">
      <c r="B181" s="89">
        <v>120</v>
      </c>
      <c r="C181" s="90" t="s">
        <v>65</v>
      </c>
      <c r="D181" s="74">
        <f t="shared" si="13"/>
        <v>17.142857142857142</v>
      </c>
      <c r="E181" s="91">
        <v>0.20130000000000001</v>
      </c>
      <c r="F181" s="92">
        <v>9.823E-5</v>
      </c>
      <c r="G181" s="88">
        <f t="shared" si="16"/>
        <v>0.20139823000000001</v>
      </c>
      <c r="H181" s="77">
        <v>1.25</v>
      </c>
      <c r="I181" s="79" t="s">
        <v>12</v>
      </c>
      <c r="J181" s="76">
        <f t="shared" si="24"/>
        <v>1250</v>
      </c>
      <c r="K181" s="77">
        <v>52.72</v>
      </c>
      <c r="L181" s="79" t="s">
        <v>66</v>
      </c>
      <c r="M181" s="76">
        <f t="shared" si="19"/>
        <v>52.72</v>
      </c>
      <c r="N181" s="77">
        <v>19.45</v>
      </c>
      <c r="O181" s="79" t="s">
        <v>66</v>
      </c>
      <c r="P181" s="76">
        <f t="shared" si="23"/>
        <v>19.45</v>
      </c>
    </row>
    <row r="182" spans="1:16">
      <c r="B182" s="89">
        <v>130</v>
      </c>
      <c r="C182" s="90" t="s">
        <v>65</v>
      </c>
      <c r="D182" s="74">
        <f t="shared" si="13"/>
        <v>18.571428571428573</v>
      </c>
      <c r="E182" s="91">
        <v>0.189</v>
      </c>
      <c r="F182" s="92">
        <v>9.1390000000000004E-5</v>
      </c>
      <c r="G182" s="88">
        <f t="shared" si="16"/>
        <v>0.18909139</v>
      </c>
      <c r="H182" s="77">
        <v>1.44</v>
      </c>
      <c r="I182" s="79" t="s">
        <v>12</v>
      </c>
      <c r="J182" s="76">
        <f t="shared" si="24"/>
        <v>1440</v>
      </c>
      <c r="K182" s="77">
        <v>59.34</v>
      </c>
      <c r="L182" s="79" t="s">
        <v>66</v>
      </c>
      <c r="M182" s="76">
        <f t="shared" si="19"/>
        <v>59.34</v>
      </c>
      <c r="N182" s="77">
        <v>22.27</v>
      </c>
      <c r="O182" s="79" t="s">
        <v>66</v>
      </c>
      <c r="P182" s="76">
        <f t="shared" si="23"/>
        <v>22.27</v>
      </c>
    </row>
    <row r="183" spans="1:16">
      <c r="B183" s="89">
        <v>140</v>
      </c>
      <c r="C183" s="90" t="s">
        <v>65</v>
      </c>
      <c r="D183" s="74">
        <f t="shared" si="13"/>
        <v>20</v>
      </c>
      <c r="E183" s="91">
        <v>0.1782</v>
      </c>
      <c r="F183" s="92">
        <v>8.5470000000000007E-5</v>
      </c>
      <c r="G183" s="88">
        <f t="shared" si="16"/>
        <v>0.17828547</v>
      </c>
      <c r="H183" s="77">
        <v>1.64</v>
      </c>
      <c r="I183" s="79" t="s">
        <v>12</v>
      </c>
      <c r="J183" s="76">
        <f t="shared" si="24"/>
        <v>1640</v>
      </c>
      <c r="K183" s="77">
        <v>66.040000000000006</v>
      </c>
      <c r="L183" s="79" t="s">
        <v>66</v>
      </c>
      <c r="M183" s="76">
        <f t="shared" si="19"/>
        <v>66.040000000000006</v>
      </c>
      <c r="N183" s="77">
        <v>25.26</v>
      </c>
      <c r="O183" s="79" t="s">
        <v>66</v>
      </c>
      <c r="P183" s="76">
        <f t="shared" si="23"/>
        <v>25.26</v>
      </c>
    </row>
    <row r="184" spans="1:16">
      <c r="B184" s="89">
        <v>150</v>
      </c>
      <c r="C184" s="90" t="s">
        <v>65</v>
      </c>
      <c r="D184" s="74">
        <f t="shared" si="13"/>
        <v>21.428571428571427</v>
      </c>
      <c r="E184" s="91">
        <v>0.16880000000000001</v>
      </c>
      <c r="F184" s="92">
        <v>8.03E-5</v>
      </c>
      <c r="G184" s="88">
        <f t="shared" si="16"/>
        <v>0.16888030000000001</v>
      </c>
      <c r="H184" s="77">
        <v>1.85</v>
      </c>
      <c r="I184" s="79" t="s">
        <v>12</v>
      </c>
      <c r="J184" s="76">
        <f t="shared" si="24"/>
        <v>1850</v>
      </c>
      <c r="K184" s="77">
        <v>72.83</v>
      </c>
      <c r="L184" s="79" t="s">
        <v>66</v>
      </c>
      <c r="M184" s="76">
        <f t="shared" si="19"/>
        <v>72.83</v>
      </c>
      <c r="N184" s="77">
        <v>28.41</v>
      </c>
      <c r="O184" s="79" t="s">
        <v>66</v>
      </c>
      <c r="P184" s="76">
        <f t="shared" si="23"/>
        <v>28.41</v>
      </c>
    </row>
    <row r="185" spans="1:16">
      <c r="B185" s="89">
        <v>160</v>
      </c>
      <c r="C185" s="90" t="s">
        <v>65</v>
      </c>
      <c r="D185" s="74">
        <f t="shared" si="13"/>
        <v>22.857142857142858</v>
      </c>
      <c r="E185" s="91">
        <v>0.16039999999999999</v>
      </c>
      <c r="F185" s="92">
        <v>7.5749999999999998E-5</v>
      </c>
      <c r="G185" s="88">
        <f t="shared" si="16"/>
        <v>0.16047575</v>
      </c>
      <c r="H185" s="77">
        <v>2.08</v>
      </c>
      <c r="I185" s="79" t="s">
        <v>12</v>
      </c>
      <c r="J185" s="76">
        <f t="shared" si="24"/>
        <v>2080</v>
      </c>
      <c r="K185" s="77">
        <v>79.709999999999994</v>
      </c>
      <c r="L185" s="79" t="s">
        <v>66</v>
      </c>
      <c r="M185" s="76">
        <f t="shared" si="19"/>
        <v>79.709999999999994</v>
      </c>
      <c r="N185" s="77">
        <v>31.72</v>
      </c>
      <c r="O185" s="79" t="s">
        <v>66</v>
      </c>
      <c r="P185" s="76">
        <f t="shared" si="23"/>
        <v>31.72</v>
      </c>
    </row>
    <row r="186" spans="1:16">
      <c r="B186" s="89">
        <v>170</v>
      </c>
      <c r="C186" s="90" t="s">
        <v>65</v>
      </c>
      <c r="D186" s="74">
        <f t="shared" si="13"/>
        <v>24.285714285714285</v>
      </c>
      <c r="E186" s="91">
        <v>0.15279999999999999</v>
      </c>
      <c r="F186" s="92">
        <v>7.1699999999999995E-5</v>
      </c>
      <c r="G186" s="88">
        <f t="shared" si="16"/>
        <v>0.1528717</v>
      </c>
      <c r="H186" s="77">
        <v>2.31</v>
      </c>
      <c r="I186" s="79" t="s">
        <v>12</v>
      </c>
      <c r="J186" s="76">
        <f t="shared" si="24"/>
        <v>2310</v>
      </c>
      <c r="K186" s="77">
        <v>86.69</v>
      </c>
      <c r="L186" s="79" t="s">
        <v>66</v>
      </c>
      <c r="M186" s="76">
        <f t="shared" si="19"/>
        <v>86.69</v>
      </c>
      <c r="N186" s="77">
        <v>35.19</v>
      </c>
      <c r="O186" s="79" t="s">
        <v>66</v>
      </c>
      <c r="P186" s="76">
        <f t="shared" si="23"/>
        <v>35.19</v>
      </c>
    </row>
    <row r="187" spans="1:16">
      <c r="B187" s="89">
        <v>180</v>
      </c>
      <c r="C187" s="90" t="s">
        <v>65</v>
      </c>
      <c r="D187" s="74">
        <f t="shared" si="13"/>
        <v>25.714285714285715</v>
      </c>
      <c r="E187" s="91">
        <v>0.14610000000000001</v>
      </c>
      <c r="F187" s="92">
        <v>6.8079999999999999E-5</v>
      </c>
      <c r="G187" s="88">
        <f t="shared" si="16"/>
        <v>0.14616808000000001</v>
      </c>
      <c r="H187" s="77">
        <v>2.56</v>
      </c>
      <c r="I187" s="79" t="s">
        <v>12</v>
      </c>
      <c r="J187" s="76">
        <f t="shared" ref="J187:J191" si="25">H187*1000</f>
        <v>2560</v>
      </c>
      <c r="K187" s="77">
        <v>93.76</v>
      </c>
      <c r="L187" s="79" t="s">
        <v>66</v>
      </c>
      <c r="M187" s="76">
        <f t="shared" si="19"/>
        <v>93.76</v>
      </c>
      <c r="N187" s="77">
        <v>38.81</v>
      </c>
      <c r="O187" s="79" t="s">
        <v>66</v>
      </c>
      <c r="P187" s="76">
        <f t="shared" si="23"/>
        <v>38.81</v>
      </c>
    </row>
    <row r="188" spans="1:16">
      <c r="B188" s="89">
        <v>200</v>
      </c>
      <c r="C188" s="90" t="s">
        <v>65</v>
      </c>
      <c r="D188" s="74">
        <f t="shared" si="13"/>
        <v>28.571428571428573</v>
      </c>
      <c r="E188" s="91">
        <v>0.13439999999999999</v>
      </c>
      <c r="F188" s="92">
        <v>6.1879999999999997E-5</v>
      </c>
      <c r="G188" s="88">
        <f t="shared" si="16"/>
        <v>0.13446187999999998</v>
      </c>
      <c r="H188" s="77">
        <v>3.09</v>
      </c>
      <c r="I188" s="79" t="s">
        <v>12</v>
      </c>
      <c r="J188" s="76">
        <f t="shared" si="25"/>
        <v>3090</v>
      </c>
      <c r="K188" s="77">
        <v>120.39</v>
      </c>
      <c r="L188" s="79" t="s">
        <v>66</v>
      </c>
      <c r="M188" s="76">
        <f t="shared" si="19"/>
        <v>120.39</v>
      </c>
      <c r="N188" s="77">
        <v>46.51</v>
      </c>
      <c r="O188" s="79" t="s">
        <v>66</v>
      </c>
      <c r="P188" s="76">
        <f t="shared" si="23"/>
        <v>46.51</v>
      </c>
    </row>
    <row r="189" spans="1:16">
      <c r="B189" s="89">
        <v>225</v>
      </c>
      <c r="C189" s="90" t="s">
        <v>65</v>
      </c>
      <c r="D189" s="74">
        <f t="shared" si="13"/>
        <v>32.142857142857146</v>
      </c>
      <c r="E189" s="91">
        <v>0.12239999999999999</v>
      </c>
      <c r="F189" s="92">
        <v>5.5609999999999998E-5</v>
      </c>
      <c r="G189" s="88">
        <f t="shared" si="16"/>
        <v>0.12245560999999999</v>
      </c>
      <c r="H189" s="77">
        <v>3.81</v>
      </c>
      <c r="I189" s="79" t="s">
        <v>12</v>
      </c>
      <c r="J189" s="76">
        <f t="shared" si="25"/>
        <v>3810</v>
      </c>
      <c r="K189" s="77">
        <v>158.41999999999999</v>
      </c>
      <c r="L189" s="79" t="s">
        <v>66</v>
      </c>
      <c r="M189" s="76">
        <f t="shared" si="19"/>
        <v>158.41999999999999</v>
      </c>
      <c r="N189" s="77">
        <v>56.96</v>
      </c>
      <c r="O189" s="79" t="s">
        <v>66</v>
      </c>
      <c r="P189" s="76">
        <f t="shared" si="23"/>
        <v>56.96</v>
      </c>
    </row>
    <row r="190" spans="1:16">
      <c r="B190" s="89">
        <v>250</v>
      </c>
      <c r="C190" s="90" t="s">
        <v>65</v>
      </c>
      <c r="D190" s="74">
        <f t="shared" si="13"/>
        <v>35.714285714285715</v>
      </c>
      <c r="E190" s="91">
        <v>0.11260000000000001</v>
      </c>
      <c r="F190" s="92">
        <v>5.0540000000000001E-5</v>
      </c>
      <c r="G190" s="88">
        <f t="shared" si="16"/>
        <v>0.11265054000000001</v>
      </c>
      <c r="H190" s="77">
        <v>4.5999999999999996</v>
      </c>
      <c r="I190" s="79" t="s">
        <v>12</v>
      </c>
      <c r="J190" s="76">
        <f t="shared" si="25"/>
        <v>4600</v>
      </c>
      <c r="K190" s="77">
        <v>194.34</v>
      </c>
      <c r="L190" s="79" t="s">
        <v>66</v>
      </c>
      <c r="M190" s="76">
        <f t="shared" si="19"/>
        <v>194.34</v>
      </c>
      <c r="N190" s="77">
        <v>68.31</v>
      </c>
      <c r="O190" s="79" t="s">
        <v>66</v>
      </c>
      <c r="P190" s="76">
        <f t="shared" si="23"/>
        <v>68.31</v>
      </c>
    </row>
    <row r="191" spans="1:16">
      <c r="B191" s="89">
        <v>275</v>
      </c>
      <c r="C191" s="90" t="s">
        <v>65</v>
      </c>
      <c r="D191" s="74">
        <f t="shared" ref="D191:D204" si="26">B191/$C$5</f>
        <v>39.285714285714285</v>
      </c>
      <c r="E191" s="91">
        <v>0.1045</v>
      </c>
      <c r="F191" s="92">
        <v>4.634E-5</v>
      </c>
      <c r="G191" s="88">
        <f t="shared" si="16"/>
        <v>0.10454634</v>
      </c>
      <c r="H191" s="77">
        <v>5.45</v>
      </c>
      <c r="I191" s="79" t="s">
        <v>12</v>
      </c>
      <c r="J191" s="76">
        <f t="shared" si="25"/>
        <v>5450</v>
      </c>
      <c r="K191" s="77">
        <v>229.42</v>
      </c>
      <c r="L191" s="79" t="s">
        <v>66</v>
      </c>
      <c r="M191" s="76">
        <f t="shared" si="19"/>
        <v>229.42</v>
      </c>
      <c r="N191" s="77">
        <v>80.52</v>
      </c>
      <c r="O191" s="79" t="s">
        <v>66</v>
      </c>
      <c r="P191" s="76">
        <f t="shared" si="23"/>
        <v>80.52</v>
      </c>
    </row>
    <row r="192" spans="1:16">
      <c r="B192" s="89">
        <v>300</v>
      </c>
      <c r="C192" s="90" t="s">
        <v>65</v>
      </c>
      <c r="D192" s="74">
        <f t="shared" si="26"/>
        <v>42.857142857142854</v>
      </c>
      <c r="E192" s="91">
        <v>9.758E-2</v>
      </c>
      <c r="F192" s="92">
        <v>4.2809999999999998E-5</v>
      </c>
      <c r="G192" s="88">
        <f t="shared" si="16"/>
        <v>9.7622810000000004E-2</v>
      </c>
      <c r="H192" s="77">
        <v>6.37</v>
      </c>
      <c r="I192" s="79" t="s">
        <v>12</v>
      </c>
      <c r="J192" s="80">
        <f t="shared" ref="J192:J226" si="27">H192*1000</f>
        <v>6370</v>
      </c>
      <c r="K192" s="77">
        <v>264.24</v>
      </c>
      <c r="L192" s="79" t="s">
        <v>66</v>
      </c>
      <c r="M192" s="76">
        <f t="shared" si="19"/>
        <v>264.24</v>
      </c>
      <c r="N192" s="77">
        <v>93.57</v>
      </c>
      <c r="O192" s="79" t="s">
        <v>66</v>
      </c>
      <c r="P192" s="76">
        <f t="shared" si="23"/>
        <v>93.57</v>
      </c>
    </row>
    <row r="193" spans="2:16">
      <c r="B193" s="89">
        <v>325</v>
      </c>
      <c r="C193" s="90" t="s">
        <v>65</v>
      </c>
      <c r="D193" s="74">
        <f t="shared" si="26"/>
        <v>46.428571428571431</v>
      </c>
      <c r="E193" s="91">
        <v>9.1649999999999995E-2</v>
      </c>
      <c r="F193" s="92">
        <v>3.9799999999999998E-5</v>
      </c>
      <c r="G193" s="88">
        <f t="shared" si="16"/>
        <v>9.1689800000000002E-2</v>
      </c>
      <c r="H193" s="77">
        <v>7.34</v>
      </c>
      <c r="I193" s="79" t="s">
        <v>12</v>
      </c>
      <c r="J193" s="80">
        <f t="shared" si="27"/>
        <v>7340</v>
      </c>
      <c r="K193" s="77">
        <v>299.08</v>
      </c>
      <c r="L193" s="79" t="s">
        <v>66</v>
      </c>
      <c r="M193" s="76">
        <f t="shared" si="19"/>
        <v>299.08</v>
      </c>
      <c r="N193" s="77">
        <v>107.44</v>
      </c>
      <c r="O193" s="79" t="s">
        <v>66</v>
      </c>
      <c r="P193" s="76">
        <f t="shared" si="23"/>
        <v>107.44</v>
      </c>
    </row>
    <row r="194" spans="2:16">
      <c r="B194" s="89">
        <v>350</v>
      </c>
      <c r="C194" s="90" t="s">
        <v>65</v>
      </c>
      <c r="D194" s="74">
        <f t="shared" si="26"/>
        <v>50</v>
      </c>
      <c r="E194" s="91">
        <v>8.6499999999999994E-2</v>
      </c>
      <c r="F194" s="92">
        <v>3.7200000000000003E-5</v>
      </c>
      <c r="G194" s="88">
        <f t="shared" si="16"/>
        <v>8.6537199999999995E-2</v>
      </c>
      <c r="H194" s="77">
        <v>8.3800000000000008</v>
      </c>
      <c r="I194" s="79" t="s">
        <v>12</v>
      </c>
      <c r="J194" s="80">
        <f t="shared" si="27"/>
        <v>8380</v>
      </c>
      <c r="K194" s="77">
        <v>334.1</v>
      </c>
      <c r="L194" s="79" t="s">
        <v>66</v>
      </c>
      <c r="M194" s="76">
        <f t="shared" si="19"/>
        <v>334.1</v>
      </c>
      <c r="N194" s="77">
        <v>122.11</v>
      </c>
      <c r="O194" s="79" t="s">
        <v>66</v>
      </c>
      <c r="P194" s="76">
        <f t="shared" si="23"/>
        <v>122.11</v>
      </c>
    </row>
    <row r="195" spans="2:16">
      <c r="B195" s="89">
        <v>375</v>
      </c>
      <c r="C195" s="90" t="s">
        <v>65</v>
      </c>
      <c r="D195" s="74">
        <f t="shared" si="26"/>
        <v>53.571428571428569</v>
      </c>
      <c r="E195" s="91">
        <v>8.1979999999999997E-2</v>
      </c>
      <c r="F195" s="92">
        <v>3.4940000000000001E-5</v>
      </c>
      <c r="G195" s="88">
        <f t="shared" si="16"/>
        <v>8.2014939999999995E-2</v>
      </c>
      <c r="H195" s="77">
        <v>9.48</v>
      </c>
      <c r="I195" s="79" t="s">
        <v>12</v>
      </c>
      <c r="J195" s="80">
        <f t="shared" si="27"/>
        <v>9480</v>
      </c>
      <c r="K195" s="77">
        <v>369.39</v>
      </c>
      <c r="L195" s="79" t="s">
        <v>66</v>
      </c>
      <c r="M195" s="76">
        <f t="shared" si="19"/>
        <v>369.39</v>
      </c>
      <c r="N195" s="77">
        <v>137.55000000000001</v>
      </c>
      <c r="O195" s="79" t="s">
        <v>66</v>
      </c>
      <c r="P195" s="76">
        <f t="shared" si="23"/>
        <v>137.55000000000001</v>
      </c>
    </row>
    <row r="196" spans="2:16">
      <c r="B196" s="89">
        <v>400</v>
      </c>
      <c r="C196" s="90" t="s">
        <v>65</v>
      </c>
      <c r="D196" s="74">
        <f t="shared" si="26"/>
        <v>57.142857142857146</v>
      </c>
      <c r="E196" s="91">
        <v>7.7979999999999994E-2</v>
      </c>
      <c r="F196" s="92">
        <v>3.294E-5</v>
      </c>
      <c r="G196" s="88">
        <f t="shared" si="16"/>
        <v>7.8012939999999989E-2</v>
      </c>
      <c r="H196" s="77">
        <v>10.64</v>
      </c>
      <c r="I196" s="79" t="s">
        <v>12</v>
      </c>
      <c r="J196" s="80">
        <f t="shared" si="27"/>
        <v>10640</v>
      </c>
      <c r="K196" s="77">
        <v>405.01</v>
      </c>
      <c r="L196" s="79" t="s">
        <v>66</v>
      </c>
      <c r="M196" s="76">
        <f t="shared" si="19"/>
        <v>405.01</v>
      </c>
      <c r="N196" s="77">
        <v>153.75</v>
      </c>
      <c r="O196" s="79" t="s">
        <v>66</v>
      </c>
      <c r="P196" s="76">
        <f t="shared" si="23"/>
        <v>153.75</v>
      </c>
    </row>
    <row r="197" spans="2:16">
      <c r="B197" s="89">
        <v>450</v>
      </c>
      <c r="C197" s="90" t="s">
        <v>65</v>
      </c>
      <c r="D197" s="74">
        <f t="shared" si="26"/>
        <v>64.285714285714292</v>
      </c>
      <c r="E197" s="91">
        <v>7.1220000000000006E-2</v>
      </c>
      <c r="F197" s="92">
        <v>2.9580000000000001E-5</v>
      </c>
      <c r="G197" s="88">
        <f t="shared" si="16"/>
        <v>7.1249580000000007E-2</v>
      </c>
      <c r="H197" s="77">
        <v>13.12</v>
      </c>
      <c r="I197" s="79" t="s">
        <v>12</v>
      </c>
      <c r="J197" s="80">
        <f t="shared" si="27"/>
        <v>13120</v>
      </c>
      <c r="K197" s="77">
        <v>537.91</v>
      </c>
      <c r="L197" s="79" t="s">
        <v>66</v>
      </c>
      <c r="M197" s="76">
        <f t="shared" si="19"/>
        <v>537.91</v>
      </c>
      <c r="N197" s="77">
        <v>188.37</v>
      </c>
      <c r="O197" s="79" t="s">
        <v>66</v>
      </c>
      <c r="P197" s="76">
        <f t="shared" si="23"/>
        <v>188.37</v>
      </c>
    </row>
    <row r="198" spans="2:16">
      <c r="B198" s="89">
        <v>500</v>
      </c>
      <c r="C198" s="90" t="s">
        <v>65</v>
      </c>
      <c r="D198" s="74">
        <f t="shared" si="26"/>
        <v>71.428571428571431</v>
      </c>
      <c r="E198" s="91">
        <v>6.5710000000000005E-2</v>
      </c>
      <c r="F198" s="92">
        <v>2.686E-5</v>
      </c>
      <c r="G198" s="88">
        <f t="shared" si="16"/>
        <v>6.5736860000000008E-2</v>
      </c>
      <c r="H198" s="77">
        <v>15.82</v>
      </c>
      <c r="I198" s="79" t="s">
        <v>12</v>
      </c>
      <c r="J198" s="80">
        <f t="shared" si="27"/>
        <v>15820</v>
      </c>
      <c r="K198" s="77">
        <v>662.01</v>
      </c>
      <c r="L198" s="79" t="s">
        <v>66</v>
      </c>
      <c r="M198" s="76">
        <f t="shared" si="19"/>
        <v>662.01</v>
      </c>
      <c r="N198" s="77">
        <v>225.8</v>
      </c>
      <c r="O198" s="79" t="s">
        <v>66</v>
      </c>
      <c r="P198" s="76">
        <f t="shared" si="23"/>
        <v>225.8</v>
      </c>
    </row>
    <row r="199" spans="2:16">
      <c r="B199" s="89">
        <v>550</v>
      </c>
      <c r="C199" s="90" t="s">
        <v>65</v>
      </c>
      <c r="D199" s="74">
        <f t="shared" si="26"/>
        <v>78.571428571428569</v>
      </c>
      <c r="E199" s="91">
        <v>6.114E-2</v>
      </c>
      <c r="F199" s="92">
        <v>2.4620000000000001E-5</v>
      </c>
      <c r="G199" s="88">
        <f t="shared" si="16"/>
        <v>6.1164620000000003E-2</v>
      </c>
      <c r="H199" s="77">
        <v>18.739999999999998</v>
      </c>
      <c r="I199" s="79" t="s">
        <v>12</v>
      </c>
      <c r="J199" s="80">
        <f t="shared" si="27"/>
        <v>18740</v>
      </c>
      <c r="K199" s="77">
        <v>782.26</v>
      </c>
      <c r="L199" s="79" t="s">
        <v>66</v>
      </c>
      <c r="M199" s="76">
        <f t="shared" si="19"/>
        <v>782.26</v>
      </c>
      <c r="N199" s="77">
        <v>265.93</v>
      </c>
      <c r="O199" s="79" t="s">
        <v>66</v>
      </c>
      <c r="P199" s="76">
        <f t="shared" si="23"/>
        <v>265.93</v>
      </c>
    </row>
    <row r="200" spans="2:16">
      <c r="B200" s="89">
        <v>600</v>
      </c>
      <c r="C200" s="90" t="s">
        <v>65</v>
      </c>
      <c r="D200" s="74">
        <f t="shared" si="26"/>
        <v>85.714285714285708</v>
      </c>
      <c r="E200" s="91">
        <v>5.7270000000000001E-2</v>
      </c>
      <c r="F200" s="92">
        <v>2.2739999999999999E-5</v>
      </c>
      <c r="G200" s="88">
        <f t="shared" si="16"/>
        <v>5.7292740000000002E-2</v>
      </c>
      <c r="H200" s="77">
        <v>21.87</v>
      </c>
      <c r="I200" s="79" t="s">
        <v>12</v>
      </c>
      <c r="J200" s="80">
        <f t="shared" si="27"/>
        <v>21870</v>
      </c>
      <c r="K200" s="77">
        <v>900.82</v>
      </c>
      <c r="L200" s="79" t="s">
        <v>66</v>
      </c>
      <c r="M200" s="76">
        <f t="shared" si="19"/>
        <v>900.82</v>
      </c>
      <c r="N200" s="77">
        <v>308.64</v>
      </c>
      <c r="O200" s="79" t="s">
        <v>66</v>
      </c>
      <c r="P200" s="76">
        <f t="shared" si="23"/>
        <v>308.64</v>
      </c>
    </row>
    <row r="201" spans="2:16">
      <c r="B201" s="89">
        <v>650</v>
      </c>
      <c r="C201" s="90" t="s">
        <v>65</v>
      </c>
      <c r="D201" s="74">
        <f t="shared" si="26"/>
        <v>92.857142857142861</v>
      </c>
      <c r="E201" s="91">
        <v>5.3969999999999997E-2</v>
      </c>
      <c r="F201" s="92">
        <v>2.1129999999999999E-5</v>
      </c>
      <c r="G201" s="88">
        <f t="shared" si="16"/>
        <v>5.3991129999999998E-2</v>
      </c>
      <c r="H201" s="77">
        <v>25.2</v>
      </c>
      <c r="I201" s="79" t="s">
        <v>12</v>
      </c>
      <c r="J201" s="80">
        <f t="shared" si="27"/>
        <v>25200</v>
      </c>
      <c r="K201" s="77">
        <v>1.02</v>
      </c>
      <c r="L201" s="78" t="s">
        <v>12</v>
      </c>
      <c r="M201" s="76">
        <f t="shared" ref="M201:M208" si="28">K201*1000</f>
        <v>1020</v>
      </c>
      <c r="N201" s="77">
        <v>353.83</v>
      </c>
      <c r="O201" s="79" t="s">
        <v>66</v>
      </c>
      <c r="P201" s="76">
        <f t="shared" si="23"/>
        <v>353.83</v>
      </c>
    </row>
    <row r="202" spans="2:16">
      <c r="B202" s="89">
        <v>700</v>
      </c>
      <c r="C202" s="90" t="s">
        <v>65</v>
      </c>
      <c r="D202" s="74">
        <f t="shared" si="26"/>
        <v>100</v>
      </c>
      <c r="E202" s="91">
        <v>5.11E-2</v>
      </c>
      <c r="F202" s="92">
        <v>1.9740000000000001E-5</v>
      </c>
      <c r="G202" s="88">
        <f t="shared" si="16"/>
        <v>5.1119739999999997E-2</v>
      </c>
      <c r="H202" s="77">
        <v>28.72</v>
      </c>
      <c r="I202" s="79" t="s">
        <v>12</v>
      </c>
      <c r="J202" s="80">
        <f t="shared" si="27"/>
        <v>28720</v>
      </c>
      <c r="K202" s="77">
        <v>1.1399999999999999</v>
      </c>
      <c r="L202" s="79" t="s">
        <v>12</v>
      </c>
      <c r="M202" s="76">
        <f t="shared" si="28"/>
        <v>1140</v>
      </c>
      <c r="N202" s="77">
        <v>401.39</v>
      </c>
      <c r="O202" s="79" t="s">
        <v>66</v>
      </c>
      <c r="P202" s="76">
        <f t="shared" si="23"/>
        <v>401.39</v>
      </c>
    </row>
    <row r="203" spans="2:16">
      <c r="B203" s="89">
        <v>800</v>
      </c>
      <c r="C203" s="90" t="s">
        <v>65</v>
      </c>
      <c r="D203" s="74">
        <f t="shared" si="26"/>
        <v>114.28571428571429</v>
      </c>
      <c r="E203" s="91">
        <v>4.6390000000000001E-2</v>
      </c>
      <c r="F203" s="92">
        <v>1.747E-5</v>
      </c>
      <c r="G203" s="88">
        <f t="shared" si="16"/>
        <v>4.6407469999999999E-2</v>
      </c>
      <c r="H203" s="77">
        <v>36.32</v>
      </c>
      <c r="I203" s="79" t="s">
        <v>12</v>
      </c>
      <c r="J203" s="80">
        <f t="shared" si="27"/>
        <v>36320</v>
      </c>
      <c r="K203" s="77">
        <v>1.57</v>
      </c>
      <c r="L203" s="79" t="s">
        <v>12</v>
      </c>
      <c r="M203" s="76">
        <f t="shared" si="28"/>
        <v>1570</v>
      </c>
      <c r="N203" s="77">
        <v>503.3</v>
      </c>
      <c r="O203" s="79" t="s">
        <v>66</v>
      </c>
      <c r="P203" s="76">
        <f t="shared" si="23"/>
        <v>503.3</v>
      </c>
    </row>
    <row r="204" spans="2:16">
      <c r="B204" s="89">
        <v>900</v>
      </c>
      <c r="C204" s="90" t="s">
        <v>65</v>
      </c>
      <c r="D204" s="74">
        <f t="shared" si="26"/>
        <v>128.57142857142858</v>
      </c>
      <c r="E204" s="91">
        <v>4.2659999999999997E-2</v>
      </c>
      <c r="F204" s="92">
        <v>1.5679999999999999E-5</v>
      </c>
      <c r="G204" s="88">
        <f t="shared" si="16"/>
        <v>4.2675679999999994E-2</v>
      </c>
      <c r="H204" s="77">
        <v>44.64</v>
      </c>
      <c r="I204" s="79" t="s">
        <v>12</v>
      </c>
      <c r="J204" s="80">
        <f t="shared" si="27"/>
        <v>44640</v>
      </c>
      <c r="K204" s="77">
        <v>1.97</v>
      </c>
      <c r="L204" s="79" t="s">
        <v>12</v>
      </c>
      <c r="M204" s="76">
        <f t="shared" si="28"/>
        <v>1970</v>
      </c>
      <c r="N204" s="77">
        <v>613.66</v>
      </c>
      <c r="O204" s="79" t="s">
        <v>66</v>
      </c>
      <c r="P204" s="76">
        <f t="shared" si="23"/>
        <v>613.66</v>
      </c>
    </row>
    <row r="205" spans="2:16">
      <c r="B205" s="89">
        <v>1</v>
      </c>
      <c r="C205" s="93" t="s">
        <v>67</v>
      </c>
      <c r="D205" s="74">
        <f t="shared" ref="D205:D228" si="29">B205*1000/$C$5</f>
        <v>142.85714285714286</v>
      </c>
      <c r="E205" s="91">
        <v>3.9640000000000002E-2</v>
      </c>
      <c r="F205" s="92">
        <v>1.4229999999999999E-5</v>
      </c>
      <c r="G205" s="88">
        <f t="shared" si="16"/>
        <v>3.9654229999999999E-2</v>
      </c>
      <c r="H205" s="77">
        <v>53.63</v>
      </c>
      <c r="I205" s="79" t="s">
        <v>12</v>
      </c>
      <c r="J205" s="80">
        <f t="shared" si="27"/>
        <v>53630</v>
      </c>
      <c r="K205" s="77">
        <v>2.35</v>
      </c>
      <c r="L205" s="79" t="s">
        <v>12</v>
      </c>
      <c r="M205" s="76">
        <f t="shared" si="28"/>
        <v>2350</v>
      </c>
      <c r="N205" s="77">
        <v>731.85</v>
      </c>
      <c r="O205" s="79" t="s">
        <v>66</v>
      </c>
      <c r="P205" s="76">
        <f t="shared" si="23"/>
        <v>731.85</v>
      </c>
    </row>
    <row r="206" spans="2:16">
      <c r="B206" s="89">
        <v>1.1000000000000001</v>
      </c>
      <c r="C206" s="90" t="s">
        <v>67</v>
      </c>
      <c r="D206" s="74">
        <f t="shared" si="29"/>
        <v>157.14285714285714</v>
      </c>
      <c r="E206" s="91">
        <v>3.7150000000000002E-2</v>
      </c>
      <c r="F206" s="92">
        <v>1.3040000000000001E-5</v>
      </c>
      <c r="G206" s="88">
        <f t="shared" si="16"/>
        <v>3.7163040000000001E-2</v>
      </c>
      <c r="H206" s="77">
        <v>63.28</v>
      </c>
      <c r="I206" s="79" t="s">
        <v>12</v>
      </c>
      <c r="J206" s="80">
        <f t="shared" si="27"/>
        <v>63280</v>
      </c>
      <c r="K206" s="77">
        <v>2.72</v>
      </c>
      <c r="L206" s="79" t="s">
        <v>12</v>
      </c>
      <c r="M206" s="76">
        <f t="shared" si="28"/>
        <v>2720</v>
      </c>
      <c r="N206" s="77">
        <v>857.3</v>
      </c>
      <c r="O206" s="79" t="s">
        <v>66</v>
      </c>
      <c r="P206" s="76">
        <f t="shared" si="23"/>
        <v>857.3</v>
      </c>
    </row>
    <row r="207" spans="2:16">
      <c r="B207" s="89">
        <v>1.2</v>
      </c>
      <c r="C207" s="90" t="s">
        <v>67</v>
      </c>
      <c r="D207" s="74">
        <f t="shared" si="29"/>
        <v>171.42857142857142</v>
      </c>
      <c r="E207" s="91">
        <v>3.5049999999999998E-2</v>
      </c>
      <c r="F207" s="92">
        <v>1.203E-5</v>
      </c>
      <c r="G207" s="88">
        <f t="shared" si="16"/>
        <v>3.5062030000000001E-2</v>
      </c>
      <c r="H207" s="77">
        <v>73.53</v>
      </c>
      <c r="I207" s="79" t="s">
        <v>12</v>
      </c>
      <c r="J207" s="80">
        <f t="shared" si="27"/>
        <v>73530</v>
      </c>
      <c r="K207" s="77">
        <v>3.09</v>
      </c>
      <c r="L207" s="79" t="s">
        <v>12</v>
      </c>
      <c r="M207" s="76">
        <f t="shared" si="28"/>
        <v>3090</v>
      </c>
      <c r="N207" s="77">
        <v>989.49</v>
      </c>
      <c r="O207" s="79" t="s">
        <v>66</v>
      </c>
      <c r="P207" s="76">
        <f t="shared" si="23"/>
        <v>989.49</v>
      </c>
    </row>
    <row r="208" spans="2:16">
      <c r="B208" s="89">
        <v>1.3</v>
      </c>
      <c r="C208" s="90" t="s">
        <v>67</v>
      </c>
      <c r="D208" s="74">
        <f t="shared" si="29"/>
        <v>185.71428571428572</v>
      </c>
      <c r="E208" s="91">
        <v>3.3259999999999998E-2</v>
      </c>
      <c r="F208" s="92">
        <v>1.118E-5</v>
      </c>
      <c r="G208" s="88">
        <f t="shared" si="16"/>
        <v>3.3271179999999997E-2</v>
      </c>
      <c r="H208" s="77">
        <v>84.37</v>
      </c>
      <c r="I208" s="79" t="s">
        <v>12</v>
      </c>
      <c r="J208" s="80">
        <f t="shared" si="27"/>
        <v>84370</v>
      </c>
      <c r="K208" s="77">
        <v>3.45</v>
      </c>
      <c r="L208" s="79" t="s">
        <v>12</v>
      </c>
      <c r="M208" s="76">
        <f t="shared" si="28"/>
        <v>3450</v>
      </c>
      <c r="N208" s="77">
        <v>1.1299999999999999</v>
      </c>
      <c r="O208" s="78" t="s">
        <v>12</v>
      </c>
      <c r="P208" s="80">
        <f t="shared" ref="P208:P217" si="30">N208*1000</f>
        <v>1130</v>
      </c>
    </row>
    <row r="209" spans="2:16">
      <c r="B209" s="89">
        <v>1.4</v>
      </c>
      <c r="C209" s="90" t="s">
        <v>67</v>
      </c>
      <c r="D209" s="74">
        <f t="shared" si="29"/>
        <v>200</v>
      </c>
      <c r="E209" s="91">
        <v>3.1710000000000002E-2</v>
      </c>
      <c r="F209" s="92">
        <v>1.044E-5</v>
      </c>
      <c r="G209" s="88">
        <f t="shared" si="16"/>
        <v>3.1720440000000003E-2</v>
      </c>
      <c r="H209" s="77">
        <v>95.76</v>
      </c>
      <c r="I209" s="79" t="s">
        <v>12</v>
      </c>
      <c r="J209" s="80">
        <f t="shared" si="27"/>
        <v>95760</v>
      </c>
      <c r="K209" s="77">
        <v>3.82</v>
      </c>
      <c r="L209" s="79" t="s">
        <v>12</v>
      </c>
      <c r="M209" s="76">
        <f t="shared" ref="M209:M216" si="31">K209*1000</f>
        <v>3820</v>
      </c>
      <c r="N209" s="77">
        <v>1.27</v>
      </c>
      <c r="O209" s="79" t="s">
        <v>12</v>
      </c>
      <c r="P209" s="80">
        <f t="shared" si="30"/>
        <v>1270</v>
      </c>
    </row>
    <row r="210" spans="2:16">
      <c r="B210" s="89">
        <v>1.5</v>
      </c>
      <c r="C210" s="90" t="s">
        <v>67</v>
      </c>
      <c r="D210" s="74">
        <f t="shared" si="29"/>
        <v>214.28571428571428</v>
      </c>
      <c r="E210" s="91">
        <v>3.0370000000000001E-2</v>
      </c>
      <c r="F210" s="92">
        <v>9.7969999999999995E-6</v>
      </c>
      <c r="G210" s="88">
        <f t="shared" si="16"/>
        <v>3.0379797E-2</v>
      </c>
      <c r="H210" s="77">
        <v>107.68</v>
      </c>
      <c r="I210" s="79" t="s">
        <v>12</v>
      </c>
      <c r="J210" s="80">
        <f t="shared" si="27"/>
        <v>107680</v>
      </c>
      <c r="K210" s="77">
        <v>4.18</v>
      </c>
      <c r="L210" s="79" t="s">
        <v>12</v>
      </c>
      <c r="M210" s="76">
        <f t="shared" si="31"/>
        <v>4180</v>
      </c>
      <c r="N210" s="77">
        <v>1.42</v>
      </c>
      <c r="O210" s="79" t="s">
        <v>12</v>
      </c>
      <c r="P210" s="80">
        <f t="shared" si="30"/>
        <v>1420</v>
      </c>
    </row>
    <row r="211" spans="2:16">
      <c r="B211" s="89">
        <v>1.6</v>
      </c>
      <c r="C211" s="90" t="s">
        <v>67</v>
      </c>
      <c r="D211" s="74">
        <f t="shared" si="29"/>
        <v>228.57142857142858</v>
      </c>
      <c r="E211" s="91">
        <v>2.9190000000000001E-2</v>
      </c>
      <c r="F211" s="92">
        <v>9.2310000000000002E-6</v>
      </c>
      <c r="G211" s="88">
        <f t="shared" si="16"/>
        <v>2.9199230999999999E-2</v>
      </c>
      <c r="H211" s="77">
        <v>120.11</v>
      </c>
      <c r="I211" s="79" t="s">
        <v>12</v>
      </c>
      <c r="J211" s="80">
        <f t="shared" si="27"/>
        <v>120110</v>
      </c>
      <c r="K211" s="77">
        <v>4.54</v>
      </c>
      <c r="L211" s="79" t="s">
        <v>12</v>
      </c>
      <c r="M211" s="76">
        <f t="shared" si="31"/>
        <v>4540</v>
      </c>
      <c r="N211" s="77">
        <v>1.58</v>
      </c>
      <c r="O211" s="79" t="s">
        <v>12</v>
      </c>
      <c r="P211" s="80">
        <f t="shared" si="30"/>
        <v>1580</v>
      </c>
    </row>
    <row r="212" spans="2:16">
      <c r="B212" s="89">
        <v>1.7</v>
      </c>
      <c r="C212" s="90" t="s">
        <v>67</v>
      </c>
      <c r="D212" s="74">
        <f t="shared" si="29"/>
        <v>242.85714285714286</v>
      </c>
      <c r="E212" s="91">
        <v>2.8139999999999998E-2</v>
      </c>
      <c r="F212" s="92">
        <v>8.7290000000000006E-6</v>
      </c>
      <c r="G212" s="88">
        <f t="shared" si="16"/>
        <v>2.8148728999999997E-2</v>
      </c>
      <c r="H212" s="77">
        <v>133.02000000000001</v>
      </c>
      <c r="I212" s="79" t="s">
        <v>12</v>
      </c>
      <c r="J212" s="80">
        <f t="shared" si="27"/>
        <v>133020</v>
      </c>
      <c r="K212" s="77">
        <v>4.9000000000000004</v>
      </c>
      <c r="L212" s="79" t="s">
        <v>12</v>
      </c>
      <c r="M212" s="80">
        <f t="shared" si="31"/>
        <v>4900</v>
      </c>
      <c r="N212" s="77">
        <v>1.74</v>
      </c>
      <c r="O212" s="79" t="s">
        <v>12</v>
      </c>
      <c r="P212" s="80">
        <f t="shared" si="30"/>
        <v>1740</v>
      </c>
    </row>
    <row r="213" spans="2:16">
      <c r="B213" s="89">
        <v>1.8</v>
      </c>
      <c r="C213" s="90" t="s">
        <v>67</v>
      </c>
      <c r="D213" s="74">
        <f t="shared" si="29"/>
        <v>257.14285714285717</v>
      </c>
      <c r="E213" s="91">
        <v>2.7210000000000002E-2</v>
      </c>
      <c r="F213" s="92">
        <v>8.2810000000000008E-6</v>
      </c>
      <c r="G213" s="88">
        <f t="shared" ref="G213:G228" si="32">E213+F213</f>
        <v>2.7218281E-2</v>
      </c>
      <c r="H213" s="77">
        <v>146.38999999999999</v>
      </c>
      <c r="I213" s="79" t="s">
        <v>12</v>
      </c>
      <c r="J213" s="80">
        <f t="shared" si="27"/>
        <v>146390</v>
      </c>
      <c r="K213" s="77">
        <v>5.26</v>
      </c>
      <c r="L213" s="79" t="s">
        <v>12</v>
      </c>
      <c r="M213" s="80">
        <f t="shared" si="31"/>
        <v>5260</v>
      </c>
      <c r="N213" s="77">
        <v>1.9</v>
      </c>
      <c r="O213" s="79" t="s">
        <v>12</v>
      </c>
      <c r="P213" s="80">
        <f t="shared" si="30"/>
        <v>1900</v>
      </c>
    </row>
    <row r="214" spans="2:16">
      <c r="B214" s="89">
        <v>2</v>
      </c>
      <c r="C214" s="90" t="s">
        <v>67</v>
      </c>
      <c r="D214" s="74">
        <f t="shared" si="29"/>
        <v>285.71428571428572</v>
      </c>
      <c r="E214" s="91">
        <v>2.562E-2</v>
      </c>
      <c r="F214" s="92">
        <v>7.5129999999999999E-6</v>
      </c>
      <c r="G214" s="88">
        <f t="shared" si="32"/>
        <v>2.5627513000000001E-2</v>
      </c>
      <c r="H214" s="77">
        <v>174.42</v>
      </c>
      <c r="I214" s="79" t="s">
        <v>12</v>
      </c>
      <c r="J214" s="80">
        <f t="shared" si="27"/>
        <v>174420</v>
      </c>
      <c r="K214" s="77">
        <v>6.61</v>
      </c>
      <c r="L214" s="79" t="s">
        <v>12</v>
      </c>
      <c r="M214" s="80">
        <f t="shared" si="31"/>
        <v>6610</v>
      </c>
      <c r="N214" s="77">
        <v>2.2400000000000002</v>
      </c>
      <c r="O214" s="79" t="s">
        <v>12</v>
      </c>
      <c r="P214" s="80">
        <f t="shared" si="30"/>
        <v>2240</v>
      </c>
    </row>
    <row r="215" spans="2:16">
      <c r="B215" s="89">
        <v>2.25</v>
      </c>
      <c r="C215" s="90" t="s">
        <v>67</v>
      </c>
      <c r="D215" s="74">
        <f t="shared" si="29"/>
        <v>321.42857142857144</v>
      </c>
      <c r="E215" s="91">
        <v>2.402E-2</v>
      </c>
      <c r="F215" s="92">
        <v>6.7390000000000002E-6</v>
      </c>
      <c r="G215" s="88">
        <f t="shared" si="32"/>
        <v>2.4026738999999998E-2</v>
      </c>
      <c r="H215" s="77">
        <v>211.71</v>
      </c>
      <c r="I215" s="79" t="s">
        <v>12</v>
      </c>
      <c r="J215" s="80">
        <f t="shared" si="27"/>
        <v>211710</v>
      </c>
      <c r="K215" s="77">
        <v>8.4700000000000006</v>
      </c>
      <c r="L215" s="79" t="s">
        <v>12</v>
      </c>
      <c r="M215" s="80">
        <f t="shared" si="31"/>
        <v>8470</v>
      </c>
      <c r="N215" s="77">
        <v>2.69</v>
      </c>
      <c r="O215" s="79" t="s">
        <v>12</v>
      </c>
      <c r="P215" s="80">
        <f t="shared" si="30"/>
        <v>2690</v>
      </c>
    </row>
    <row r="216" spans="2:16">
      <c r="B216" s="89">
        <v>2.5</v>
      </c>
      <c r="C216" s="90" t="s">
        <v>67</v>
      </c>
      <c r="D216" s="74">
        <f t="shared" si="29"/>
        <v>357.14285714285717</v>
      </c>
      <c r="E216" s="91">
        <v>2.2749999999999999E-2</v>
      </c>
      <c r="F216" s="92">
        <v>6.1129999999999997E-6</v>
      </c>
      <c r="G216" s="88">
        <f t="shared" si="32"/>
        <v>2.2756112999999998E-2</v>
      </c>
      <c r="H216" s="77">
        <v>251.29</v>
      </c>
      <c r="I216" s="79" t="s">
        <v>12</v>
      </c>
      <c r="J216" s="80">
        <f t="shared" si="27"/>
        <v>251290</v>
      </c>
      <c r="K216" s="77">
        <v>10.17</v>
      </c>
      <c r="L216" s="79" t="s">
        <v>12</v>
      </c>
      <c r="M216" s="80">
        <f t="shared" si="31"/>
        <v>10170</v>
      </c>
      <c r="N216" s="77">
        <v>3.15</v>
      </c>
      <c r="O216" s="79" t="s">
        <v>12</v>
      </c>
      <c r="P216" s="80">
        <f t="shared" si="30"/>
        <v>3150</v>
      </c>
    </row>
    <row r="217" spans="2:16">
      <c r="B217" s="89">
        <v>2.75</v>
      </c>
      <c r="C217" s="90" t="s">
        <v>67</v>
      </c>
      <c r="D217" s="74">
        <f t="shared" si="29"/>
        <v>392.85714285714283</v>
      </c>
      <c r="E217" s="91">
        <v>2.1700000000000001E-2</v>
      </c>
      <c r="F217" s="92">
        <v>5.5969999999999999E-6</v>
      </c>
      <c r="G217" s="88">
        <f t="shared" si="32"/>
        <v>2.1705597E-2</v>
      </c>
      <c r="H217" s="77">
        <v>292.92</v>
      </c>
      <c r="I217" s="79" t="s">
        <v>12</v>
      </c>
      <c r="J217" s="80">
        <f t="shared" si="27"/>
        <v>292920</v>
      </c>
      <c r="K217" s="77">
        <v>11.77</v>
      </c>
      <c r="L217" s="79" t="s">
        <v>12</v>
      </c>
      <c r="M217" s="80">
        <f>K217*1000</f>
        <v>11770</v>
      </c>
      <c r="N217" s="77">
        <v>3.63</v>
      </c>
      <c r="O217" s="79" t="s">
        <v>12</v>
      </c>
      <c r="P217" s="80">
        <f t="shared" si="30"/>
        <v>3630</v>
      </c>
    </row>
    <row r="218" spans="2:16">
      <c r="B218" s="89">
        <v>3</v>
      </c>
      <c r="C218" s="90" t="s">
        <v>67</v>
      </c>
      <c r="D218" s="74">
        <f t="shared" si="29"/>
        <v>428.57142857142856</v>
      </c>
      <c r="E218" s="91">
        <v>2.0840000000000001E-2</v>
      </c>
      <c r="F218" s="92">
        <v>5.164E-6</v>
      </c>
      <c r="G218" s="88">
        <f t="shared" si="32"/>
        <v>2.0845163999999999E-2</v>
      </c>
      <c r="H218" s="77">
        <v>336.41</v>
      </c>
      <c r="I218" s="79" t="s">
        <v>12</v>
      </c>
      <c r="J218" s="80">
        <f t="shared" si="27"/>
        <v>336410</v>
      </c>
      <c r="K218" s="77">
        <v>13.3</v>
      </c>
      <c r="L218" s="79" t="s">
        <v>12</v>
      </c>
      <c r="M218" s="80">
        <f t="shared" ref="M218:M228" si="33">K218*1000</f>
        <v>13300</v>
      </c>
      <c r="N218" s="77">
        <v>4.12</v>
      </c>
      <c r="O218" s="79" t="s">
        <v>12</v>
      </c>
      <c r="P218" s="80">
        <f t="shared" ref="P218:P221" si="34">N218*1000</f>
        <v>4120</v>
      </c>
    </row>
    <row r="219" spans="2:16">
      <c r="B219" s="89">
        <v>3.25</v>
      </c>
      <c r="C219" s="90" t="s">
        <v>67</v>
      </c>
      <c r="D219" s="74">
        <f t="shared" si="29"/>
        <v>464.28571428571428</v>
      </c>
      <c r="E219" s="91">
        <v>2.0109999999999999E-2</v>
      </c>
      <c r="F219" s="92">
        <v>4.7949999999999998E-6</v>
      </c>
      <c r="G219" s="88">
        <f t="shared" si="32"/>
        <v>2.0114794999999998E-2</v>
      </c>
      <c r="H219" s="77">
        <v>381.6</v>
      </c>
      <c r="I219" s="79" t="s">
        <v>12</v>
      </c>
      <c r="J219" s="80">
        <f t="shared" si="27"/>
        <v>381600</v>
      </c>
      <c r="K219" s="77">
        <v>14.77</v>
      </c>
      <c r="L219" s="79" t="s">
        <v>12</v>
      </c>
      <c r="M219" s="80">
        <f t="shared" si="33"/>
        <v>14770</v>
      </c>
      <c r="N219" s="77">
        <v>4.63</v>
      </c>
      <c r="O219" s="79" t="s">
        <v>12</v>
      </c>
      <c r="P219" s="80">
        <f t="shared" si="34"/>
        <v>4630</v>
      </c>
    </row>
    <row r="220" spans="2:16">
      <c r="B220" s="89">
        <v>3.5</v>
      </c>
      <c r="C220" s="90" t="s">
        <v>67</v>
      </c>
      <c r="D220" s="74">
        <f t="shared" si="29"/>
        <v>500</v>
      </c>
      <c r="E220" s="91">
        <v>1.949E-2</v>
      </c>
      <c r="F220" s="92">
        <v>4.4769999999999997E-6</v>
      </c>
      <c r="G220" s="88">
        <f t="shared" si="32"/>
        <v>1.9494477E-2</v>
      </c>
      <c r="H220" s="77">
        <v>428.31</v>
      </c>
      <c r="I220" s="79" t="s">
        <v>12</v>
      </c>
      <c r="J220" s="80">
        <f t="shared" si="27"/>
        <v>428310</v>
      </c>
      <c r="K220" s="77">
        <v>16.2</v>
      </c>
      <c r="L220" s="79" t="s">
        <v>12</v>
      </c>
      <c r="M220" s="80">
        <f t="shared" si="33"/>
        <v>16200</v>
      </c>
      <c r="N220" s="77">
        <v>5.14</v>
      </c>
      <c r="O220" s="79" t="s">
        <v>12</v>
      </c>
      <c r="P220" s="80">
        <f t="shared" si="34"/>
        <v>5140</v>
      </c>
    </row>
    <row r="221" spans="2:16">
      <c r="B221" s="89">
        <v>3.75</v>
      </c>
      <c r="C221" s="90" t="s">
        <v>67</v>
      </c>
      <c r="D221" s="74">
        <f t="shared" si="29"/>
        <v>535.71428571428567</v>
      </c>
      <c r="E221" s="91">
        <v>1.8960000000000001E-2</v>
      </c>
      <c r="F221" s="92">
        <v>4.1999999999999996E-6</v>
      </c>
      <c r="G221" s="88">
        <f t="shared" si="32"/>
        <v>1.8964200000000001E-2</v>
      </c>
      <c r="H221" s="77">
        <v>476.43</v>
      </c>
      <c r="I221" s="79" t="s">
        <v>12</v>
      </c>
      <c r="J221" s="80">
        <f t="shared" si="27"/>
        <v>476430</v>
      </c>
      <c r="K221" s="77">
        <v>17.600000000000001</v>
      </c>
      <c r="L221" s="79" t="s">
        <v>12</v>
      </c>
      <c r="M221" s="80">
        <f t="shared" si="33"/>
        <v>17600</v>
      </c>
      <c r="N221" s="77">
        <v>5.66</v>
      </c>
      <c r="O221" s="79" t="s">
        <v>12</v>
      </c>
      <c r="P221" s="80">
        <f t="shared" si="34"/>
        <v>5660</v>
      </c>
    </row>
    <row r="222" spans="2:16">
      <c r="B222" s="89">
        <v>4</v>
      </c>
      <c r="C222" s="90" t="s">
        <v>67</v>
      </c>
      <c r="D222" s="74">
        <f t="shared" si="29"/>
        <v>571.42857142857144</v>
      </c>
      <c r="E222" s="91">
        <v>1.8499999999999999E-2</v>
      </c>
      <c r="F222" s="92">
        <v>3.9559999999999999E-6</v>
      </c>
      <c r="G222" s="88">
        <f t="shared" si="32"/>
        <v>1.8503955999999998E-2</v>
      </c>
      <c r="H222" s="77">
        <v>525.80999999999995</v>
      </c>
      <c r="I222" s="79" t="s">
        <v>12</v>
      </c>
      <c r="J222" s="80">
        <f t="shared" si="27"/>
        <v>525810</v>
      </c>
      <c r="K222" s="77">
        <v>18.95</v>
      </c>
      <c r="L222" s="79" t="s">
        <v>12</v>
      </c>
      <c r="M222" s="80">
        <f t="shared" si="33"/>
        <v>18950</v>
      </c>
      <c r="N222" s="77">
        <v>6.18</v>
      </c>
      <c r="O222" s="79" t="s">
        <v>12</v>
      </c>
      <c r="P222" s="80">
        <f>N222*1000</f>
        <v>6180</v>
      </c>
    </row>
    <row r="223" spans="2:16">
      <c r="B223" s="89">
        <v>4.5</v>
      </c>
      <c r="C223" s="90" t="s">
        <v>67</v>
      </c>
      <c r="D223" s="74">
        <f t="shared" si="29"/>
        <v>642.85714285714289</v>
      </c>
      <c r="E223" s="91">
        <v>1.7749999999999998E-2</v>
      </c>
      <c r="F223" s="92">
        <v>3.546E-6</v>
      </c>
      <c r="G223" s="88">
        <f t="shared" si="32"/>
        <v>1.7753545999999999E-2</v>
      </c>
      <c r="H223" s="77">
        <v>627.91999999999996</v>
      </c>
      <c r="I223" s="79" t="s">
        <v>12</v>
      </c>
      <c r="J223" s="80">
        <f t="shared" si="27"/>
        <v>627920</v>
      </c>
      <c r="K223" s="77">
        <v>23.86</v>
      </c>
      <c r="L223" s="79" t="s">
        <v>12</v>
      </c>
      <c r="M223" s="80">
        <f t="shared" si="33"/>
        <v>23860</v>
      </c>
      <c r="N223" s="77">
        <v>7.25</v>
      </c>
      <c r="O223" s="79" t="s">
        <v>12</v>
      </c>
      <c r="P223" s="80">
        <f t="shared" ref="P223:P228" si="35">N223*1000</f>
        <v>7250</v>
      </c>
    </row>
    <row r="224" spans="2:16">
      <c r="B224" s="89">
        <v>5</v>
      </c>
      <c r="C224" s="90" t="s">
        <v>67</v>
      </c>
      <c r="D224" s="74">
        <f t="shared" si="29"/>
        <v>714.28571428571433</v>
      </c>
      <c r="E224" s="91">
        <v>1.7160000000000002E-2</v>
      </c>
      <c r="F224" s="92">
        <v>3.2160000000000002E-6</v>
      </c>
      <c r="G224" s="88">
        <f t="shared" si="32"/>
        <v>1.7163216000000002E-2</v>
      </c>
      <c r="H224" s="77">
        <v>733.95</v>
      </c>
      <c r="I224" s="79" t="s">
        <v>12</v>
      </c>
      <c r="J224" s="80">
        <f t="shared" si="27"/>
        <v>733950</v>
      </c>
      <c r="K224" s="77">
        <v>28.22</v>
      </c>
      <c r="L224" s="79" t="s">
        <v>12</v>
      </c>
      <c r="M224" s="80">
        <f t="shared" si="33"/>
        <v>28220</v>
      </c>
      <c r="N224" s="77">
        <v>8.32</v>
      </c>
      <c r="O224" s="79" t="s">
        <v>12</v>
      </c>
      <c r="P224" s="80">
        <f t="shared" si="35"/>
        <v>8320</v>
      </c>
    </row>
    <row r="225" spans="1:16">
      <c r="B225" s="89">
        <v>5.5</v>
      </c>
      <c r="C225" s="90" t="s">
        <v>67</v>
      </c>
      <c r="D225" s="74">
        <f t="shared" si="29"/>
        <v>785.71428571428567</v>
      </c>
      <c r="E225" s="91">
        <v>1.669E-2</v>
      </c>
      <c r="F225" s="92">
        <v>2.943E-6</v>
      </c>
      <c r="G225" s="88">
        <f t="shared" si="32"/>
        <v>1.6692942999999998E-2</v>
      </c>
      <c r="H225" s="77">
        <v>843.28</v>
      </c>
      <c r="I225" s="79" t="s">
        <v>12</v>
      </c>
      <c r="J225" s="80">
        <f t="shared" si="27"/>
        <v>843280</v>
      </c>
      <c r="K225" s="77">
        <v>32.21</v>
      </c>
      <c r="L225" s="79" t="s">
        <v>12</v>
      </c>
      <c r="M225" s="80">
        <f t="shared" si="33"/>
        <v>32210</v>
      </c>
      <c r="N225" s="77">
        <v>9.4</v>
      </c>
      <c r="O225" s="79" t="s">
        <v>12</v>
      </c>
      <c r="P225" s="80">
        <f t="shared" si="35"/>
        <v>9400</v>
      </c>
    </row>
    <row r="226" spans="1:16">
      <c r="B226" s="89">
        <v>6</v>
      </c>
      <c r="C226" s="90" t="s">
        <v>67</v>
      </c>
      <c r="D226" s="74">
        <f t="shared" si="29"/>
        <v>857.14285714285711</v>
      </c>
      <c r="E226" s="91">
        <v>1.6320000000000001E-2</v>
      </c>
      <c r="F226" s="92">
        <v>2.7149999999999998E-6</v>
      </c>
      <c r="G226" s="88">
        <f t="shared" si="32"/>
        <v>1.6322715000000002E-2</v>
      </c>
      <c r="H226" s="77">
        <v>955.39</v>
      </c>
      <c r="I226" s="79" t="s">
        <v>12</v>
      </c>
      <c r="J226" s="80">
        <f t="shared" si="27"/>
        <v>955390</v>
      </c>
      <c r="K226" s="77">
        <v>35.94</v>
      </c>
      <c r="L226" s="79" t="s">
        <v>12</v>
      </c>
      <c r="M226" s="80">
        <f t="shared" si="33"/>
        <v>35940</v>
      </c>
      <c r="N226" s="77">
        <v>10.48</v>
      </c>
      <c r="O226" s="79" t="s">
        <v>12</v>
      </c>
      <c r="P226" s="80">
        <f t="shared" si="35"/>
        <v>10480</v>
      </c>
    </row>
    <row r="227" spans="1:16">
      <c r="B227" s="89">
        <v>6.5</v>
      </c>
      <c r="C227" s="90" t="s">
        <v>67</v>
      </c>
      <c r="D227" s="74">
        <f t="shared" si="29"/>
        <v>928.57142857142856</v>
      </c>
      <c r="E227" s="91">
        <v>1.601E-2</v>
      </c>
      <c r="F227" s="92">
        <v>2.52E-6</v>
      </c>
      <c r="G227" s="88">
        <f t="shared" si="32"/>
        <v>1.6012519999999999E-2</v>
      </c>
      <c r="H227" s="77">
        <v>1.07</v>
      </c>
      <c r="I227" s="78" t="s">
        <v>90</v>
      </c>
      <c r="J227" s="187">
        <f>H227*1000000</f>
        <v>1070000</v>
      </c>
      <c r="K227" s="77">
        <v>39.450000000000003</v>
      </c>
      <c r="L227" s="79" t="s">
        <v>12</v>
      </c>
      <c r="M227" s="80">
        <f t="shared" si="33"/>
        <v>39450</v>
      </c>
      <c r="N227" s="77">
        <v>11.55</v>
      </c>
      <c r="O227" s="79" t="s">
        <v>12</v>
      </c>
      <c r="P227" s="80">
        <f t="shared" si="35"/>
        <v>11550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9"/>
        <v>1000</v>
      </c>
      <c r="E228" s="91">
        <v>1.576E-2</v>
      </c>
      <c r="F228" s="92">
        <v>2.3520000000000001E-6</v>
      </c>
      <c r="G228" s="88">
        <f t="shared" si="32"/>
        <v>1.5762352E-2</v>
      </c>
      <c r="H228" s="77">
        <v>1.19</v>
      </c>
      <c r="I228" s="79" t="s">
        <v>90</v>
      </c>
      <c r="J228" s="187">
        <f>H228*1000000</f>
        <v>1190000</v>
      </c>
      <c r="K228" s="77">
        <v>42.78</v>
      </c>
      <c r="L228" s="79" t="s">
        <v>12</v>
      </c>
      <c r="M228" s="80">
        <f t="shared" si="33"/>
        <v>42780</v>
      </c>
      <c r="N228" s="77">
        <v>12.61</v>
      </c>
      <c r="O228" s="79" t="s">
        <v>12</v>
      </c>
      <c r="P228" s="80">
        <f t="shared" si="35"/>
        <v>12610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Y228"/>
  <sheetViews>
    <sheetView zoomScale="70" zoomScaleNormal="70" workbookViewId="0">
      <selection activeCell="AA23" sqref="AA23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3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srim7Li_Au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101</v>
      </c>
      <c r="D6" s="21" t="s">
        <v>32</v>
      </c>
      <c r="F6" s="27" t="s">
        <v>100</v>
      </c>
      <c r="G6" s="28">
        <v>79</v>
      </c>
      <c r="H6" s="28">
        <v>100</v>
      </c>
      <c r="I6" s="29">
        <v>100</v>
      </c>
      <c r="J6" s="4">
        <v>1</v>
      </c>
      <c r="K6" s="30">
        <v>193.1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102</v>
      </c>
      <c r="F7" s="32"/>
      <c r="G7" s="33"/>
      <c r="H7" s="33"/>
      <c r="I7" s="34"/>
      <c r="J7" s="4">
        <v>2</v>
      </c>
      <c r="K7" s="35">
        <v>1931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19.311</v>
      </c>
      <c r="D8" s="38" t="s">
        <v>9</v>
      </c>
      <c r="F8" s="32"/>
      <c r="G8" s="33"/>
      <c r="H8" s="33"/>
      <c r="I8" s="34"/>
      <c r="J8" s="4">
        <v>3</v>
      </c>
      <c r="K8" s="35">
        <v>1931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5.904E+22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109</v>
      </c>
      <c r="F12" s="32"/>
      <c r="G12" s="33"/>
      <c r="H12" s="33"/>
      <c r="I12" s="34"/>
      <c r="J12" s="4">
        <v>7</v>
      </c>
      <c r="K12" s="35">
        <v>327.07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82</v>
      </c>
      <c r="F13" s="49"/>
      <c r="G13" s="50"/>
      <c r="H13" s="50"/>
      <c r="I13" s="51"/>
      <c r="J13" s="4">
        <v>8</v>
      </c>
      <c r="K13" s="52">
        <v>21.513000000000002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205</v>
      </c>
      <c r="C14" s="102"/>
      <c r="D14" s="21" t="s">
        <v>206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207</v>
      </c>
      <c r="C15" s="103"/>
      <c r="D15" s="101" t="s">
        <v>213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0" t="s">
        <v>59</v>
      </c>
      <c r="F18" s="191"/>
      <c r="G18" s="192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3.5969999999999999E-3</v>
      </c>
      <c r="F20" s="87">
        <v>4.4799999999999996E-3</v>
      </c>
      <c r="G20" s="88">
        <f>E20+F20</f>
        <v>8.0769999999999991E-3</v>
      </c>
      <c r="H20" s="84">
        <v>5</v>
      </c>
      <c r="I20" s="85" t="s">
        <v>64</v>
      </c>
      <c r="J20" s="97">
        <f>H20/1000/10</f>
        <v>5.0000000000000001E-4</v>
      </c>
      <c r="K20" s="84">
        <v>16</v>
      </c>
      <c r="L20" s="85" t="s">
        <v>64</v>
      </c>
      <c r="M20" s="97">
        <f t="shared" ref="M20:M83" si="0">K20/1000/10</f>
        <v>1.6000000000000001E-3</v>
      </c>
      <c r="N20" s="84">
        <v>11</v>
      </c>
      <c r="O20" s="85" t="s">
        <v>64</v>
      </c>
      <c r="P20" s="97">
        <f t="shared" ref="P20:P83" si="1">N20/1000/10</f>
        <v>1.0999999999999998E-3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3.8449999999999999E-3</v>
      </c>
      <c r="F21" s="92">
        <v>4.7819999999999998E-3</v>
      </c>
      <c r="G21" s="88">
        <f t="shared" ref="G21:G84" si="3">E21+F21</f>
        <v>8.6269999999999993E-3</v>
      </c>
      <c r="H21" s="89">
        <v>6</v>
      </c>
      <c r="I21" s="90" t="s">
        <v>64</v>
      </c>
      <c r="J21" s="74">
        <f t="shared" ref="J21:J84" si="4">H21/1000/10</f>
        <v>6.0000000000000006E-4</v>
      </c>
      <c r="K21" s="89">
        <v>17</v>
      </c>
      <c r="L21" s="90" t="s">
        <v>64</v>
      </c>
      <c r="M21" s="74">
        <f t="shared" si="0"/>
        <v>1.7000000000000001E-3</v>
      </c>
      <c r="N21" s="89">
        <v>12</v>
      </c>
      <c r="O21" s="90" t="s">
        <v>64</v>
      </c>
      <c r="P21" s="74">
        <f t="shared" si="1"/>
        <v>1.2000000000000001E-3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4.078E-3</v>
      </c>
      <c r="F22" s="92">
        <v>5.0600000000000003E-3</v>
      </c>
      <c r="G22" s="88">
        <f t="shared" si="3"/>
        <v>9.1380000000000003E-3</v>
      </c>
      <c r="H22" s="89">
        <v>6</v>
      </c>
      <c r="I22" s="90" t="s">
        <v>64</v>
      </c>
      <c r="J22" s="74">
        <f t="shared" si="4"/>
        <v>6.0000000000000006E-4</v>
      </c>
      <c r="K22" s="89">
        <v>18</v>
      </c>
      <c r="L22" s="90" t="s">
        <v>64</v>
      </c>
      <c r="M22" s="74">
        <f t="shared" si="0"/>
        <v>1.8E-3</v>
      </c>
      <c r="N22" s="89">
        <v>12</v>
      </c>
      <c r="O22" s="90" t="s">
        <v>64</v>
      </c>
      <c r="P22" s="74">
        <f t="shared" si="1"/>
        <v>1.2000000000000001E-3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4.2989999999999999E-3</v>
      </c>
      <c r="F23" s="92">
        <v>5.3189999999999999E-3</v>
      </c>
      <c r="G23" s="88">
        <f t="shared" si="3"/>
        <v>9.6179999999999998E-3</v>
      </c>
      <c r="H23" s="89">
        <v>6</v>
      </c>
      <c r="I23" s="90" t="s">
        <v>64</v>
      </c>
      <c r="J23" s="74">
        <f t="shared" si="4"/>
        <v>6.0000000000000006E-4</v>
      </c>
      <c r="K23" s="89">
        <v>18</v>
      </c>
      <c r="L23" s="90" t="s">
        <v>64</v>
      </c>
      <c r="M23" s="74">
        <f t="shared" si="0"/>
        <v>1.8E-3</v>
      </c>
      <c r="N23" s="89">
        <v>13</v>
      </c>
      <c r="O23" s="90" t="s">
        <v>64</v>
      </c>
      <c r="P23" s="74">
        <f t="shared" si="1"/>
        <v>1.2999999999999999E-3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4.509E-3</v>
      </c>
      <c r="F24" s="92">
        <v>5.561E-3</v>
      </c>
      <c r="G24" s="88">
        <f t="shared" si="3"/>
        <v>1.0069999999999999E-2</v>
      </c>
      <c r="H24" s="89">
        <v>7</v>
      </c>
      <c r="I24" s="90" t="s">
        <v>64</v>
      </c>
      <c r="J24" s="74">
        <f t="shared" si="4"/>
        <v>6.9999999999999999E-4</v>
      </c>
      <c r="K24" s="89">
        <v>19</v>
      </c>
      <c r="L24" s="90" t="s">
        <v>64</v>
      </c>
      <c r="M24" s="74">
        <f t="shared" si="0"/>
        <v>1.9E-3</v>
      </c>
      <c r="N24" s="89">
        <v>14</v>
      </c>
      <c r="O24" s="90" t="s">
        <v>64</v>
      </c>
      <c r="P24" s="74">
        <f t="shared" si="1"/>
        <v>1.4E-3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4.7089999999999996E-3</v>
      </c>
      <c r="F25" s="92">
        <v>5.7889999999999999E-3</v>
      </c>
      <c r="G25" s="88">
        <f t="shared" si="3"/>
        <v>1.0498E-2</v>
      </c>
      <c r="H25" s="89">
        <v>7</v>
      </c>
      <c r="I25" s="90" t="s">
        <v>64</v>
      </c>
      <c r="J25" s="74">
        <f t="shared" si="4"/>
        <v>6.9999999999999999E-4</v>
      </c>
      <c r="K25" s="89">
        <v>20</v>
      </c>
      <c r="L25" s="90" t="s">
        <v>64</v>
      </c>
      <c r="M25" s="74">
        <f t="shared" si="0"/>
        <v>2E-3</v>
      </c>
      <c r="N25" s="89">
        <v>14</v>
      </c>
      <c r="O25" s="90" t="s">
        <v>64</v>
      </c>
      <c r="P25" s="74">
        <f t="shared" si="1"/>
        <v>1.4E-3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4.9020000000000001E-3</v>
      </c>
      <c r="F26" s="92">
        <v>6.0039999999999998E-3</v>
      </c>
      <c r="G26" s="88">
        <f t="shared" si="3"/>
        <v>1.0905999999999999E-2</v>
      </c>
      <c r="H26" s="89">
        <v>7</v>
      </c>
      <c r="I26" s="90" t="s">
        <v>64</v>
      </c>
      <c r="J26" s="74">
        <f t="shared" si="4"/>
        <v>6.9999999999999999E-4</v>
      </c>
      <c r="K26" s="89">
        <v>21</v>
      </c>
      <c r="L26" s="90" t="s">
        <v>64</v>
      </c>
      <c r="M26" s="74">
        <f t="shared" si="0"/>
        <v>2.1000000000000003E-3</v>
      </c>
      <c r="N26" s="89">
        <v>15</v>
      </c>
      <c r="O26" s="90" t="s">
        <v>64</v>
      </c>
      <c r="P26" s="74">
        <f t="shared" si="1"/>
        <v>1.5E-3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5.0870000000000004E-3</v>
      </c>
      <c r="F27" s="92">
        <v>6.208E-3</v>
      </c>
      <c r="G27" s="88">
        <f t="shared" si="3"/>
        <v>1.1294999999999999E-2</v>
      </c>
      <c r="H27" s="89">
        <v>8</v>
      </c>
      <c r="I27" s="90" t="s">
        <v>64</v>
      </c>
      <c r="J27" s="74">
        <f t="shared" si="4"/>
        <v>8.0000000000000004E-4</v>
      </c>
      <c r="K27" s="89">
        <v>22</v>
      </c>
      <c r="L27" s="90" t="s">
        <v>64</v>
      </c>
      <c r="M27" s="74">
        <f t="shared" si="0"/>
        <v>2.1999999999999997E-3</v>
      </c>
      <c r="N27" s="89">
        <v>15</v>
      </c>
      <c r="O27" s="90" t="s">
        <v>64</v>
      </c>
      <c r="P27" s="74">
        <f t="shared" si="1"/>
        <v>1.5E-3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5.2649999999999997E-3</v>
      </c>
      <c r="F28" s="92">
        <v>6.4009999999999996E-3</v>
      </c>
      <c r="G28" s="88">
        <f t="shared" si="3"/>
        <v>1.1665999999999999E-2</v>
      </c>
      <c r="H28" s="89">
        <v>8</v>
      </c>
      <c r="I28" s="90" t="s">
        <v>64</v>
      </c>
      <c r="J28" s="74">
        <f t="shared" si="4"/>
        <v>8.0000000000000004E-4</v>
      </c>
      <c r="K28" s="89">
        <v>22</v>
      </c>
      <c r="L28" s="90" t="s">
        <v>64</v>
      </c>
      <c r="M28" s="74">
        <f t="shared" si="0"/>
        <v>2.1999999999999997E-3</v>
      </c>
      <c r="N28" s="89">
        <v>16</v>
      </c>
      <c r="O28" s="90" t="s">
        <v>64</v>
      </c>
      <c r="P28" s="74">
        <f t="shared" si="1"/>
        <v>1.6000000000000001E-3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5.4380000000000001E-3</v>
      </c>
      <c r="F29" s="92">
        <v>6.5859999999999998E-3</v>
      </c>
      <c r="G29" s="88">
        <f t="shared" si="3"/>
        <v>1.2024E-2</v>
      </c>
      <c r="H29" s="89">
        <v>8</v>
      </c>
      <c r="I29" s="90" t="s">
        <v>64</v>
      </c>
      <c r="J29" s="74">
        <f t="shared" si="4"/>
        <v>8.0000000000000004E-4</v>
      </c>
      <c r="K29" s="89">
        <v>23</v>
      </c>
      <c r="L29" s="90" t="s">
        <v>64</v>
      </c>
      <c r="M29" s="74">
        <f t="shared" si="0"/>
        <v>2.3E-3</v>
      </c>
      <c r="N29" s="89">
        <v>16</v>
      </c>
      <c r="O29" s="90" t="s">
        <v>64</v>
      </c>
      <c r="P29" s="74">
        <f t="shared" si="1"/>
        <v>1.6000000000000001E-3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5.6049999999999997E-3</v>
      </c>
      <c r="F30" s="92">
        <v>6.7629999999999999E-3</v>
      </c>
      <c r="G30" s="88">
        <f t="shared" si="3"/>
        <v>1.2368000000000001E-2</v>
      </c>
      <c r="H30" s="89">
        <v>9</v>
      </c>
      <c r="I30" s="90" t="s">
        <v>64</v>
      </c>
      <c r="J30" s="74">
        <f t="shared" si="4"/>
        <v>8.9999999999999998E-4</v>
      </c>
      <c r="K30" s="89">
        <v>24</v>
      </c>
      <c r="L30" s="90" t="s">
        <v>64</v>
      </c>
      <c r="M30" s="74">
        <f t="shared" si="0"/>
        <v>2.4000000000000002E-3</v>
      </c>
      <c r="N30" s="89">
        <v>17</v>
      </c>
      <c r="O30" s="90" t="s">
        <v>64</v>
      </c>
      <c r="P30" s="74">
        <f t="shared" si="1"/>
        <v>1.7000000000000001E-3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5.7679999999999997E-3</v>
      </c>
      <c r="F31" s="92">
        <v>6.9319999999999998E-3</v>
      </c>
      <c r="G31" s="88">
        <f t="shared" si="3"/>
        <v>1.2699999999999999E-2</v>
      </c>
      <c r="H31" s="89">
        <v>9</v>
      </c>
      <c r="I31" s="90" t="s">
        <v>64</v>
      </c>
      <c r="J31" s="74">
        <f t="shared" si="4"/>
        <v>8.9999999999999998E-4</v>
      </c>
      <c r="K31" s="89">
        <v>25</v>
      </c>
      <c r="L31" s="90" t="s">
        <v>64</v>
      </c>
      <c r="M31" s="74">
        <f t="shared" si="0"/>
        <v>2.5000000000000001E-3</v>
      </c>
      <c r="N31" s="89">
        <v>17</v>
      </c>
      <c r="O31" s="90" t="s">
        <v>64</v>
      </c>
      <c r="P31" s="74">
        <f t="shared" si="1"/>
        <v>1.7000000000000001E-3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6.0800000000000003E-3</v>
      </c>
      <c r="F32" s="92">
        <v>7.2509999999999996E-3</v>
      </c>
      <c r="G32" s="88">
        <f t="shared" si="3"/>
        <v>1.3330999999999999E-2</v>
      </c>
      <c r="H32" s="89">
        <v>9</v>
      </c>
      <c r="I32" s="90" t="s">
        <v>64</v>
      </c>
      <c r="J32" s="74">
        <f t="shared" si="4"/>
        <v>8.9999999999999998E-4</v>
      </c>
      <c r="K32" s="89">
        <v>26</v>
      </c>
      <c r="L32" s="90" t="s">
        <v>64</v>
      </c>
      <c r="M32" s="74">
        <f t="shared" si="0"/>
        <v>2.5999999999999999E-3</v>
      </c>
      <c r="N32" s="89">
        <v>18</v>
      </c>
      <c r="O32" s="90" t="s">
        <v>64</v>
      </c>
      <c r="P32" s="74">
        <f t="shared" si="1"/>
        <v>1.8E-3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6.4479999999999997E-3</v>
      </c>
      <c r="F33" s="92">
        <v>7.6169999999999996E-3</v>
      </c>
      <c r="G33" s="88">
        <f t="shared" si="3"/>
        <v>1.4064999999999999E-2</v>
      </c>
      <c r="H33" s="89">
        <v>10</v>
      </c>
      <c r="I33" s="90" t="s">
        <v>64</v>
      </c>
      <c r="J33" s="74">
        <f t="shared" si="4"/>
        <v>1E-3</v>
      </c>
      <c r="K33" s="89">
        <v>28</v>
      </c>
      <c r="L33" s="90" t="s">
        <v>64</v>
      </c>
      <c r="M33" s="74">
        <f t="shared" si="0"/>
        <v>2.8E-3</v>
      </c>
      <c r="N33" s="89">
        <v>20</v>
      </c>
      <c r="O33" s="90" t="s">
        <v>64</v>
      </c>
      <c r="P33" s="74">
        <f t="shared" si="1"/>
        <v>2E-3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6.7970000000000001E-3</v>
      </c>
      <c r="F34" s="92">
        <v>7.9539999999999993E-3</v>
      </c>
      <c r="G34" s="88">
        <f t="shared" si="3"/>
        <v>1.4751E-2</v>
      </c>
      <c r="H34" s="89">
        <v>11</v>
      </c>
      <c r="I34" s="90" t="s">
        <v>64</v>
      </c>
      <c r="J34" s="74">
        <f t="shared" si="4"/>
        <v>1.0999999999999998E-3</v>
      </c>
      <c r="K34" s="89">
        <v>29</v>
      </c>
      <c r="L34" s="90" t="s">
        <v>64</v>
      </c>
      <c r="M34" s="74">
        <f t="shared" si="0"/>
        <v>2.9000000000000002E-3</v>
      </c>
      <c r="N34" s="89">
        <v>21</v>
      </c>
      <c r="O34" s="90" t="s">
        <v>64</v>
      </c>
      <c r="P34" s="74">
        <f t="shared" si="1"/>
        <v>2.1000000000000003E-3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7.1289999999999999E-3</v>
      </c>
      <c r="F35" s="92">
        <v>8.2640000000000005E-3</v>
      </c>
      <c r="G35" s="88">
        <f t="shared" si="3"/>
        <v>1.5393E-2</v>
      </c>
      <c r="H35" s="89">
        <v>11</v>
      </c>
      <c r="I35" s="90" t="s">
        <v>64</v>
      </c>
      <c r="J35" s="74">
        <f t="shared" si="4"/>
        <v>1.0999999999999998E-3</v>
      </c>
      <c r="K35" s="89">
        <v>31</v>
      </c>
      <c r="L35" s="90" t="s">
        <v>64</v>
      </c>
      <c r="M35" s="74">
        <f t="shared" si="0"/>
        <v>3.0999999999999999E-3</v>
      </c>
      <c r="N35" s="89">
        <v>22</v>
      </c>
      <c r="O35" s="90" t="s">
        <v>64</v>
      </c>
      <c r="P35" s="74">
        <f t="shared" si="1"/>
        <v>2.1999999999999997E-3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7.4460000000000004E-3</v>
      </c>
      <c r="F36" s="92">
        <v>8.5540000000000008E-3</v>
      </c>
      <c r="G36" s="88">
        <f t="shared" si="3"/>
        <v>1.6E-2</v>
      </c>
      <c r="H36" s="89">
        <v>12</v>
      </c>
      <c r="I36" s="90" t="s">
        <v>64</v>
      </c>
      <c r="J36" s="74">
        <f t="shared" si="4"/>
        <v>1.2000000000000001E-3</v>
      </c>
      <c r="K36" s="89">
        <v>32</v>
      </c>
      <c r="L36" s="90" t="s">
        <v>64</v>
      </c>
      <c r="M36" s="74">
        <f t="shared" si="0"/>
        <v>3.2000000000000002E-3</v>
      </c>
      <c r="N36" s="89">
        <v>23</v>
      </c>
      <c r="O36" s="90" t="s">
        <v>64</v>
      </c>
      <c r="P36" s="74">
        <f t="shared" si="1"/>
        <v>2.3E-3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7.7499999999999999E-3</v>
      </c>
      <c r="F37" s="92">
        <v>8.8240000000000002E-3</v>
      </c>
      <c r="G37" s="88">
        <f t="shared" si="3"/>
        <v>1.6573999999999998E-2</v>
      </c>
      <c r="H37" s="89">
        <v>13</v>
      </c>
      <c r="I37" s="90" t="s">
        <v>64</v>
      </c>
      <c r="J37" s="74">
        <f t="shared" si="4"/>
        <v>1.2999999999999999E-3</v>
      </c>
      <c r="K37" s="89">
        <v>33</v>
      </c>
      <c r="L37" s="90" t="s">
        <v>64</v>
      </c>
      <c r="M37" s="74">
        <f t="shared" si="0"/>
        <v>3.3E-3</v>
      </c>
      <c r="N37" s="89">
        <v>24</v>
      </c>
      <c r="O37" s="90" t="s">
        <v>64</v>
      </c>
      <c r="P37" s="74">
        <f t="shared" si="1"/>
        <v>2.4000000000000002E-3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8.0429999999999998E-3</v>
      </c>
      <c r="F38" s="92">
        <v>9.0779999999999993E-3</v>
      </c>
      <c r="G38" s="88">
        <f t="shared" si="3"/>
        <v>1.7120999999999997E-2</v>
      </c>
      <c r="H38" s="89">
        <v>13</v>
      </c>
      <c r="I38" s="90" t="s">
        <v>64</v>
      </c>
      <c r="J38" s="74">
        <f t="shared" si="4"/>
        <v>1.2999999999999999E-3</v>
      </c>
      <c r="K38" s="89">
        <v>35</v>
      </c>
      <c r="L38" s="90" t="s">
        <v>64</v>
      </c>
      <c r="M38" s="74">
        <f t="shared" si="0"/>
        <v>3.5000000000000005E-3</v>
      </c>
      <c r="N38" s="89">
        <v>25</v>
      </c>
      <c r="O38" s="90" t="s">
        <v>64</v>
      </c>
      <c r="P38" s="74">
        <f t="shared" si="1"/>
        <v>2.5000000000000001E-3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8.3250000000000008E-3</v>
      </c>
      <c r="F39" s="92">
        <v>9.3170000000000006E-3</v>
      </c>
      <c r="G39" s="88">
        <f t="shared" si="3"/>
        <v>1.7642000000000001E-2</v>
      </c>
      <c r="H39" s="89">
        <v>14</v>
      </c>
      <c r="I39" s="90" t="s">
        <v>64</v>
      </c>
      <c r="J39" s="74">
        <f t="shared" si="4"/>
        <v>1.4E-3</v>
      </c>
      <c r="K39" s="89">
        <v>36</v>
      </c>
      <c r="L39" s="90" t="s">
        <v>64</v>
      </c>
      <c r="M39" s="74">
        <f t="shared" si="0"/>
        <v>3.5999999999999999E-3</v>
      </c>
      <c r="N39" s="89">
        <v>26</v>
      </c>
      <c r="O39" s="90" t="s">
        <v>64</v>
      </c>
      <c r="P39" s="74">
        <f t="shared" si="1"/>
        <v>2.5999999999999999E-3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8.5979999999999997E-3</v>
      </c>
      <c r="F40" s="92">
        <v>9.5429999999999994E-3</v>
      </c>
      <c r="G40" s="88">
        <f t="shared" si="3"/>
        <v>1.8140999999999997E-2</v>
      </c>
      <c r="H40" s="89">
        <v>14</v>
      </c>
      <c r="I40" s="90" t="s">
        <v>64</v>
      </c>
      <c r="J40" s="74">
        <f t="shared" si="4"/>
        <v>1.4E-3</v>
      </c>
      <c r="K40" s="89">
        <v>37</v>
      </c>
      <c r="L40" s="90" t="s">
        <v>64</v>
      </c>
      <c r="M40" s="74">
        <f t="shared" si="0"/>
        <v>3.6999999999999997E-3</v>
      </c>
      <c r="N40" s="89">
        <v>27</v>
      </c>
      <c r="O40" s="90" t="s">
        <v>64</v>
      </c>
      <c r="P40" s="74">
        <f t="shared" si="1"/>
        <v>2.7000000000000001E-3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9.1190000000000004E-3</v>
      </c>
      <c r="F41" s="92">
        <v>9.9600000000000001E-3</v>
      </c>
      <c r="G41" s="88">
        <f t="shared" si="3"/>
        <v>1.9078999999999999E-2</v>
      </c>
      <c r="H41" s="89">
        <v>15</v>
      </c>
      <c r="I41" s="90" t="s">
        <v>64</v>
      </c>
      <c r="J41" s="74">
        <f t="shared" si="4"/>
        <v>1.5E-3</v>
      </c>
      <c r="K41" s="89">
        <v>40</v>
      </c>
      <c r="L41" s="90" t="s">
        <v>64</v>
      </c>
      <c r="M41" s="74">
        <f t="shared" si="0"/>
        <v>4.0000000000000001E-3</v>
      </c>
      <c r="N41" s="89">
        <v>28</v>
      </c>
      <c r="O41" s="90" t="s">
        <v>64</v>
      </c>
      <c r="P41" s="74">
        <f t="shared" si="1"/>
        <v>2.8E-3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9.613E-3</v>
      </c>
      <c r="F42" s="92">
        <v>1.034E-2</v>
      </c>
      <c r="G42" s="88">
        <f t="shared" si="3"/>
        <v>1.9952999999999999E-2</v>
      </c>
      <c r="H42" s="89">
        <v>17</v>
      </c>
      <c r="I42" s="90" t="s">
        <v>64</v>
      </c>
      <c r="J42" s="74">
        <f t="shared" si="4"/>
        <v>1.7000000000000001E-3</v>
      </c>
      <c r="K42" s="89">
        <v>42</v>
      </c>
      <c r="L42" s="90" t="s">
        <v>64</v>
      </c>
      <c r="M42" s="74">
        <f t="shared" si="0"/>
        <v>4.2000000000000006E-3</v>
      </c>
      <c r="N42" s="89">
        <v>30</v>
      </c>
      <c r="O42" s="90" t="s">
        <v>64</v>
      </c>
      <c r="P42" s="74">
        <f t="shared" si="1"/>
        <v>3.0000000000000001E-3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1.008E-2</v>
      </c>
      <c r="F43" s="92">
        <v>1.069E-2</v>
      </c>
      <c r="G43" s="88">
        <f t="shared" si="3"/>
        <v>2.077E-2</v>
      </c>
      <c r="H43" s="89">
        <v>18</v>
      </c>
      <c r="I43" s="90" t="s">
        <v>64</v>
      </c>
      <c r="J43" s="74">
        <f t="shared" si="4"/>
        <v>1.8E-3</v>
      </c>
      <c r="K43" s="89">
        <v>44</v>
      </c>
      <c r="L43" s="90" t="s">
        <v>64</v>
      </c>
      <c r="M43" s="74">
        <f t="shared" si="0"/>
        <v>4.3999999999999994E-3</v>
      </c>
      <c r="N43" s="89">
        <v>32</v>
      </c>
      <c r="O43" s="90" t="s">
        <v>64</v>
      </c>
      <c r="P43" s="74">
        <f t="shared" si="1"/>
        <v>3.2000000000000002E-3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1.0529999999999999E-2</v>
      </c>
      <c r="F44" s="92">
        <v>1.0999999999999999E-2</v>
      </c>
      <c r="G44" s="88">
        <f t="shared" si="3"/>
        <v>2.1530000000000001E-2</v>
      </c>
      <c r="H44" s="89">
        <v>19</v>
      </c>
      <c r="I44" s="90" t="s">
        <v>64</v>
      </c>
      <c r="J44" s="74">
        <f t="shared" si="4"/>
        <v>1.9E-3</v>
      </c>
      <c r="K44" s="89">
        <v>46</v>
      </c>
      <c r="L44" s="90" t="s">
        <v>64</v>
      </c>
      <c r="M44" s="74">
        <f t="shared" si="0"/>
        <v>4.5999999999999999E-3</v>
      </c>
      <c r="N44" s="89">
        <v>33</v>
      </c>
      <c r="O44" s="90" t="s">
        <v>64</v>
      </c>
      <c r="P44" s="74">
        <f t="shared" si="1"/>
        <v>3.3E-3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1.0959999999999999E-2</v>
      </c>
      <c r="F45" s="92">
        <v>1.1299999999999999E-2</v>
      </c>
      <c r="G45" s="88">
        <f t="shared" si="3"/>
        <v>2.2259999999999999E-2</v>
      </c>
      <c r="H45" s="89">
        <v>20</v>
      </c>
      <c r="I45" s="90" t="s">
        <v>64</v>
      </c>
      <c r="J45" s="74">
        <f t="shared" si="4"/>
        <v>2E-3</v>
      </c>
      <c r="K45" s="89">
        <v>49</v>
      </c>
      <c r="L45" s="90" t="s">
        <v>64</v>
      </c>
      <c r="M45" s="74">
        <f t="shared" si="0"/>
        <v>4.8999999999999998E-3</v>
      </c>
      <c r="N45" s="89">
        <v>35</v>
      </c>
      <c r="O45" s="90" t="s">
        <v>64</v>
      </c>
      <c r="P45" s="74">
        <f t="shared" si="1"/>
        <v>3.5000000000000005E-3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1.137E-2</v>
      </c>
      <c r="F46" s="92">
        <v>1.157E-2</v>
      </c>
      <c r="G46" s="88">
        <f t="shared" si="3"/>
        <v>2.2940000000000002E-2</v>
      </c>
      <c r="H46" s="89">
        <v>21</v>
      </c>
      <c r="I46" s="90" t="s">
        <v>64</v>
      </c>
      <c r="J46" s="74">
        <f t="shared" si="4"/>
        <v>2.1000000000000003E-3</v>
      </c>
      <c r="K46" s="89">
        <v>51</v>
      </c>
      <c r="L46" s="90" t="s">
        <v>64</v>
      </c>
      <c r="M46" s="74">
        <f t="shared" si="0"/>
        <v>5.0999999999999995E-3</v>
      </c>
      <c r="N46" s="89">
        <v>36</v>
      </c>
      <c r="O46" s="90" t="s">
        <v>64</v>
      </c>
      <c r="P46" s="74">
        <f t="shared" si="1"/>
        <v>3.5999999999999999E-3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1.2160000000000001E-2</v>
      </c>
      <c r="F47" s="92">
        <v>1.2070000000000001E-2</v>
      </c>
      <c r="G47" s="88">
        <f t="shared" si="3"/>
        <v>2.4230000000000002E-2</v>
      </c>
      <c r="H47" s="89">
        <v>22</v>
      </c>
      <c r="I47" s="90" t="s">
        <v>64</v>
      </c>
      <c r="J47" s="74">
        <f t="shared" si="4"/>
        <v>2.1999999999999997E-3</v>
      </c>
      <c r="K47" s="89">
        <v>55</v>
      </c>
      <c r="L47" s="90" t="s">
        <v>64</v>
      </c>
      <c r="M47" s="74">
        <f t="shared" si="0"/>
        <v>5.4999999999999997E-3</v>
      </c>
      <c r="N47" s="89">
        <v>39</v>
      </c>
      <c r="O47" s="90" t="s">
        <v>64</v>
      </c>
      <c r="P47" s="74">
        <f t="shared" si="1"/>
        <v>3.8999999999999998E-3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1.29E-2</v>
      </c>
      <c r="F48" s="92">
        <v>1.2500000000000001E-2</v>
      </c>
      <c r="G48" s="88">
        <f t="shared" si="3"/>
        <v>2.5399999999999999E-2</v>
      </c>
      <c r="H48" s="89">
        <v>24</v>
      </c>
      <c r="I48" s="90" t="s">
        <v>64</v>
      </c>
      <c r="J48" s="74">
        <f t="shared" si="4"/>
        <v>2.4000000000000002E-3</v>
      </c>
      <c r="K48" s="89">
        <v>59</v>
      </c>
      <c r="L48" s="90" t="s">
        <v>64</v>
      </c>
      <c r="M48" s="74">
        <f t="shared" si="0"/>
        <v>5.8999999999999999E-3</v>
      </c>
      <c r="N48" s="89">
        <v>42</v>
      </c>
      <c r="O48" s="90" t="s">
        <v>64</v>
      </c>
      <c r="P48" s="74">
        <f t="shared" si="1"/>
        <v>4.2000000000000006E-3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1.359E-2</v>
      </c>
      <c r="F49" s="92">
        <v>1.289E-2</v>
      </c>
      <c r="G49" s="88">
        <f t="shared" si="3"/>
        <v>2.648E-2</v>
      </c>
      <c r="H49" s="89">
        <v>26</v>
      </c>
      <c r="I49" s="90" t="s">
        <v>64</v>
      </c>
      <c r="J49" s="74">
        <f t="shared" si="4"/>
        <v>2.5999999999999999E-3</v>
      </c>
      <c r="K49" s="89">
        <v>62</v>
      </c>
      <c r="L49" s="90" t="s">
        <v>64</v>
      </c>
      <c r="M49" s="74">
        <f t="shared" si="0"/>
        <v>6.1999999999999998E-3</v>
      </c>
      <c r="N49" s="89">
        <v>45</v>
      </c>
      <c r="O49" s="90" t="s">
        <v>64</v>
      </c>
      <c r="P49" s="74">
        <f t="shared" si="1"/>
        <v>4.4999999999999997E-3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1.426E-2</v>
      </c>
      <c r="F50" s="92">
        <v>1.325E-2</v>
      </c>
      <c r="G50" s="88">
        <f t="shared" si="3"/>
        <v>2.751E-2</v>
      </c>
      <c r="H50" s="89">
        <v>28</v>
      </c>
      <c r="I50" s="90" t="s">
        <v>64</v>
      </c>
      <c r="J50" s="74">
        <f t="shared" si="4"/>
        <v>2.8E-3</v>
      </c>
      <c r="K50" s="89">
        <v>66</v>
      </c>
      <c r="L50" s="90" t="s">
        <v>64</v>
      </c>
      <c r="M50" s="74">
        <f t="shared" si="0"/>
        <v>6.6E-3</v>
      </c>
      <c r="N50" s="89">
        <v>47</v>
      </c>
      <c r="O50" s="90" t="s">
        <v>64</v>
      </c>
      <c r="P50" s="74">
        <f t="shared" si="1"/>
        <v>4.7000000000000002E-3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1.489E-2</v>
      </c>
      <c r="F51" s="92">
        <v>1.3559999999999999E-2</v>
      </c>
      <c r="G51" s="88">
        <f t="shared" si="3"/>
        <v>2.845E-2</v>
      </c>
      <c r="H51" s="89">
        <v>30</v>
      </c>
      <c r="I51" s="90" t="s">
        <v>64</v>
      </c>
      <c r="J51" s="74">
        <f t="shared" si="4"/>
        <v>3.0000000000000001E-3</v>
      </c>
      <c r="K51" s="89">
        <v>69</v>
      </c>
      <c r="L51" s="90" t="s">
        <v>64</v>
      </c>
      <c r="M51" s="74">
        <f t="shared" si="0"/>
        <v>6.9000000000000008E-3</v>
      </c>
      <c r="N51" s="89">
        <v>50</v>
      </c>
      <c r="O51" s="90" t="s">
        <v>64</v>
      </c>
      <c r="P51" s="74">
        <f t="shared" si="1"/>
        <v>5.0000000000000001E-3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1.55E-2</v>
      </c>
      <c r="F52" s="92">
        <v>1.3849999999999999E-2</v>
      </c>
      <c r="G52" s="88">
        <f t="shared" si="3"/>
        <v>2.9350000000000001E-2</v>
      </c>
      <c r="H52" s="89">
        <v>32</v>
      </c>
      <c r="I52" s="90" t="s">
        <v>64</v>
      </c>
      <c r="J52" s="74">
        <f t="shared" si="4"/>
        <v>3.2000000000000002E-3</v>
      </c>
      <c r="K52" s="89">
        <v>73</v>
      </c>
      <c r="L52" s="90" t="s">
        <v>64</v>
      </c>
      <c r="M52" s="74">
        <f t="shared" si="0"/>
        <v>7.2999999999999992E-3</v>
      </c>
      <c r="N52" s="89">
        <v>52</v>
      </c>
      <c r="O52" s="90" t="s">
        <v>64</v>
      </c>
      <c r="P52" s="74">
        <f t="shared" si="1"/>
        <v>5.1999999999999998E-3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1.609E-2</v>
      </c>
      <c r="F53" s="92">
        <v>1.4120000000000001E-2</v>
      </c>
      <c r="G53" s="88">
        <f t="shared" si="3"/>
        <v>3.0210000000000001E-2</v>
      </c>
      <c r="H53" s="89">
        <v>33</v>
      </c>
      <c r="I53" s="90" t="s">
        <v>64</v>
      </c>
      <c r="J53" s="74">
        <f t="shared" si="4"/>
        <v>3.3E-3</v>
      </c>
      <c r="K53" s="89">
        <v>76</v>
      </c>
      <c r="L53" s="90" t="s">
        <v>64</v>
      </c>
      <c r="M53" s="74">
        <f t="shared" si="0"/>
        <v>7.6E-3</v>
      </c>
      <c r="N53" s="89">
        <v>55</v>
      </c>
      <c r="O53" s="90" t="s">
        <v>64</v>
      </c>
      <c r="P53" s="74">
        <f t="shared" si="1"/>
        <v>5.4999999999999997E-3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1.6650000000000002E-2</v>
      </c>
      <c r="F54" s="92">
        <v>1.4370000000000001E-2</v>
      </c>
      <c r="G54" s="88">
        <f t="shared" si="3"/>
        <v>3.1020000000000002E-2</v>
      </c>
      <c r="H54" s="89">
        <v>35</v>
      </c>
      <c r="I54" s="90" t="s">
        <v>64</v>
      </c>
      <c r="J54" s="74">
        <f t="shared" si="4"/>
        <v>3.5000000000000005E-3</v>
      </c>
      <c r="K54" s="89">
        <v>79</v>
      </c>
      <c r="L54" s="90" t="s">
        <v>64</v>
      </c>
      <c r="M54" s="74">
        <f t="shared" si="0"/>
        <v>7.9000000000000008E-3</v>
      </c>
      <c r="N54" s="89">
        <v>57</v>
      </c>
      <c r="O54" s="90" t="s">
        <v>64</v>
      </c>
      <c r="P54" s="74">
        <f t="shared" si="1"/>
        <v>5.7000000000000002E-3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1.72E-2</v>
      </c>
      <c r="F55" s="92">
        <v>1.4590000000000001E-2</v>
      </c>
      <c r="G55" s="88">
        <f t="shared" si="3"/>
        <v>3.1789999999999999E-2</v>
      </c>
      <c r="H55" s="89">
        <v>37</v>
      </c>
      <c r="I55" s="90" t="s">
        <v>64</v>
      </c>
      <c r="J55" s="74">
        <f t="shared" si="4"/>
        <v>3.6999999999999997E-3</v>
      </c>
      <c r="K55" s="89">
        <v>83</v>
      </c>
      <c r="L55" s="90" t="s">
        <v>64</v>
      </c>
      <c r="M55" s="74">
        <f t="shared" si="0"/>
        <v>8.3000000000000001E-3</v>
      </c>
      <c r="N55" s="89">
        <v>59</v>
      </c>
      <c r="O55" s="90" t="s">
        <v>64</v>
      </c>
      <c r="P55" s="74">
        <f t="shared" si="1"/>
        <v>5.8999999999999999E-3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1.772E-2</v>
      </c>
      <c r="F56" s="92">
        <v>1.4800000000000001E-2</v>
      </c>
      <c r="G56" s="88">
        <f t="shared" si="3"/>
        <v>3.252E-2</v>
      </c>
      <c r="H56" s="89">
        <v>38</v>
      </c>
      <c r="I56" s="90" t="s">
        <v>64</v>
      </c>
      <c r="J56" s="74">
        <f t="shared" si="4"/>
        <v>3.8E-3</v>
      </c>
      <c r="K56" s="89">
        <v>86</v>
      </c>
      <c r="L56" s="90" t="s">
        <v>64</v>
      </c>
      <c r="M56" s="74">
        <f t="shared" si="0"/>
        <v>8.6E-3</v>
      </c>
      <c r="N56" s="89">
        <v>62</v>
      </c>
      <c r="O56" s="90" t="s">
        <v>64</v>
      </c>
      <c r="P56" s="74">
        <f t="shared" si="1"/>
        <v>6.1999999999999998E-3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1.8239999999999999E-2</v>
      </c>
      <c r="F57" s="92">
        <v>1.4999999999999999E-2</v>
      </c>
      <c r="G57" s="88">
        <f t="shared" si="3"/>
        <v>3.3239999999999999E-2</v>
      </c>
      <c r="H57" s="89">
        <v>40</v>
      </c>
      <c r="I57" s="90" t="s">
        <v>64</v>
      </c>
      <c r="J57" s="74">
        <f t="shared" si="4"/>
        <v>4.0000000000000001E-3</v>
      </c>
      <c r="K57" s="89">
        <v>89</v>
      </c>
      <c r="L57" s="90" t="s">
        <v>64</v>
      </c>
      <c r="M57" s="74">
        <f t="shared" si="0"/>
        <v>8.8999999999999999E-3</v>
      </c>
      <c r="N57" s="89">
        <v>64</v>
      </c>
      <c r="O57" s="90" t="s">
        <v>64</v>
      </c>
      <c r="P57" s="74">
        <f t="shared" si="1"/>
        <v>6.4000000000000003E-3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1.9230000000000001E-2</v>
      </c>
      <c r="F58" s="92">
        <v>1.5350000000000001E-2</v>
      </c>
      <c r="G58" s="88">
        <f t="shared" si="3"/>
        <v>3.458E-2</v>
      </c>
      <c r="H58" s="89">
        <v>43</v>
      </c>
      <c r="I58" s="90" t="s">
        <v>64</v>
      </c>
      <c r="J58" s="74">
        <f t="shared" si="4"/>
        <v>4.3E-3</v>
      </c>
      <c r="K58" s="89">
        <v>95</v>
      </c>
      <c r="L58" s="90" t="s">
        <v>64</v>
      </c>
      <c r="M58" s="74">
        <f t="shared" si="0"/>
        <v>9.4999999999999998E-3</v>
      </c>
      <c r="N58" s="89">
        <v>68</v>
      </c>
      <c r="O58" s="90" t="s">
        <v>64</v>
      </c>
      <c r="P58" s="74">
        <f t="shared" si="1"/>
        <v>6.8000000000000005E-3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2.0389999999999998E-2</v>
      </c>
      <c r="F59" s="92">
        <v>1.5730000000000001E-2</v>
      </c>
      <c r="G59" s="88">
        <f t="shared" si="3"/>
        <v>3.6119999999999999E-2</v>
      </c>
      <c r="H59" s="89">
        <v>47</v>
      </c>
      <c r="I59" s="90" t="s">
        <v>64</v>
      </c>
      <c r="J59" s="74">
        <f t="shared" si="4"/>
        <v>4.7000000000000002E-3</v>
      </c>
      <c r="K59" s="89">
        <v>102</v>
      </c>
      <c r="L59" s="90" t="s">
        <v>64</v>
      </c>
      <c r="M59" s="74">
        <f t="shared" si="0"/>
        <v>1.0199999999999999E-2</v>
      </c>
      <c r="N59" s="89">
        <v>74</v>
      </c>
      <c r="O59" s="90" t="s">
        <v>64</v>
      </c>
      <c r="P59" s="74">
        <f t="shared" si="1"/>
        <v>7.3999999999999995E-3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2.1489999999999999E-2</v>
      </c>
      <c r="F60" s="92">
        <v>1.6060000000000001E-2</v>
      </c>
      <c r="G60" s="88">
        <f t="shared" si="3"/>
        <v>3.755E-2</v>
      </c>
      <c r="H60" s="89">
        <v>51</v>
      </c>
      <c r="I60" s="90" t="s">
        <v>64</v>
      </c>
      <c r="J60" s="74">
        <f t="shared" si="4"/>
        <v>5.0999999999999995E-3</v>
      </c>
      <c r="K60" s="89">
        <v>109</v>
      </c>
      <c r="L60" s="90" t="s">
        <v>64</v>
      </c>
      <c r="M60" s="74">
        <f t="shared" si="0"/>
        <v>1.09E-2</v>
      </c>
      <c r="N60" s="89">
        <v>79</v>
      </c>
      <c r="O60" s="90" t="s">
        <v>64</v>
      </c>
      <c r="P60" s="74">
        <f t="shared" si="1"/>
        <v>7.9000000000000008E-3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2.2540000000000001E-2</v>
      </c>
      <c r="F61" s="92">
        <v>1.635E-2</v>
      </c>
      <c r="G61" s="88">
        <f t="shared" si="3"/>
        <v>3.8890000000000001E-2</v>
      </c>
      <c r="H61" s="89">
        <v>55</v>
      </c>
      <c r="I61" s="90" t="s">
        <v>64</v>
      </c>
      <c r="J61" s="74">
        <f t="shared" si="4"/>
        <v>5.4999999999999997E-3</v>
      </c>
      <c r="K61" s="89">
        <v>116</v>
      </c>
      <c r="L61" s="90" t="s">
        <v>64</v>
      </c>
      <c r="M61" s="74">
        <f t="shared" si="0"/>
        <v>1.1600000000000001E-2</v>
      </c>
      <c r="N61" s="89">
        <v>84</v>
      </c>
      <c r="O61" s="90" t="s">
        <v>64</v>
      </c>
      <c r="P61" s="74">
        <f t="shared" si="1"/>
        <v>8.4000000000000012E-3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2.3550000000000001E-2</v>
      </c>
      <c r="F62" s="92">
        <v>1.66E-2</v>
      </c>
      <c r="G62" s="88">
        <f t="shared" si="3"/>
        <v>4.0150000000000005E-2</v>
      </c>
      <c r="H62" s="89">
        <v>59</v>
      </c>
      <c r="I62" s="90" t="s">
        <v>64</v>
      </c>
      <c r="J62" s="74">
        <f t="shared" si="4"/>
        <v>5.8999999999999999E-3</v>
      </c>
      <c r="K62" s="89">
        <v>123</v>
      </c>
      <c r="L62" s="90" t="s">
        <v>64</v>
      </c>
      <c r="M62" s="74">
        <f t="shared" si="0"/>
        <v>1.23E-2</v>
      </c>
      <c r="N62" s="89">
        <v>89</v>
      </c>
      <c r="O62" s="90" t="s">
        <v>64</v>
      </c>
      <c r="P62" s="74">
        <f t="shared" si="1"/>
        <v>8.8999999999999999E-3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2.4510000000000001E-2</v>
      </c>
      <c r="F63" s="92">
        <v>1.6820000000000002E-2</v>
      </c>
      <c r="G63" s="88">
        <f t="shared" si="3"/>
        <v>4.1330000000000006E-2</v>
      </c>
      <c r="H63" s="89">
        <v>63</v>
      </c>
      <c r="I63" s="90" t="s">
        <v>64</v>
      </c>
      <c r="J63" s="74">
        <f t="shared" si="4"/>
        <v>6.3E-3</v>
      </c>
      <c r="K63" s="89">
        <v>129</v>
      </c>
      <c r="L63" s="90" t="s">
        <v>64</v>
      </c>
      <c r="M63" s="74">
        <f t="shared" si="0"/>
        <v>1.29E-2</v>
      </c>
      <c r="N63" s="89">
        <v>94</v>
      </c>
      <c r="O63" s="90" t="s">
        <v>64</v>
      </c>
      <c r="P63" s="74">
        <f t="shared" si="1"/>
        <v>9.4000000000000004E-3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2.5430000000000001E-2</v>
      </c>
      <c r="F64" s="92">
        <v>1.7010000000000001E-2</v>
      </c>
      <c r="G64" s="88">
        <f t="shared" si="3"/>
        <v>4.2440000000000005E-2</v>
      </c>
      <c r="H64" s="89">
        <v>67</v>
      </c>
      <c r="I64" s="90" t="s">
        <v>64</v>
      </c>
      <c r="J64" s="74">
        <f t="shared" si="4"/>
        <v>6.7000000000000002E-3</v>
      </c>
      <c r="K64" s="89">
        <v>136</v>
      </c>
      <c r="L64" s="90" t="s">
        <v>64</v>
      </c>
      <c r="M64" s="74">
        <f t="shared" si="0"/>
        <v>1.3600000000000001E-2</v>
      </c>
      <c r="N64" s="89">
        <v>98</v>
      </c>
      <c r="O64" s="90" t="s">
        <v>64</v>
      </c>
      <c r="P64" s="74">
        <f t="shared" si="1"/>
        <v>9.7999999999999997E-3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2.6329999999999999E-2</v>
      </c>
      <c r="F65" s="92">
        <v>1.7180000000000001E-2</v>
      </c>
      <c r="G65" s="88">
        <f t="shared" si="3"/>
        <v>4.351E-2</v>
      </c>
      <c r="H65" s="89">
        <v>71</v>
      </c>
      <c r="I65" s="90" t="s">
        <v>64</v>
      </c>
      <c r="J65" s="74">
        <f t="shared" si="4"/>
        <v>7.0999999999999995E-3</v>
      </c>
      <c r="K65" s="89">
        <v>142</v>
      </c>
      <c r="L65" s="90" t="s">
        <v>64</v>
      </c>
      <c r="M65" s="74">
        <f t="shared" si="0"/>
        <v>1.4199999999999999E-2</v>
      </c>
      <c r="N65" s="89">
        <v>103</v>
      </c>
      <c r="O65" s="90" t="s">
        <v>64</v>
      </c>
      <c r="P65" s="74">
        <f t="shared" si="1"/>
        <v>1.03E-2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2.7189999999999999E-2</v>
      </c>
      <c r="F66" s="92">
        <v>1.7340000000000001E-2</v>
      </c>
      <c r="G66" s="88">
        <f t="shared" si="3"/>
        <v>4.453E-2</v>
      </c>
      <c r="H66" s="89">
        <v>75</v>
      </c>
      <c r="I66" s="90" t="s">
        <v>64</v>
      </c>
      <c r="J66" s="74">
        <f t="shared" si="4"/>
        <v>7.4999999999999997E-3</v>
      </c>
      <c r="K66" s="89">
        <v>148</v>
      </c>
      <c r="L66" s="90" t="s">
        <v>64</v>
      </c>
      <c r="M66" s="74">
        <f t="shared" si="0"/>
        <v>1.4799999999999999E-2</v>
      </c>
      <c r="N66" s="89">
        <v>107</v>
      </c>
      <c r="O66" s="90" t="s">
        <v>64</v>
      </c>
      <c r="P66" s="74">
        <f t="shared" si="1"/>
        <v>1.0699999999999999E-2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2.8840000000000001E-2</v>
      </c>
      <c r="F67" s="92">
        <v>1.7590000000000001E-2</v>
      </c>
      <c r="G67" s="88">
        <f t="shared" si="3"/>
        <v>4.6429999999999999E-2</v>
      </c>
      <c r="H67" s="89">
        <v>83</v>
      </c>
      <c r="I67" s="90" t="s">
        <v>64</v>
      </c>
      <c r="J67" s="74">
        <f t="shared" si="4"/>
        <v>8.3000000000000001E-3</v>
      </c>
      <c r="K67" s="89">
        <v>160</v>
      </c>
      <c r="L67" s="90" t="s">
        <v>64</v>
      </c>
      <c r="M67" s="74">
        <f t="shared" si="0"/>
        <v>1.6E-2</v>
      </c>
      <c r="N67" s="89">
        <v>117</v>
      </c>
      <c r="O67" s="90" t="s">
        <v>64</v>
      </c>
      <c r="P67" s="74">
        <f t="shared" si="1"/>
        <v>1.17E-2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3.04E-2</v>
      </c>
      <c r="F68" s="92">
        <v>1.78E-2</v>
      </c>
      <c r="G68" s="88">
        <f t="shared" si="3"/>
        <v>4.82E-2</v>
      </c>
      <c r="H68" s="89">
        <v>90</v>
      </c>
      <c r="I68" s="90" t="s">
        <v>64</v>
      </c>
      <c r="J68" s="74">
        <f t="shared" si="4"/>
        <v>8.9999999999999993E-3</v>
      </c>
      <c r="K68" s="89">
        <v>172</v>
      </c>
      <c r="L68" s="90" t="s">
        <v>64</v>
      </c>
      <c r="M68" s="74">
        <f t="shared" si="0"/>
        <v>1.72E-2</v>
      </c>
      <c r="N68" s="89">
        <v>125</v>
      </c>
      <c r="O68" s="90" t="s">
        <v>64</v>
      </c>
      <c r="P68" s="74">
        <f t="shared" si="1"/>
        <v>1.2500000000000001E-2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3.1879999999999999E-2</v>
      </c>
      <c r="F69" s="92">
        <v>1.797E-2</v>
      </c>
      <c r="G69" s="88">
        <f t="shared" si="3"/>
        <v>4.9849999999999998E-2</v>
      </c>
      <c r="H69" s="89">
        <v>98</v>
      </c>
      <c r="I69" s="90" t="s">
        <v>64</v>
      </c>
      <c r="J69" s="74">
        <f t="shared" si="4"/>
        <v>9.7999999999999997E-3</v>
      </c>
      <c r="K69" s="89">
        <v>184</v>
      </c>
      <c r="L69" s="90" t="s">
        <v>64</v>
      </c>
      <c r="M69" s="74">
        <f t="shared" si="0"/>
        <v>1.84E-2</v>
      </c>
      <c r="N69" s="89">
        <v>134</v>
      </c>
      <c r="O69" s="90" t="s">
        <v>64</v>
      </c>
      <c r="P69" s="74">
        <f t="shared" si="1"/>
        <v>1.34E-2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3.3300000000000003E-2</v>
      </c>
      <c r="F70" s="92">
        <v>1.8100000000000002E-2</v>
      </c>
      <c r="G70" s="88">
        <f t="shared" si="3"/>
        <v>5.1400000000000001E-2</v>
      </c>
      <c r="H70" s="89">
        <v>105</v>
      </c>
      <c r="I70" s="90" t="s">
        <v>64</v>
      </c>
      <c r="J70" s="74">
        <f t="shared" si="4"/>
        <v>1.0499999999999999E-2</v>
      </c>
      <c r="K70" s="89">
        <v>195</v>
      </c>
      <c r="L70" s="90" t="s">
        <v>64</v>
      </c>
      <c r="M70" s="74">
        <f t="shared" si="0"/>
        <v>1.95E-2</v>
      </c>
      <c r="N70" s="89">
        <v>142</v>
      </c>
      <c r="O70" s="90" t="s">
        <v>64</v>
      </c>
      <c r="P70" s="74">
        <f t="shared" si="1"/>
        <v>1.4199999999999999E-2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3.4660000000000003E-2</v>
      </c>
      <c r="F71" s="92">
        <v>1.8200000000000001E-2</v>
      </c>
      <c r="G71" s="88">
        <f t="shared" si="3"/>
        <v>5.2860000000000004E-2</v>
      </c>
      <c r="H71" s="89">
        <v>113</v>
      </c>
      <c r="I71" s="90" t="s">
        <v>64</v>
      </c>
      <c r="J71" s="74">
        <f t="shared" si="4"/>
        <v>1.1300000000000001E-2</v>
      </c>
      <c r="K71" s="89">
        <v>206</v>
      </c>
      <c r="L71" s="90" t="s">
        <v>64</v>
      </c>
      <c r="M71" s="74">
        <f t="shared" si="0"/>
        <v>2.06E-2</v>
      </c>
      <c r="N71" s="89">
        <v>150</v>
      </c>
      <c r="O71" s="90" t="s">
        <v>64</v>
      </c>
      <c r="P71" s="74">
        <f t="shared" si="1"/>
        <v>1.4999999999999999E-2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3.5970000000000002E-2</v>
      </c>
      <c r="F72" s="92">
        <v>1.8290000000000001E-2</v>
      </c>
      <c r="G72" s="88">
        <f t="shared" si="3"/>
        <v>5.4260000000000003E-2</v>
      </c>
      <c r="H72" s="89">
        <v>121</v>
      </c>
      <c r="I72" s="90" t="s">
        <v>64</v>
      </c>
      <c r="J72" s="74">
        <f t="shared" si="4"/>
        <v>1.21E-2</v>
      </c>
      <c r="K72" s="89">
        <v>217</v>
      </c>
      <c r="L72" s="90" t="s">
        <v>64</v>
      </c>
      <c r="M72" s="74">
        <f t="shared" si="0"/>
        <v>2.1700000000000001E-2</v>
      </c>
      <c r="N72" s="89">
        <v>158</v>
      </c>
      <c r="O72" s="90" t="s">
        <v>64</v>
      </c>
      <c r="P72" s="74">
        <f t="shared" si="1"/>
        <v>1.5800000000000002E-2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3.8449999999999998E-2</v>
      </c>
      <c r="F73" s="92">
        <v>1.84E-2</v>
      </c>
      <c r="G73" s="88">
        <f t="shared" si="3"/>
        <v>5.6849999999999998E-2</v>
      </c>
      <c r="H73" s="89">
        <v>136</v>
      </c>
      <c r="I73" s="90" t="s">
        <v>64</v>
      </c>
      <c r="J73" s="74">
        <f t="shared" si="4"/>
        <v>1.3600000000000001E-2</v>
      </c>
      <c r="K73" s="89">
        <v>238</v>
      </c>
      <c r="L73" s="90" t="s">
        <v>64</v>
      </c>
      <c r="M73" s="74">
        <f t="shared" si="0"/>
        <v>2.3799999999999998E-2</v>
      </c>
      <c r="N73" s="89">
        <v>174</v>
      </c>
      <c r="O73" s="90" t="s">
        <v>64</v>
      </c>
      <c r="P73" s="74">
        <f t="shared" si="1"/>
        <v>1.7399999999999999E-2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4.0779999999999997E-2</v>
      </c>
      <c r="F74" s="92">
        <v>1.8450000000000001E-2</v>
      </c>
      <c r="G74" s="88">
        <f t="shared" si="3"/>
        <v>5.9229999999999998E-2</v>
      </c>
      <c r="H74" s="89">
        <v>151</v>
      </c>
      <c r="I74" s="90" t="s">
        <v>64</v>
      </c>
      <c r="J74" s="74">
        <f t="shared" si="4"/>
        <v>1.5099999999999999E-2</v>
      </c>
      <c r="K74" s="89">
        <v>258</v>
      </c>
      <c r="L74" s="90" t="s">
        <v>64</v>
      </c>
      <c r="M74" s="74">
        <f t="shared" si="0"/>
        <v>2.58E-2</v>
      </c>
      <c r="N74" s="89">
        <v>189</v>
      </c>
      <c r="O74" s="90" t="s">
        <v>64</v>
      </c>
      <c r="P74" s="74">
        <f t="shared" si="1"/>
        <v>1.89E-2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4.299E-2</v>
      </c>
      <c r="F75" s="92">
        <v>1.847E-2</v>
      </c>
      <c r="G75" s="88">
        <f t="shared" si="3"/>
        <v>6.1460000000000001E-2</v>
      </c>
      <c r="H75" s="89">
        <v>166</v>
      </c>
      <c r="I75" s="90" t="s">
        <v>64</v>
      </c>
      <c r="J75" s="74">
        <f t="shared" si="4"/>
        <v>1.66E-2</v>
      </c>
      <c r="K75" s="89">
        <v>278</v>
      </c>
      <c r="L75" s="90" t="s">
        <v>64</v>
      </c>
      <c r="M75" s="74">
        <f t="shared" si="0"/>
        <v>2.7800000000000002E-2</v>
      </c>
      <c r="N75" s="89">
        <v>204</v>
      </c>
      <c r="O75" s="90" t="s">
        <v>64</v>
      </c>
      <c r="P75" s="74">
        <f t="shared" si="1"/>
        <v>2.0399999999999998E-2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4.5089999999999998E-2</v>
      </c>
      <c r="F76" s="92">
        <v>1.8450000000000001E-2</v>
      </c>
      <c r="G76" s="88">
        <f t="shared" si="3"/>
        <v>6.3539999999999999E-2</v>
      </c>
      <c r="H76" s="89">
        <v>182</v>
      </c>
      <c r="I76" s="90" t="s">
        <v>64</v>
      </c>
      <c r="J76" s="74">
        <f t="shared" si="4"/>
        <v>1.8200000000000001E-2</v>
      </c>
      <c r="K76" s="89">
        <v>298</v>
      </c>
      <c r="L76" s="90" t="s">
        <v>64</v>
      </c>
      <c r="M76" s="74">
        <f t="shared" si="0"/>
        <v>2.98E-2</v>
      </c>
      <c r="N76" s="89">
        <v>219</v>
      </c>
      <c r="O76" s="90" t="s">
        <v>64</v>
      </c>
      <c r="P76" s="74">
        <f t="shared" si="1"/>
        <v>2.1899999999999999E-2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4.709E-2</v>
      </c>
      <c r="F77" s="92">
        <v>1.8409999999999999E-2</v>
      </c>
      <c r="G77" s="88">
        <f t="shared" si="3"/>
        <v>6.5500000000000003E-2</v>
      </c>
      <c r="H77" s="89">
        <v>197</v>
      </c>
      <c r="I77" s="90" t="s">
        <v>64</v>
      </c>
      <c r="J77" s="74">
        <f t="shared" si="4"/>
        <v>1.9700000000000002E-2</v>
      </c>
      <c r="K77" s="89">
        <v>317</v>
      </c>
      <c r="L77" s="90" t="s">
        <v>64</v>
      </c>
      <c r="M77" s="74">
        <f t="shared" si="0"/>
        <v>3.1699999999999999E-2</v>
      </c>
      <c r="N77" s="89">
        <v>233</v>
      </c>
      <c r="O77" s="90" t="s">
        <v>64</v>
      </c>
      <c r="P77" s="74">
        <f t="shared" si="1"/>
        <v>2.3300000000000001E-2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4.9020000000000001E-2</v>
      </c>
      <c r="F78" s="92">
        <v>1.8350000000000002E-2</v>
      </c>
      <c r="G78" s="88">
        <f t="shared" si="3"/>
        <v>6.7369999999999999E-2</v>
      </c>
      <c r="H78" s="89">
        <v>213</v>
      </c>
      <c r="I78" s="90" t="s">
        <v>64</v>
      </c>
      <c r="J78" s="74">
        <f t="shared" si="4"/>
        <v>2.1299999999999999E-2</v>
      </c>
      <c r="K78" s="89">
        <v>335</v>
      </c>
      <c r="L78" s="90" t="s">
        <v>64</v>
      </c>
      <c r="M78" s="74">
        <f t="shared" si="0"/>
        <v>3.3500000000000002E-2</v>
      </c>
      <c r="N78" s="89">
        <v>247</v>
      </c>
      <c r="O78" s="90" t="s">
        <v>64</v>
      </c>
      <c r="P78" s="74">
        <f t="shared" si="1"/>
        <v>2.47E-2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5.0869999999999999E-2</v>
      </c>
      <c r="F79" s="92">
        <v>1.8280000000000001E-2</v>
      </c>
      <c r="G79" s="88">
        <f t="shared" si="3"/>
        <v>6.9150000000000003E-2</v>
      </c>
      <c r="H79" s="89">
        <v>228</v>
      </c>
      <c r="I79" s="90" t="s">
        <v>64</v>
      </c>
      <c r="J79" s="74">
        <f t="shared" si="4"/>
        <v>2.2800000000000001E-2</v>
      </c>
      <c r="K79" s="89">
        <v>354</v>
      </c>
      <c r="L79" s="90" t="s">
        <v>64</v>
      </c>
      <c r="M79" s="74">
        <f t="shared" si="0"/>
        <v>3.5400000000000001E-2</v>
      </c>
      <c r="N79" s="89">
        <v>261</v>
      </c>
      <c r="O79" s="90" t="s">
        <v>64</v>
      </c>
      <c r="P79" s="74">
        <f t="shared" si="1"/>
        <v>2.6100000000000002E-2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5.2769999999999997E-2</v>
      </c>
      <c r="F80" s="92">
        <v>1.8200000000000001E-2</v>
      </c>
      <c r="G80" s="88">
        <f t="shared" si="3"/>
        <v>7.0970000000000005E-2</v>
      </c>
      <c r="H80" s="89">
        <v>244</v>
      </c>
      <c r="I80" s="90" t="s">
        <v>64</v>
      </c>
      <c r="J80" s="74">
        <f t="shared" si="4"/>
        <v>2.4399999999999998E-2</v>
      </c>
      <c r="K80" s="89">
        <v>372</v>
      </c>
      <c r="L80" s="90" t="s">
        <v>64</v>
      </c>
      <c r="M80" s="74">
        <f t="shared" si="0"/>
        <v>3.7199999999999997E-2</v>
      </c>
      <c r="N80" s="89">
        <v>274</v>
      </c>
      <c r="O80" s="90" t="s">
        <v>64</v>
      </c>
      <c r="P80" s="74">
        <f t="shared" si="1"/>
        <v>2.7400000000000001E-2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5.4620000000000002E-2</v>
      </c>
      <c r="F81" s="92">
        <v>1.8100000000000002E-2</v>
      </c>
      <c r="G81" s="88">
        <f t="shared" si="3"/>
        <v>7.2720000000000007E-2</v>
      </c>
      <c r="H81" s="89">
        <v>259</v>
      </c>
      <c r="I81" s="90" t="s">
        <v>64</v>
      </c>
      <c r="J81" s="74">
        <f t="shared" si="4"/>
        <v>2.5899999999999999E-2</v>
      </c>
      <c r="K81" s="89">
        <v>389</v>
      </c>
      <c r="L81" s="90" t="s">
        <v>64</v>
      </c>
      <c r="M81" s="74">
        <f t="shared" si="0"/>
        <v>3.8900000000000004E-2</v>
      </c>
      <c r="N81" s="89">
        <v>288</v>
      </c>
      <c r="O81" s="90" t="s">
        <v>64</v>
      </c>
      <c r="P81" s="74">
        <f t="shared" si="1"/>
        <v>2.8799999999999999E-2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5.6419999999999998E-2</v>
      </c>
      <c r="F82" s="92">
        <v>1.7999999999999999E-2</v>
      </c>
      <c r="G82" s="88">
        <f t="shared" si="3"/>
        <v>7.442E-2</v>
      </c>
      <c r="H82" s="89">
        <v>275</v>
      </c>
      <c r="I82" s="90" t="s">
        <v>64</v>
      </c>
      <c r="J82" s="74">
        <f t="shared" si="4"/>
        <v>2.7500000000000004E-2</v>
      </c>
      <c r="K82" s="89">
        <v>406</v>
      </c>
      <c r="L82" s="90" t="s">
        <v>64</v>
      </c>
      <c r="M82" s="74">
        <f t="shared" si="0"/>
        <v>4.0600000000000004E-2</v>
      </c>
      <c r="N82" s="89">
        <v>301</v>
      </c>
      <c r="O82" s="90" t="s">
        <v>64</v>
      </c>
      <c r="P82" s="74">
        <f t="shared" si="1"/>
        <v>3.0099999999999998E-2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5.8169999999999999E-2</v>
      </c>
      <c r="F83" s="92">
        <v>1.7899999999999999E-2</v>
      </c>
      <c r="G83" s="88">
        <f t="shared" si="3"/>
        <v>7.6069999999999999E-2</v>
      </c>
      <c r="H83" s="89">
        <v>291</v>
      </c>
      <c r="I83" s="90" t="s">
        <v>64</v>
      </c>
      <c r="J83" s="74">
        <f t="shared" si="4"/>
        <v>2.9099999999999997E-2</v>
      </c>
      <c r="K83" s="89">
        <v>423</v>
      </c>
      <c r="L83" s="90" t="s">
        <v>64</v>
      </c>
      <c r="M83" s="74">
        <f t="shared" si="0"/>
        <v>4.2299999999999997E-2</v>
      </c>
      <c r="N83" s="89">
        <v>314</v>
      </c>
      <c r="O83" s="90" t="s">
        <v>64</v>
      </c>
      <c r="P83" s="74">
        <f t="shared" si="1"/>
        <v>3.1399999999999997E-2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6.1550000000000001E-2</v>
      </c>
      <c r="F84" s="92">
        <v>1.7680000000000001E-2</v>
      </c>
      <c r="G84" s="88">
        <f t="shared" si="3"/>
        <v>7.9229999999999995E-2</v>
      </c>
      <c r="H84" s="89">
        <v>322</v>
      </c>
      <c r="I84" s="90" t="s">
        <v>64</v>
      </c>
      <c r="J84" s="74">
        <f t="shared" si="4"/>
        <v>3.2199999999999999E-2</v>
      </c>
      <c r="K84" s="89">
        <v>456</v>
      </c>
      <c r="L84" s="90" t="s">
        <v>64</v>
      </c>
      <c r="M84" s="74">
        <f t="shared" ref="M84:M147" si="6">K84/1000/10</f>
        <v>4.5600000000000002E-2</v>
      </c>
      <c r="N84" s="89">
        <v>340</v>
      </c>
      <c r="O84" s="90" t="s">
        <v>64</v>
      </c>
      <c r="P84" s="74">
        <f t="shared" ref="P84:P147" si="7">N84/1000/10</f>
        <v>3.4000000000000002E-2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6.5579999999999999E-2</v>
      </c>
      <c r="F85" s="92">
        <v>1.7399999999999999E-2</v>
      </c>
      <c r="G85" s="88">
        <f t="shared" ref="G85:G148" si="8">E85+F85</f>
        <v>8.2979999999999998E-2</v>
      </c>
      <c r="H85" s="89">
        <v>362</v>
      </c>
      <c r="I85" s="90" t="s">
        <v>64</v>
      </c>
      <c r="J85" s="74">
        <f t="shared" ref="J85:J124" si="9">H85/1000/10</f>
        <v>3.6199999999999996E-2</v>
      </c>
      <c r="K85" s="89">
        <v>496</v>
      </c>
      <c r="L85" s="90" t="s">
        <v>64</v>
      </c>
      <c r="M85" s="74">
        <f t="shared" si="6"/>
        <v>4.9599999999999998E-2</v>
      </c>
      <c r="N85" s="89">
        <v>371</v>
      </c>
      <c r="O85" s="90" t="s">
        <v>64</v>
      </c>
      <c r="P85" s="74">
        <f t="shared" si="7"/>
        <v>3.7100000000000001E-2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6.9409999999999999E-2</v>
      </c>
      <c r="F86" s="92">
        <v>1.7100000000000001E-2</v>
      </c>
      <c r="G86" s="88">
        <f t="shared" si="8"/>
        <v>8.6510000000000004E-2</v>
      </c>
      <c r="H86" s="89">
        <v>402</v>
      </c>
      <c r="I86" s="90" t="s">
        <v>64</v>
      </c>
      <c r="J86" s="74">
        <f t="shared" si="9"/>
        <v>4.02E-2</v>
      </c>
      <c r="K86" s="89">
        <v>535</v>
      </c>
      <c r="L86" s="90" t="s">
        <v>64</v>
      </c>
      <c r="M86" s="74">
        <f t="shared" si="6"/>
        <v>5.3500000000000006E-2</v>
      </c>
      <c r="N86" s="89">
        <v>401</v>
      </c>
      <c r="O86" s="90" t="s">
        <v>64</v>
      </c>
      <c r="P86" s="74">
        <f t="shared" si="7"/>
        <v>4.0100000000000004E-2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7.3080000000000006E-2</v>
      </c>
      <c r="F87" s="92">
        <v>1.6809999999999999E-2</v>
      </c>
      <c r="G87" s="88">
        <f t="shared" si="8"/>
        <v>8.9889999999999998E-2</v>
      </c>
      <c r="H87" s="89">
        <v>443</v>
      </c>
      <c r="I87" s="90" t="s">
        <v>64</v>
      </c>
      <c r="J87" s="74">
        <f t="shared" si="9"/>
        <v>4.4299999999999999E-2</v>
      </c>
      <c r="K87" s="89">
        <v>572</v>
      </c>
      <c r="L87" s="90" t="s">
        <v>64</v>
      </c>
      <c r="M87" s="74">
        <f t="shared" si="6"/>
        <v>5.7199999999999994E-2</v>
      </c>
      <c r="N87" s="89">
        <v>430</v>
      </c>
      <c r="O87" s="90" t="s">
        <v>64</v>
      </c>
      <c r="P87" s="74">
        <f t="shared" si="7"/>
        <v>4.2999999999999997E-2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7.6600000000000001E-2</v>
      </c>
      <c r="F88" s="92">
        <v>1.652E-2</v>
      </c>
      <c r="G88" s="88">
        <f t="shared" si="8"/>
        <v>9.3120000000000008E-2</v>
      </c>
      <c r="H88" s="89">
        <v>483</v>
      </c>
      <c r="I88" s="90" t="s">
        <v>64</v>
      </c>
      <c r="J88" s="74">
        <f t="shared" si="9"/>
        <v>4.8299999999999996E-2</v>
      </c>
      <c r="K88" s="89">
        <v>608</v>
      </c>
      <c r="L88" s="90" t="s">
        <v>64</v>
      </c>
      <c r="M88" s="74">
        <f t="shared" si="6"/>
        <v>6.08E-2</v>
      </c>
      <c r="N88" s="89">
        <v>458</v>
      </c>
      <c r="O88" s="90" t="s">
        <v>64</v>
      </c>
      <c r="P88" s="74">
        <f t="shared" si="7"/>
        <v>4.58E-2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0.08</v>
      </c>
      <c r="F89" s="92">
        <v>1.6240000000000001E-2</v>
      </c>
      <c r="G89" s="88">
        <f t="shared" si="8"/>
        <v>9.6240000000000006E-2</v>
      </c>
      <c r="H89" s="89">
        <v>524</v>
      </c>
      <c r="I89" s="90" t="s">
        <v>64</v>
      </c>
      <c r="J89" s="74">
        <f t="shared" si="9"/>
        <v>5.2400000000000002E-2</v>
      </c>
      <c r="K89" s="89">
        <v>644</v>
      </c>
      <c r="L89" s="90" t="s">
        <v>64</v>
      </c>
      <c r="M89" s="74">
        <f t="shared" si="6"/>
        <v>6.4399999999999999E-2</v>
      </c>
      <c r="N89" s="89">
        <v>486</v>
      </c>
      <c r="O89" s="90" t="s">
        <v>64</v>
      </c>
      <c r="P89" s="74">
        <f t="shared" si="7"/>
        <v>4.8599999999999997E-2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8.3299999999999999E-2</v>
      </c>
      <c r="F90" s="92">
        <v>1.5959999999999998E-2</v>
      </c>
      <c r="G90" s="88">
        <f t="shared" si="8"/>
        <v>9.9260000000000001E-2</v>
      </c>
      <c r="H90" s="89">
        <v>565</v>
      </c>
      <c r="I90" s="90" t="s">
        <v>64</v>
      </c>
      <c r="J90" s="74">
        <f t="shared" si="9"/>
        <v>5.6499999999999995E-2</v>
      </c>
      <c r="K90" s="89">
        <v>678</v>
      </c>
      <c r="L90" s="90" t="s">
        <v>64</v>
      </c>
      <c r="M90" s="74">
        <f t="shared" si="6"/>
        <v>6.7799999999999999E-2</v>
      </c>
      <c r="N90" s="89">
        <v>513</v>
      </c>
      <c r="O90" s="90" t="s">
        <v>64</v>
      </c>
      <c r="P90" s="74">
        <f t="shared" si="7"/>
        <v>5.1299999999999998E-2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8.6489999999999997E-2</v>
      </c>
      <c r="F91" s="92">
        <v>1.5689999999999999E-2</v>
      </c>
      <c r="G91" s="88">
        <f t="shared" si="8"/>
        <v>0.10217999999999999</v>
      </c>
      <c r="H91" s="89">
        <v>606</v>
      </c>
      <c r="I91" s="90" t="s">
        <v>64</v>
      </c>
      <c r="J91" s="74">
        <f t="shared" si="9"/>
        <v>6.0600000000000001E-2</v>
      </c>
      <c r="K91" s="89">
        <v>711</v>
      </c>
      <c r="L91" s="90" t="s">
        <v>64</v>
      </c>
      <c r="M91" s="74">
        <f t="shared" si="6"/>
        <v>7.1099999999999997E-2</v>
      </c>
      <c r="N91" s="89">
        <v>540</v>
      </c>
      <c r="O91" s="90" t="s">
        <v>64</v>
      </c>
      <c r="P91" s="74">
        <f t="shared" si="7"/>
        <v>5.4000000000000006E-2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8.9590000000000003E-2</v>
      </c>
      <c r="F92" s="92">
        <v>1.5429999999999999E-2</v>
      </c>
      <c r="G92" s="88">
        <f t="shared" si="8"/>
        <v>0.10502</v>
      </c>
      <c r="H92" s="89">
        <v>647</v>
      </c>
      <c r="I92" s="90" t="s">
        <v>64</v>
      </c>
      <c r="J92" s="74">
        <f t="shared" si="9"/>
        <v>6.4700000000000008E-2</v>
      </c>
      <c r="K92" s="89">
        <v>744</v>
      </c>
      <c r="L92" s="90" t="s">
        <v>64</v>
      </c>
      <c r="M92" s="74">
        <f t="shared" si="6"/>
        <v>7.4399999999999994E-2</v>
      </c>
      <c r="N92" s="89">
        <v>566</v>
      </c>
      <c r="O92" s="90" t="s">
        <v>64</v>
      </c>
      <c r="P92" s="74">
        <f t="shared" si="7"/>
        <v>5.6599999999999998E-2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9.5549999999999996E-2</v>
      </c>
      <c r="F93" s="92">
        <v>1.494E-2</v>
      </c>
      <c r="G93" s="88">
        <f t="shared" si="8"/>
        <v>0.11048999999999999</v>
      </c>
      <c r="H93" s="89">
        <v>730</v>
      </c>
      <c r="I93" s="90" t="s">
        <v>64</v>
      </c>
      <c r="J93" s="74">
        <f t="shared" si="9"/>
        <v>7.2999999999999995E-2</v>
      </c>
      <c r="K93" s="89">
        <v>806</v>
      </c>
      <c r="L93" s="90" t="s">
        <v>64</v>
      </c>
      <c r="M93" s="74">
        <f t="shared" si="6"/>
        <v>8.0600000000000005E-2</v>
      </c>
      <c r="N93" s="89">
        <v>617</v>
      </c>
      <c r="O93" s="90" t="s">
        <v>64</v>
      </c>
      <c r="P93" s="74">
        <f t="shared" si="7"/>
        <v>6.1699999999999998E-2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0.1012</v>
      </c>
      <c r="F94" s="92">
        <v>1.447E-2</v>
      </c>
      <c r="G94" s="88">
        <f t="shared" si="8"/>
        <v>0.11567</v>
      </c>
      <c r="H94" s="89">
        <v>814</v>
      </c>
      <c r="I94" s="90" t="s">
        <v>64</v>
      </c>
      <c r="J94" s="74">
        <f t="shared" si="9"/>
        <v>8.14E-2</v>
      </c>
      <c r="K94" s="89">
        <v>865</v>
      </c>
      <c r="L94" s="90" t="s">
        <v>64</v>
      </c>
      <c r="M94" s="74">
        <f t="shared" si="6"/>
        <v>8.6499999999999994E-2</v>
      </c>
      <c r="N94" s="89">
        <v>666</v>
      </c>
      <c r="O94" s="90" t="s">
        <v>64</v>
      </c>
      <c r="P94" s="74">
        <f t="shared" si="7"/>
        <v>6.6600000000000006E-2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0.1067</v>
      </c>
      <c r="F95" s="92">
        <v>1.404E-2</v>
      </c>
      <c r="G95" s="88">
        <f t="shared" si="8"/>
        <v>0.12074</v>
      </c>
      <c r="H95" s="89">
        <v>898</v>
      </c>
      <c r="I95" s="90" t="s">
        <v>64</v>
      </c>
      <c r="J95" s="74">
        <f t="shared" si="9"/>
        <v>8.9800000000000005E-2</v>
      </c>
      <c r="K95" s="89">
        <v>922</v>
      </c>
      <c r="L95" s="90" t="s">
        <v>64</v>
      </c>
      <c r="M95" s="74">
        <f t="shared" si="6"/>
        <v>9.2200000000000004E-2</v>
      </c>
      <c r="N95" s="89">
        <v>713</v>
      </c>
      <c r="O95" s="90" t="s">
        <v>64</v>
      </c>
      <c r="P95" s="74">
        <f t="shared" si="7"/>
        <v>7.1300000000000002E-2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0.1119</v>
      </c>
      <c r="F96" s="92">
        <v>1.363E-2</v>
      </c>
      <c r="G96" s="88">
        <f t="shared" si="8"/>
        <v>0.12553</v>
      </c>
      <c r="H96" s="89">
        <v>981</v>
      </c>
      <c r="I96" s="90" t="s">
        <v>64</v>
      </c>
      <c r="J96" s="74">
        <f t="shared" si="9"/>
        <v>9.8099999999999993E-2</v>
      </c>
      <c r="K96" s="89">
        <v>976</v>
      </c>
      <c r="L96" s="90" t="s">
        <v>64</v>
      </c>
      <c r="M96" s="74">
        <f t="shared" si="6"/>
        <v>9.7599999999999992E-2</v>
      </c>
      <c r="N96" s="89">
        <v>759</v>
      </c>
      <c r="O96" s="90" t="s">
        <v>64</v>
      </c>
      <c r="P96" s="74">
        <f t="shared" si="7"/>
        <v>7.5899999999999995E-2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0.11700000000000001</v>
      </c>
      <c r="F97" s="92">
        <v>1.325E-2</v>
      </c>
      <c r="G97" s="88">
        <f t="shared" si="8"/>
        <v>0.13025</v>
      </c>
      <c r="H97" s="89">
        <v>1065</v>
      </c>
      <c r="I97" s="90" t="s">
        <v>64</v>
      </c>
      <c r="J97" s="74">
        <f t="shared" si="9"/>
        <v>0.1065</v>
      </c>
      <c r="K97" s="89">
        <v>1028</v>
      </c>
      <c r="L97" s="90" t="s">
        <v>64</v>
      </c>
      <c r="M97" s="74">
        <f t="shared" si="6"/>
        <v>0.1028</v>
      </c>
      <c r="N97" s="89">
        <v>803</v>
      </c>
      <c r="O97" s="90" t="s">
        <v>64</v>
      </c>
      <c r="P97" s="74">
        <f t="shared" si="7"/>
        <v>8.030000000000001E-2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0.12189999999999999</v>
      </c>
      <c r="F98" s="92">
        <v>1.289E-2</v>
      </c>
      <c r="G98" s="88">
        <f t="shared" si="8"/>
        <v>0.13478999999999999</v>
      </c>
      <c r="H98" s="89">
        <v>1149</v>
      </c>
      <c r="I98" s="90" t="s">
        <v>64</v>
      </c>
      <c r="J98" s="74">
        <f t="shared" si="9"/>
        <v>0.1149</v>
      </c>
      <c r="K98" s="89">
        <v>1078</v>
      </c>
      <c r="L98" s="90" t="s">
        <v>64</v>
      </c>
      <c r="M98" s="74">
        <f t="shared" si="6"/>
        <v>0.10780000000000001</v>
      </c>
      <c r="N98" s="89">
        <v>846</v>
      </c>
      <c r="O98" s="90" t="s">
        <v>64</v>
      </c>
      <c r="P98" s="74">
        <f t="shared" si="7"/>
        <v>8.4599999999999995E-2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0.1313</v>
      </c>
      <c r="F99" s="92">
        <v>1.2239999999999999E-2</v>
      </c>
      <c r="G99" s="88">
        <f t="shared" si="8"/>
        <v>0.14354</v>
      </c>
      <c r="H99" s="89">
        <v>1317</v>
      </c>
      <c r="I99" s="90" t="s">
        <v>64</v>
      </c>
      <c r="J99" s="74">
        <f t="shared" si="9"/>
        <v>0.13169999999999998</v>
      </c>
      <c r="K99" s="89">
        <v>1172</v>
      </c>
      <c r="L99" s="90" t="s">
        <v>64</v>
      </c>
      <c r="M99" s="74">
        <f t="shared" si="6"/>
        <v>0.1172</v>
      </c>
      <c r="N99" s="89">
        <v>929</v>
      </c>
      <c r="O99" s="90" t="s">
        <v>64</v>
      </c>
      <c r="P99" s="74">
        <f t="shared" si="7"/>
        <v>9.290000000000001E-2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0.14019999999999999</v>
      </c>
      <c r="F100" s="92">
        <v>1.166E-2</v>
      </c>
      <c r="G100" s="88">
        <f t="shared" si="8"/>
        <v>0.15185999999999999</v>
      </c>
      <c r="H100" s="89">
        <v>1484</v>
      </c>
      <c r="I100" s="90" t="s">
        <v>64</v>
      </c>
      <c r="J100" s="74">
        <f t="shared" si="9"/>
        <v>0.1484</v>
      </c>
      <c r="K100" s="89">
        <v>1259</v>
      </c>
      <c r="L100" s="90" t="s">
        <v>64</v>
      </c>
      <c r="M100" s="74">
        <f t="shared" si="6"/>
        <v>0.12589999999999998</v>
      </c>
      <c r="N100" s="89">
        <v>1007</v>
      </c>
      <c r="O100" s="90" t="s">
        <v>64</v>
      </c>
      <c r="P100" s="74">
        <f t="shared" si="7"/>
        <v>0.10069999999999998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0.1487</v>
      </c>
      <c r="F101" s="92">
        <v>1.1140000000000001E-2</v>
      </c>
      <c r="G101" s="88">
        <f t="shared" si="8"/>
        <v>0.15984000000000001</v>
      </c>
      <c r="H101" s="89">
        <v>1649</v>
      </c>
      <c r="I101" s="90" t="s">
        <v>64</v>
      </c>
      <c r="J101" s="74">
        <f t="shared" si="9"/>
        <v>0.16489999999999999</v>
      </c>
      <c r="K101" s="89">
        <v>1341</v>
      </c>
      <c r="L101" s="90" t="s">
        <v>64</v>
      </c>
      <c r="M101" s="74">
        <f t="shared" si="6"/>
        <v>0.1341</v>
      </c>
      <c r="N101" s="89">
        <v>1081</v>
      </c>
      <c r="O101" s="90" t="s">
        <v>64</v>
      </c>
      <c r="P101" s="74">
        <f t="shared" si="7"/>
        <v>0.1081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0.15690000000000001</v>
      </c>
      <c r="F102" s="92">
        <v>1.0670000000000001E-2</v>
      </c>
      <c r="G102" s="88">
        <f t="shared" si="8"/>
        <v>0.16757000000000002</v>
      </c>
      <c r="H102" s="89">
        <v>1814</v>
      </c>
      <c r="I102" s="90" t="s">
        <v>64</v>
      </c>
      <c r="J102" s="74">
        <f t="shared" si="9"/>
        <v>0.18140000000000001</v>
      </c>
      <c r="K102" s="89">
        <v>1417</v>
      </c>
      <c r="L102" s="90" t="s">
        <v>64</v>
      </c>
      <c r="M102" s="74">
        <f t="shared" si="6"/>
        <v>0.14169999999999999</v>
      </c>
      <c r="N102" s="89">
        <v>1152</v>
      </c>
      <c r="O102" s="90" t="s">
        <v>64</v>
      </c>
      <c r="P102" s="74">
        <f t="shared" si="7"/>
        <v>0.1152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0.16470000000000001</v>
      </c>
      <c r="F103" s="92">
        <v>1.025E-2</v>
      </c>
      <c r="G103" s="88">
        <f t="shared" si="8"/>
        <v>0.17495000000000002</v>
      </c>
      <c r="H103" s="89">
        <v>1977</v>
      </c>
      <c r="I103" s="90" t="s">
        <v>64</v>
      </c>
      <c r="J103" s="74">
        <f t="shared" si="9"/>
        <v>0.19770000000000001</v>
      </c>
      <c r="K103" s="89">
        <v>1489</v>
      </c>
      <c r="L103" s="90" t="s">
        <v>64</v>
      </c>
      <c r="M103" s="74">
        <f t="shared" si="6"/>
        <v>0.1489</v>
      </c>
      <c r="N103" s="89">
        <v>1219</v>
      </c>
      <c r="O103" s="90" t="s">
        <v>64</v>
      </c>
      <c r="P103" s="74">
        <f t="shared" si="7"/>
        <v>0.12190000000000001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0.17230000000000001</v>
      </c>
      <c r="F104" s="92">
        <v>9.8630000000000002E-3</v>
      </c>
      <c r="G104" s="88">
        <f t="shared" si="8"/>
        <v>0.18216300000000002</v>
      </c>
      <c r="H104" s="89">
        <v>2139</v>
      </c>
      <c r="I104" s="90" t="s">
        <v>64</v>
      </c>
      <c r="J104" s="74">
        <f t="shared" si="9"/>
        <v>0.21389999999999998</v>
      </c>
      <c r="K104" s="89">
        <v>1557</v>
      </c>
      <c r="L104" s="90" t="s">
        <v>64</v>
      </c>
      <c r="M104" s="74">
        <f t="shared" si="6"/>
        <v>0.15570000000000001</v>
      </c>
      <c r="N104" s="89">
        <v>1284</v>
      </c>
      <c r="O104" s="90" t="s">
        <v>64</v>
      </c>
      <c r="P104" s="74">
        <f t="shared" si="7"/>
        <v>0.12840000000000001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0.17960000000000001</v>
      </c>
      <c r="F105" s="92">
        <v>9.5099999999999994E-3</v>
      </c>
      <c r="G105" s="88">
        <f t="shared" si="8"/>
        <v>0.18911</v>
      </c>
      <c r="H105" s="89">
        <v>2299</v>
      </c>
      <c r="I105" s="90" t="s">
        <v>64</v>
      </c>
      <c r="J105" s="74">
        <f t="shared" si="9"/>
        <v>0.22989999999999999</v>
      </c>
      <c r="K105" s="89">
        <v>1621</v>
      </c>
      <c r="L105" s="90" t="s">
        <v>64</v>
      </c>
      <c r="M105" s="74">
        <f t="shared" si="6"/>
        <v>0.16209999999999999</v>
      </c>
      <c r="N105" s="89">
        <v>1345</v>
      </c>
      <c r="O105" s="90" t="s">
        <v>64</v>
      </c>
      <c r="P105" s="74">
        <f t="shared" si="7"/>
        <v>0.13450000000000001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0.18679999999999999</v>
      </c>
      <c r="F106" s="92">
        <v>9.1859999999999997E-3</v>
      </c>
      <c r="G106" s="88">
        <f t="shared" si="8"/>
        <v>0.19598599999999999</v>
      </c>
      <c r="H106" s="89">
        <v>2458</v>
      </c>
      <c r="I106" s="90" t="s">
        <v>64</v>
      </c>
      <c r="J106" s="74">
        <f t="shared" si="9"/>
        <v>0.24580000000000002</v>
      </c>
      <c r="K106" s="89">
        <v>1681</v>
      </c>
      <c r="L106" s="90" t="s">
        <v>64</v>
      </c>
      <c r="M106" s="74">
        <f t="shared" si="6"/>
        <v>0.1681</v>
      </c>
      <c r="N106" s="89">
        <v>1405</v>
      </c>
      <c r="O106" s="90" t="s">
        <v>64</v>
      </c>
      <c r="P106" s="74">
        <f t="shared" si="7"/>
        <v>0.14050000000000001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0.19370000000000001</v>
      </c>
      <c r="F107" s="92">
        <v>8.8870000000000008E-3</v>
      </c>
      <c r="G107" s="88">
        <f t="shared" si="8"/>
        <v>0.20258700000000002</v>
      </c>
      <c r="H107" s="89">
        <v>2614</v>
      </c>
      <c r="I107" s="90" t="s">
        <v>64</v>
      </c>
      <c r="J107" s="74">
        <f t="shared" si="9"/>
        <v>0.26139999999999997</v>
      </c>
      <c r="K107" s="89">
        <v>1738</v>
      </c>
      <c r="L107" s="90" t="s">
        <v>64</v>
      </c>
      <c r="M107" s="74">
        <f t="shared" si="6"/>
        <v>0.17380000000000001</v>
      </c>
      <c r="N107" s="89">
        <v>1462</v>
      </c>
      <c r="O107" s="90" t="s">
        <v>64</v>
      </c>
      <c r="P107" s="74">
        <f t="shared" si="7"/>
        <v>0.1462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0.20039999999999999</v>
      </c>
      <c r="F108" s="92">
        <v>8.6099999999999996E-3</v>
      </c>
      <c r="G108" s="88">
        <f t="shared" si="8"/>
        <v>0.20901</v>
      </c>
      <c r="H108" s="89">
        <v>2770</v>
      </c>
      <c r="I108" s="90" t="s">
        <v>64</v>
      </c>
      <c r="J108" s="74">
        <f t="shared" si="9"/>
        <v>0.27700000000000002</v>
      </c>
      <c r="K108" s="89">
        <v>1792</v>
      </c>
      <c r="L108" s="90" t="s">
        <v>64</v>
      </c>
      <c r="M108" s="74">
        <f t="shared" si="6"/>
        <v>0.1792</v>
      </c>
      <c r="N108" s="89">
        <v>1516</v>
      </c>
      <c r="O108" s="90" t="s">
        <v>64</v>
      </c>
      <c r="P108" s="74">
        <f t="shared" si="7"/>
        <v>0.15160000000000001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0.20699999999999999</v>
      </c>
      <c r="F109" s="92">
        <v>8.3529999999999993E-3</v>
      </c>
      <c r="G109" s="88">
        <f t="shared" si="8"/>
        <v>0.21535299999999999</v>
      </c>
      <c r="H109" s="89">
        <v>2924</v>
      </c>
      <c r="I109" s="90" t="s">
        <v>64</v>
      </c>
      <c r="J109" s="74">
        <f t="shared" si="9"/>
        <v>0.29239999999999999</v>
      </c>
      <c r="K109" s="89">
        <v>1844</v>
      </c>
      <c r="L109" s="90" t="s">
        <v>64</v>
      </c>
      <c r="M109" s="74">
        <f t="shared" si="6"/>
        <v>0.18440000000000001</v>
      </c>
      <c r="N109" s="89">
        <v>1569</v>
      </c>
      <c r="O109" s="90" t="s">
        <v>64</v>
      </c>
      <c r="P109" s="74">
        <f t="shared" si="7"/>
        <v>0.15689999999999998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0.21970000000000001</v>
      </c>
      <c r="F110" s="92">
        <v>7.8879999999999992E-3</v>
      </c>
      <c r="G110" s="88">
        <f t="shared" si="8"/>
        <v>0.22758800000000001</v>
      </c>
      <c r="H110" s="89">
        <v>3227</v>
      </c>
      <c r="I110" s="90" t="s">
        <v>64</v>
      </c>
      <c r="J110" s="74">
        <f t="shared" si="9"/>
        <v>0.32269999999999999</v>
      </c>
      <c r="K110" s="89">
        <v>1940</v>
      </c>
      <c r="L110" s="90" t="s">
        <v>64</v>
      </c>
      <c r="M110" s="74">
        <f t="shared" si="6"/>
        <v>0.19400000000000001</v>
      </c>
      <c r="N110" s="89">
        <v>1670</v>
      </c>
      <c r="O110" s="90" t="s">
        <v>64</v>
      </c>
      <c r="P110" s="74">
        <f t="shared" si="7"/>
        <v>0.16699999999999998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0.2349</v>
      </c>
      <c r="F111" s="92">
        <v>7.3860000000000002E-3</v>
      </c>
      <c r="G111" s="88">
        <f t="shared" si="8"/>
        <v>0.242286</v>
      </c>
      <c r="H111" s="89">
        <v>3597</v>
      </c>
      <c r="I111" s="90" t="s">
        <v>64</v>
      </c>
      <c r="J111" s="74">
        <f t="shared" si="9"/>
        <v>0.35970000000000002</v>
      </c>
      <c r="K111" s="89">
        <v>2048</v>
      </c>
      <c r="L111" s="90" t="s">
        <v>64</v>
      </c>
      <c r="M111" s="74">
        <f t="shared" si="6"/>
        <v>0.20480000000000001</v>
      </c>
      <c r="N111" s="89">
        <v>1786</v>
      </c>
      <c r="O111" s="90" t="s">
        <v>64</v>
      </c>
      <c r="P111" s="74">
        <f t="shared" si="7"/>
        <v>0.17860000000000001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0.24929999999999999</v>
      </c>
      <c r="F112" s="92">
        <v>6.953E-3</v>
      </c>
      <c r="G112" s="88">
        <f t="shared" si="8"/>
        <v>0.25625300000000001</v>
      </c>
      <c r="H112" s="89">
        <v>3957</v>
      </c>
      <c r="I112" s="90" t="s">
        <v>64</v>
      </c>
      <c r="J112" s="74">
        <f t="shared" si="9"/>
        <v>0.3957</v>
      </c>
      <c r="K112" s="89">
        <v>2145</v>
      </c>
      <c r="L112" s="90" t="s">
        <v>64</v>
      </c>
      <c r="M112" s="74">
        <f t="shared" si="6"/>
        <v>0.2145</v>
      </c>
      <c r="N112" s="89">
        <v>1894</v>
      </c>
      <c r="O112" s="90" t="s">
        <v>64</v>
      </c>
      <c r="P112" s="74">
        <f t="shared" si="7"/>
        <v>0.18939999999999999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0.2631</v>
      </c>
      <c r="F113" s="92">
        <v>6.5750000000000001E-3</v>
      </c>
      <c r="G113" s="88">
        <f t="shared" si="8"/>
        <v>0.269675</v>
      </c>
      <c r="H113" s="89">
        <v>4309</v>
      </c>
      <c r="I113" s="90" t="s">
        <v>64</v>
      </c>
      <c r="J113" s="74">
        <f t="shared" si="9"/>
        <v>0.43090000000000001</v>
      </c>
      <c r="K113" s="89">
        <v>2234</v>
      </c>
      <c r="L113" s="90" t="s">
        <v>64</v>
      </c>
      <c r="M113" s="74">
        <f t="shared" si="6"/>
        <v>0.22339999999999999</v>
      </c>
      <c r="N113" s="89">
        <v>1994</v>
      </c>
      <c r="O113" s="90" t="s">
        <v>64</v>
      </c>
      <c r="P113" s="74">
        <f t="shared" si="7"/>
        <v>0.19939999999999999</v>
      </c>
    </row>
    <row r="114" spans="1:16">
      <c r="B114" s="89">
        <v>300</v>
      </c>
      <c r="C114" s="90" t="s">
        <v>63</v>
      </c>
      <c r="D114" s="74">
        <f t="shared" ref="D114:D126" si="10">B114/1000/$C$5</f>
        <v>4.2857142857142858E-2</v>
      </c>
      <c r="E114" s="91">
        <v>0.27629999999999999</v>
      </c>
      <c r="F114" s="92">
        <v>6.2420000000000002E-3</v>
      </c>
      <c r="G114" s="88">
        <f t="shared" si="8"/>
        <v>0.28254200000000002</v>
      </c>
      <c r="H114" s="89">
        <v>4652</v>
      </c>
      <c r="I114" s="90" t="s">
        <v>64</v>
      </c>
      <c r="J114" s="74">
        <f t="shared" si="9"/>
        <v>0.4652</v>
      </c>
      <c r="K114" s="89">
        <v>2314</v>
      </c>
      <c r="L114" s="90" t="s">
        <v>64</v>
      </c>
      <c r="M114" s="74">
        <f t="shared" si="6"/>
        <v>0.23139999999999999</v>
      </c>
      <c r="N114" s="89">
        <v>2088</v>
      </c>
      <c r="O114" s="90" t="s">
        <v>64</v>
      </c>
      <c r="P114" s="74">
        <f t="shared" si="7"/>
        <v>0.20880000000000001</v>
      </c>
    </row>
    <row r="115" spans="1:16">
      <c r="B115" s="89">
        <v>325</v>
      </c>
      <c r="C115" s="90" t="s">
        <v>63</v>
      </c>
      <c r="D115" s="74">
        <f t="shared" si="10"/>
        <v>4.642857142857143E-2</v>
      </c>
      <c r="E115" s="91">
        <v>0.28899999999999998</v>
      </c>
      <c r="F115" s="92">
        <v>5.9459999999999999E-3</v>
      </c>
      <c r="G115" s="88">
        <f t="shared" si="8"/>
        <v>0.29494599999999999</v>
      </c>
      <c r="H115" s="89">
        <v>4987</v>
      </c>
      <c r="I115" s="90" t="s">
        <v>64</v>
      </c>
      <c r="J115" s="74">
        <f t="shared" si="9"/>
        <v>0.49870000000000003</v>
      </c>
      <c r="K115" s="89">
        <v>2388</v>
      </c>
      <c r="L115" s="90" t="s">
        <v>64</v>
      </c>
      <c r="M115" s="74">
        <f t="shared" si="6"/>
        <v>0.23879999999999998</v>
      </c>
      <c r="N115" s="89">
        <v>2175</v>
      </c>
      <c r="O115" s="90" t="s">
        <v>64</v>
      </c>
      <c r="P115" s="74">
        <f t="shared" si="7"/>
        <v>0.21749999999999997</v>
      </c>
    </row>
    <row r="116" spans="1:16">
      <c r="B116" s="89">
        <v>350</v>
      </c>
      <c r="C116" s="90" t="s">
        <v>63</v>
      </c>
      <c r="D116" s="74">
        <f t="shared" si="10"/>
        <v>4.9999999999999996E-2</v>
      </c>
      <c r="E116" s="91">
        <v>0.30130000000000001</v>
      </c>
      <c r="F116" s="92">
        <v>5.6800000000000002E-3</v>
      </c>
      <c r="G116" s="88">
        <f t="shared" si="8"/>
        <v>0.30698000000000003</v>
      </c>
      <c r="H116" s="89">
        <v>5314</v>
      </c>
      <c r="I116" s="90" t="s">
        <v>64</v>
      </c>
      <c r="J116" s="74">
        <f t="shared" si="9"/>
        <v>0.53139999999999998</v>
      </c>
      <c r="K116" s="89">
        <v>2456</v>
      </c>
      <c r="L116" s="90" t="s">
        <v>64</v>
      </c>
      <c r="M116" s="74">
        <f t="shared" si="6"/>
        <v>0.24559999999999998</v>
      </c>
      <c r="N116" s="89">
        <v>2258</v>
      </c>
      <c r="O116" s="90" t="s">
        <v>64</v>
      </c>
      <c r="P116" s="74">
        <f t="shared" si="7"/>
        <v>0.2258</v>
      </c>
    </row>
    <row r="117" spans="1:16">
      <c r="B117" s="89">
        <v>375</v>
      </c>
      <c r="C117" s="90" t="s">
        <v>63</v>
      </c>
      <c r="D117" s="74">
        <f t="shared" si="10"/>
        <v>5.3571428571428568E-2</v>
      </c>
      <c r="E117" s="91">
        <v>0.31309999999999999</v>
      </c>
      <c r="F117" s="92">
        <v>5.4409999999999997E-3</v>
      </c>
      <c r="G117" s="88">
        <f t="shared" si="8"/>
        <v>0.31854099999999996</v>
      </c>
      <c r="H117" s="89">
        <v>5634</v>
      </c>
      <c r="I117" s="90" t="s">
        <v>64</v>
      </c>
      <c r="J117" s="74">
        <f t="shared" si="9"/>
        <v>0.56340000000000001</v>
      </c>
      <c r="K117" s="89">
        <v>2519</v>
      </c>
      <c r="L117" s="90" t="s">
        <v>64</v>
      </c>
      <c r="M117" s="74">
        <f t="shared" si="6"/>
        <v>0.25190000000000001</v>
      </c>
      <c r="N117" s="89">
        <v>2335</v>
      </c>
      <c r="O117" s="90" t="s">
        <v>64</v>
      </c>
      <c r="P117" s="74">
        <f t="shared" si="7"/>
        <v>0.23349999999999999</v>
      </c>
    </row>
    <row r="118" spans="1:16">
      <c r="B118" s="89">
        <v>400</v>
      </c>
      <c r="C118" s="90" t="s">
        <v>63</v>
      </c>
      <c r="D118" s="74">
        <f t="shared" si="10"/>
        <v>5.7142857142857148E-2</v>
      </c>
      <c r="E118" s="91">
        <v>0.3246</v>
      </c>
      <c r="F118" s="92">
        <v>5.2240000000000003E-3</v>
      </c>
      <c r="G118" s="88">
        <f t="shared" si="8"/>
        <v>0.32982400000000001</v>
      </c>
      <c r="H118" s="89">
        <v>5948</v>
      </c>
      <c r="I118" s="90" t="s">
        <v>64</v>
      </c>
      <c r="J118" s="74">
        <f t="shared" si="9"/>
        <v>0.5948</v>
      </c>
      <c r="K118" s="89">
        <v>2577</v>
      </c>
      <c r="L118" s="90" t="s">
        <v>64</v>
      </c>
      <c r="M118" s="74">
        <f t="shared" si="6"/>
        <v>0.25769999999999998</v>
      </c>
      <c r="N118" s="89">
        <v>2409</v>
      </c>
      <c r="O118" s="90" t="s">
        <v>64</v>
      </c>
      <c r="P118" s="74">
        <f t="shared" si="7"/>
        <v>0.24089999999999998</v>
      </c>
    </row>
    <row r="119" spans="1:16">
      <c r="B119" s="89">
        <v>450</v>
      </c>
      <c r="C119" s="90" t="s">
        <v>63</v>
      </c>
      <c r="D119" s="74">
        <f t="shared" si="10"/>
        <v>6.4285714285714293E-2</v>
      </c>
      <c r="E119" s="91">
        <v>0.34639999999999999</v>
      </c>
      <c r="F119" s="92">
        <v>4.8440000000000002E-3</v>
      </c>
      <c r="G119" s="88">
        <f t="shared" si="8"/>
        <v>0.351244</v>
      </c>
      <c r="H119" s="89">
        <v>6557</v>
      </c>
      <c r="I119" s="90" t="s">
        <v>64</v>
      </c>
      <c r="J119" s="74">
        <f t="shared" si="9"/>
        <v>0.65570000000000006</v>
      </c>
      <c r="K119" s="89">
        <v>2682</v>
      </c>
      <c r="L119" s="90" t="s">
        <v>64</v>
      </c>
      <c r="M119" s="74">
        <f t="shared" si="6"/>
        <v>0.26819999999999999</v>
      </c>
      <c r="N119" s="89">
        <v>2545</v>
      </c>
      <c r="O119" s="90" t="s">
        <v>64</v>
      </c>
      <c r="P119" s="74">
        <f t="shared" si="7"/>
        <v>0.2545</v>
      </c>
    </row>
    <row r="120" spans="1:16">
      <c r="B120" s="89">
        <v>500</v>
      </c>
      <c r="C120" s="90" t="s">
        <v>63</v>
      </c>
      <c r="D120" s="74">
        <f t="shared" si="10"/>
        <v>7.1428571428571425E-2</v>
      </c>
      <c r="E120" s="91">
        <v>0.3669</v>
      </c>
      <c r="F120" s="92">
        <v>4.522E-3</v>
      </c>
      <c r="G120" s="88">
        <f t="shared" si="8"/>
        <v>0.37142200000000003</v>
      </c>
      <c r="H120" s="89">
        <v>7143</v>
      </c>
      <c r="I120" s="90" t="s">
        <v>64</v>
      </c>
      <c r="J120" s="74">
        <f t="shared" si="9"/>
        <v>0.71429999999999993</v>
      </c>
      <c r="K120" s="89">
        <v>2775</v>
      </c>
      <c r="L120" s="90" t="s">
        <v>64</v>
      </c>
      <c r="M120" s="74">
        <f t="shared" si="6"/>
        <v>0.27749999999999997</v>
      </c>
      <c r="N120" s="89">
        <v>2668</v>
      </c>
      <c r="O120" s="90" t="s">
        <v>64</v>
      </c>
      <c r="P120" s="74">
        <f t="shared" si="7"/>
        <v>0.26680000000000004</v>
      </c>
    </row>
    <row r="121" spans="1:16">
      <c r="B121" s="89">
        <v>550</v>
      </c>
      <c r="C121" s="90" t="s">
        <v>63</v>
      </c>
      <c r="D121" s="74">
        <f t="shared" si="10"/>
        <v>7.8571428571428584E-2</v>
      </c>
      <c r="E121" s="91">
        <v>0.38619999999999999</v>
      </c>
      <c r="F121" s="92">
        <v>4.2449999999999996E-3</v>
      </c>
      <c r="G121" s="88">
        <f t="shared" si="8"/>
        <v>0.39044499999999999</v>
      </c>
      <c r="H121" s="89">
        <v>7709</v>
      </c>
      <c r="I121" s="90" t="s">
        <v>64</v>
      </c>
      <c r="J121" s="74">
        <f t="shared" si="9"/>
        <v>0.77089999999999992</v>
      </c>
      <c r="K121" s="89">
        <v>2857</v>
      </c>
      <c r="L121" s="90" t="s">
        <v>64</v>
      </c>
      <c r="M121" s="74">
        <f t="shared" si="6"/>
        <v>0.28570000000000001</v>
      </c>
      <c r="N121" s="89">
        <v>2781</v>
      </c>
      <c r="O121" s="90" t="s">
        <v>64</v>
      </c>
      <c r="P121" s="74">
        <f t="shared" si="7"/>
        <v>0.27810000000000001</v>
      </c>
    </row>
    <row r="122" spans="1:16">
      <c r="B122" s="89">
        <v>600</v>
      </c>
      <c r="C122" s="90" t="s">
        <v>63</v>
      </c>
      <c r="D122" s="74">
        <f t="shared" si="10"/>
        <v>8.5714285714285715E-2</v>
      </c>
      <c r="E122" s="91">
        <v>0.40439999999999998</v>
      </c>
      <c r="F122" s="92">
        <v>4.0039999999999997E-3</v>
      </c>
      <c r="G122" s="88">
        <f t="shared" si="8"/>
        <v>0.40840399999999999</v>
      </c>
      <c r="H122" s="89">
        <v>8257</v>
      </c>
      <c r="I122" s="90" t="s">
        <v>64</v>
      </c>
      <c r="J122" s="74">
        <f t="shared" si="9"/>
        <v>0.82569999999999999</v>
      </c>
      <c r="K122" s="89">
        <v>2931</v>
      </c>
      <c r="L122" s="90" t="s">
        <v>64</v>
      </c>
      <c r="M122" s="74">
        <f t="shared" si="6"/>
        <v>0.29310000000000003</v>
      </c>
      <c r="N122" s="89">
        <v>2885</v>
      </c>
      <c r="O122" s="90" t="s">
        <v>64</v>
      </c>
      <c r="P122" s="74">
        <f t="shared" si="7"/>
        <v>0.28849999999999998</v>
      </c>
    </row>
    <row r="123" spans="1:16">
      <c r="B123" s="89">
        <v>650</v>
      </c>
      <c r="C123" s="90" t="s">
        <v>63</v>
      </c>
      <c r="D123" s="74">
        <f t="shared" si="10"/>
        <v>9.285714285714286E-2</v>
      </c>
      <c r="E123" s="91">
        <v>0.42170000000000002</v>
      </c>
      <c r="F123" s="92">
        <v>3.7929999999999999E-3</v>
      </c>
      <c r="G123" s="88">
        <f t="shared" si="8"/>
        <v>0.42549300000000001</v>
      </c>
      <c r="H123" s="89">
        <v>8789</v>
      </c>
      <c r="I123" s="90" t="s">
        <v>64</v>
      </c>
      <c r="J123" s="76">
        <f t="shared" si="9"/>
        <v>0.87890000000000001</v>
      </c>
      <c r="K123" s="89">
        <v>2997</v>
      </c>
      <c r="L123" s="90" t="s">
        <v>64</v>
      </c>
      <c r="M123" s="74">
        <f t="shared" si="6"/>
        <v>0.29969999999999997</v>
      </c>
      <c r="N123" s="89">
        <v>2981</v>
      </c>
      <c r="O123" s="90" t="s">
        <v>64</v>
      </c>
      <c r="P123" s="74">
        <f t="shared" si="7"/>
        <v>0.29809999999999998</v>
      </c>
    </row>
    <row r="124" spans="1:16">
      <c r="B124" s="89">
        <v>700</v>
      </c>
      <c r="C124" s="90" t="s">
        <v>63</v>
      </c>
      <c r="D124" s="74">
        <f t="shared" si="10"/>
        <v>9.9999999999999992E-2</v>
      </c>
      <c r="E124" s="91">
        <v>0.43809999999999999</v>
      </c>
      <c r="F124" s="92">
        <v>3.6050000000000001E-3</v>
      </c>
      <c r="G124" s="88">
        <f t="shared" si="8"/>
        <v>0.44170500000000001</v>
      </c>
      <c r="H124" s="89">
        <v>9306</v>
      </c>
      <c r="I124" s="90" t="s">
        <v>64</v>
      </c>
      <c r="J124" s="76">
        <f t="shared" si="9"/>
        <v>0.93059999999999987</v>
      </c>
      <c r="K124" s="89">
        <v>3058</v>
      </c>
      <c r="L124" s="90" t="s">
        <v>64</v>
      </c>
      <c r="M124" s="74">
        <f t="shared" si="6"/>
        <v>0.30579999999999996</v>
      </c>
      <c r="N124" s="89">
        <v>3071</v>
      </c>
      <c r="O124" s="90" t="s">
        <v>64</v>
      </c>
      <c r="P124" s="74">
        <f t="shared" si="7"/>
        <v>0.30710000000000004</v>
      </c>
    </row>
    <row r="125" spans="1:16">
      <c r="B125" s="77">
        <v>800</v>
      </c>
      <c r="C125" s="79" t="s">
        <v>63</v>
      </c>
      <c r="D125" s="74">
        <f t="shared" si="10"/>
        <v>0.1142857142857143</v>
      </c>
      <c r="E125" s="91">
        <v>0.46829999999999999</v>
      </c>
      <c r="F125" s="92">
        <v>3.2859999999999999E-3</v>
      </c>
      <c r="G125" s="88">
        <f t="shared" si="8"/>
        <v>0.47158600000000001</v>
      </c>
      <c r="H125" s="89">
        <v>1.03</v>
      </c>
      <c r="I125" s="93" t="s">
        <v>66</v>
      </c>
      <c r="J125" s="76">
        <f t="shared" ref="J125:J130" si="11">H125</f>
        <v>1.03</v>
      </c>
      <c r="K125" s="89">
        <v>3165</v>
      </c>
      <c r="L125" s="90" t="s">
        <v>64</v>
      </c>
      <c r="M125" s="74">
        <f t="shared" si="6"/>
        <v>0.3165</v>
      </c>
      <c r="N125" s="89">
        <v>3233</v>
      </c>
      <c r="O125" s="90" t="s">
        <v>64</v>
      </c>
      <c r="P125" s="74">
        <f t="shared" si="7"/>
        <v>0.32330000000000003</v>
      </c>
    </row>
    <row r="126" spans="1:16">
      <c r="B126" s="77">
        <v>900</v>
      </c>
      <c r="C126" s="79" t="s">
        <v>63</v>
      </c>
      <c r="D126" s="74">
        <f t="shared" si="10"/>
        <v>0.12857142857142859</v>
      </c>
      <c r="E126" s="91">
        <v>0.49540000000000001</v>
      </c>
      <c r="F126" s="92">
        <v>3.0249999999999999E-3</v>
      </c>
      <c r="G126" s="88">
        <f t="shared" si="8"/>
        <v>0.49842500000000001</v>
      </c>
      <c r="H126" s="77">
        <v>1.1299999999999999</v>
      </c>
      <c r="I126" s="79" t="s">
        <v>66</v>
      </c>
      <c r="J126" s="76">
        <f t="shared" si="11"/>
        <v>1.1299999999999999</v>
      </c>
      <c r="K126" s="77">
        <v>3257</v>
      </c>
      <c r="L126" s="79" t="s">
        <v>64</v>
      </c>
      <c r="M126" s="74">
        <f t="shared" si="6"/>
        <v>0.32569999999999999</v>
      </c>
      <c r="N126" s="77">
        <v>3378</v>
      </c>
      <c r="O126" s="79" t="s">
        <v>64</v>
      </c>
      <c r="P126" s="74">
        <f t="shared" si="7"/>
        <v>0.33779999999999999</v>
      </c>
    </row>
    <row r="127" spans="1:16">
      <c r="B127" s="77">
        <v>1</v>
      </c>
      <c r="C127" s="78" t="s">
        <v>65</v>
      </c>
      <c r="D127" s="74">
        <f t="shared" ref="D127:D190" si="12">B127/$C$5</f>
        <v>0.14285714285714285</v>
      </c>
      <c r="E127" s="91">
        <v>0.51970000000000005</v>
      </c>
      <c r="F127" s="92">
        <v>2.8059999999999999E-3</v>
      </c>
      <c r="G127" s="88">
        <f t="shared" si="8"/>
        <v>0.52250600000000003</v>
      </c>
      <c r="H127" s="77">
        <v>1.22</v>
      </c>
      <c r="I127" s="79" t="s">
        <v>66</v>
      </c>
      <c r="J127" s="76">
        <f t="shared" si="11"/>
        <v>1.22</v>
      </c>
      <c r="K127" s="77">
        <v>3337</v>
      </c>
      <c r="L127" s="79" t="s">
        <v>64</v>
      </c>
      <c r="M127" s="74">
        <f t="shared" si="6"/>
        <v>0.3337</v>
      </c>
      <c r="N127" s="77">
        <v>3508</v>
      </c>
      <c r="O127" s="79" t="s">
        <v>64</v>
      </c>
      <c r="P127" s="74">
        <f t="shared" si="7"/>
        <v>0.3508</v>
      </c>
    </row>
    <row r="128" spans="1:16">
      <c r="A128" s="94"/>
      <c r="B128" s="89">
        <v>1.1000000000000001</v>
      </c>
      <c r="C128" s="90" t="s">
        <v>65</v>
      </c>
      <c r="D128" s="74">
        <f t="shared" si="12"/>
        <v>0.15714285714285717</v>
      </c>
      <c r="E128" s="91">
        <v>0.54159999999999997</v>
      </c>
      <c r="F128" s="92">
        <v>2.6199999999999999E-3</v>
      </c>
      <c r="G128" s="88">
        <f t="shared" si="8"/>
        <v>0.54421999999999993</v>
      </c>
      <c r="H128" s="89">
        <v>1.31</v>
      </c>
      <c r="I128" s="90" t="s">
        <v>66</v>
      </c>
      <c r="J128" s="76">
        <f t="shared" si="11"/>
        <v>1.31</v>
      </c>
      <c r="K128" s="77">
        <v>3408</v>
      </c>
      <c r="L128" s="79" t="s">
        <v>64</v>
      </c>
      <c r="M128" s="74">
        <f t="shared" si="6"/>
        <v>0.34079999999999999</v>
      </c>
      <c r="N128" s="77">
        <v>3626</v>
      </c>
      <c r="O128" s="79" t="s">
        <v>64</v>
      </c>
      <c r="P128" s="74">
        <f t="shared" si="7"/>
        <v>0.36259999999999998</v>
      </c>
    </row>
    <row r="129" spans="1:16">
      <c r="A129" s="94"/>
      <c r="B129" s="89">
        <v>1.2</v>
      </c>
      <c r="C129" s="90" t="s">
        <v>65</v>
      </c>
      <c r="D129" s="74">
        <f t="shared" si="12"/>
        <v>0.17142857142857143</v>
      </c>
      <c r="E129" s="91">
        <v>0.56110000000000004</v>
      </c>
      <c r="F129" s="92">
        <v>2.4599999999999999E-3</v>
      </c>
      <c r="G129" s="88">
        <f t="shared" si="8"/>
        <v>0.56356000000000006</v>
      </c>
      <c r="H129" s="89">
        <v>1.39</v>
      </c>
      <c r="I129" s="90" t="s">
        <v>66</v>
      </c>
      <c r="J129" s="76">
        <f t="shared" si="11"/>
        <v>1.39</v>
      </c>
      <c r="K129" s="77">
        <v>3471</v>
      </c>
      <c r="L129" s="79" t="s">
        <v>64</v>
      </c>
      <c r="M129" s="74">
        <f t="shared" si="6"/>
        <v>0.34710000000000002</v>
      </c>
      <c r="N129" s="77">
        <v>3735</v>
      </c>
      <c r="O129" s="79" t="s">
        <v>64</v>
      </c>
      <c r="P129" s="74">
        <f t="shared" si="7"/>
        <v>0.3735</v>
      </c>
    </row>
    <row r="130" spans="1:16">
      <c r="A130" s="94"/>
      <c r="B130" s="89">
        <v>1.3</v>
      </c>
      <c r="C130" s="90" t="s">
        <v>65</v>
      </c>
      <c r="D130" s="74">
        <f t="shared" si="12"/>
        <v>0.18571428571428572</v>
      </c>
      <c r="E130" s="91">
        <v>0.5786</v>
      </c>
      <c r="F130" s="92">
        <v>2.32E-3</v>
      </c>
      <c r="G130" s="88">
        <f t="shared" si="8"/>
        <v>0.58091999999999999</v>
      </c>
      <c r="H130" s="89">
        <v>1.48</v>
      </c>
      <c r="I130" s="90" t="s">
        <v>66</v>
      </c>
      <c r="J130" s="76">
        <f t="shared" si="11"/>
        <v>1.48</v>
      </c>
      <c r="K130" s="77">
        <v>3529</v>
      </c>
      <c r="L130" s="79" t="s">
        <v>64</v>
      </c>
      <c r="M130" s="74">
        <f t="shared" si="6"/>
        <v>0.35289999999999999</v>
      </c>
      <c r="N130" s="77">
        <v>3836</v>
      </c>
      <c r="O130" s="79" t="s">
        <v>64</v>
      </c>
      <c r="P130" s="74">
        <f t="shared" si="7"/>
        <v>0.3836</v>
      </c>
    </row>
    <row r="131" spans="1:16">
      <c r="A131" s="94"/>
      <c r="B131" s="89">
        <v>1.4</v>
      </c>
      <c r="C131" s="90" t="s">
        <v>65</v>
      </c>
      <c r="D131" s="74">
        <f t="shared" si="12"/>
        <v>0.19999999999999998</v>
      </c>
      <c r="E131" s="91">
        <v>0.59409999999999996</v>
      </c>
      <c r="F131" s="92">
        <v>2.1970000000000002E-3</v>
      </c>
      <c r="G131" s="88">
        <f t="shared" si="8"/>
        <v>0.59629699999999997</v>
      </c>
      <c r="H131" s="89">
        <v>1.56</v>
      </c>
      <c r="I131" s="90" t="s">
        <v>66</v>
      </c>
      <c r="J131" s="76">
        <f t="shared" ref="J131:J171" si="13">H131</f>
        <v>1.56</v>
      </c>
      <c r="K131" s="77">
        <v>3581</v>
      </c>
      <c r="L131" s="79" t="s">
        <v>64</v>
      </c>
      <c r="M131" s="74">
        <f t="shared" si="6"/>
        <v>0.35809999999999997</v>
      </c>
      <c r="N131" s="77">
        <v>3931</v>
      </c>
      <c r="O131" s="79" t="s">
        <v>64</v>
      </c>
      <c r="P131" s="74">
        <f t="shared" si="7"/>
        <v>0.3931</v>
      </c>
    </row>
    <row r="132" spans="1:16">
      <c r="A132" s="94"/>
      <c r="B132" s="89">
        <v>1.5</v>
      </c>
      <c r="C132" s="90" t="s">
        <v>65</v>
      </c>
      <c r="D132" s="74">
        <f t="shared" si="12"/>
        <v>0.21428571428571427</v>
      </c>
      <c r="E132" s="91">
        <v>0.6079</v>
      </c>
      <c r="F132" s="92">
        <v>2.0869999999999999E-3</v>
      </c>
      <c r="G132" s="88">
        <f t="shared" si="8"/>
        <v>0.60998699999999995</v>
      </c>
      <c r="H132" s="89">
        <v>1.64</v>
      </c>
      <c r="I132" s="90" t="s">
        <v>66</v>
      </c>
      <c r="J132" s="76">
        <f t="shared" si="13"/>
        <v>1.64</v>
      </c>
      <c r="K132" s="77">
        <v>3630</v>
      </c>
      <c r="L132" s="79" t="s">
        <v>64</v>
      </c>
      <c r="M132" s="74">
        <f t="shared" si="6"/>
        <v>0.36299999999999999</v>
      </c>
      <c r="N132" s="77">
        <v>4020</v>
      </c>
      <c r="O132" s="79" t="s">
        <v>64</v>
      </c>
      <c r="P132" s="74">
        <f t="shared" si="7"/>
        <v>0.40199999999999997</v>
      </c>
    </row>
    <row r="133" spans="1:16">
      <c r="A133" s="94"/>
      <c r="B133" s="89">
        <v>1.6</v>
      </c>
      <c r="C133" s="90" t="s">
        <v>65</v>
      </c>
      <c r="D133" s="74">
        <f t="shared" si="12"/>
        <v>0.22857142857142859</v>
      </c>
      <c r="E133" s="91">
        <v>0.62</v>
      </c>
      <c r="F133" s="92">
        <v>1.9889999999999999E-3</v>
      </c>
      <c r="G133" s="88">
        <f t="shared" si="8"/>
        <v>0.62198900000000001</v>
      </c>
      <c r="H133" s="89">
        <v>1.72</v>
      </c>
      <c r="I133" s="90" t="s">
        <v>66</v>
      </c>
      <c r="J133" s="76">
        <f t="shared" si="13"/>
        <v>1.72</v>
      </c>
      <c r="K133" s="77">
        <v>3675</v>
      </c>
      <c r="L133" s="79" t="s">
        <v>64</v>
      </c>
      <c r="M133" s="74">
        <f t="shared" si="6"/>
        <v>0.36749999999999999</v>
      </c>
      <c r="N133" s="77">
        <v>4104</v>
      </c>
      <c r="O133" s="79" t="s">
        <v>64</v>
      </c>
      <c r="P133" s="74">
        <f t="shared" si="7"/>
        <v>0.41039999999999999</v>
      </c>
    </row>
    <row r="134" spans="1:16">
      <c r="A134" s="94"/>
      <c r="B134" s="89">
        <v>1.7</v>
      </c>
      <c r="C134" s="90" t="s">
        <v>65</v>
      </c>
      <c r="D134" s="74">
        <f t="shared" si="12"/>
        <v>0.24285714285714285</v>
      </c>
      <c r="E134" s="91">
        <v>0.63070000000000004</v>
      </c>
      <c r="F134" s="92">
        <v>1.9009999999999999E-3</v>
      </c>
      <c r="G134" s="88">
        <f t="shared" si="8"/>
        <v>0.63260100000000008</v>
      </c>
      <c r="H134" s="89">
        <v>1.79</v>
      </c>
      <c r="I134" s="90" t="s">
        <v>66</v>
      </c>
      <c r="J134" s="76">
        <f t="shared" si="13"/>
        <v>1.79</v>
      </c>
      <c r="K134" s="77">
        <v>3717</v>
      </c>
      <c r="L134" s="79" t="s">
        <v>64</v>
      </c>
      <c r="M134" s="74">
        <f t="shared" si="6"/>
        <v>0.37170000000000003</v>
      </c>
      <c r="N134" s="77">
        <v>4184</v>
      </c>
      <c r="O134" s="79" t="s">
        <v>64</v>
      </c>
      <c r="P134" s="74">
        <f t="shared" si="7"/>
        <v>0.41839999999999999</v>
      </c>
    </row>
    <row r="135" spans="1:16">
      <c r="A135" s="94"/>
      <c r="B135" s="89">
        <v>1.8</v>
      </c>
      <c r="C135" s="90" t="s">
        <v>65</v>
      </c>
      <c r="D135" s="74">
        <f t="shared" si="12"/>
        <v>0.25714285714285717</v>
      </c>
      <c r="E135" s="91">
        <v>0.64</v>
      </c>
      <c r="F135" s="92">
        <v>1.8209999999999999E-3</v>
      </c>
      <c r="G135" s="88">
        <f t="shared" si="8"/>
        <v>0.64182099999999997</v>
      </c>
      <c r="H135" s="89">
        <v>1.87</v>
      </c>
      <c r="I135" s="90" t="s">
        <v>66</v>
      </c>
      <c r="J135" s="76">
        <f t="shared" si="13"/>
        <v>1.87</v>
      </c>
      <c r="K135" s="77">
        <v>3756</v>
      </c>
      <c r="L135" s="79" t="s">
        <v>64</v>
      </c>
      <c r="M135" s="74">
        <f t="shared" si="6"/>
        <v>0.37559999999999999</v>
      </c>
      <c r="N135" s="77">
        <v>4260</v>
      </c>
      <c r="O135" s="79" t="s">
        <v>64</v>
      </c>
      <c r="P135" s="74">
        <f t="shared" si="7"/>
        <v>0.42599999999999999</v>
      </c>
    </row>
    <row r="136" spans="1:16">
      <c r="A136" s="94"/>
      <c r="B136" s="89">
        <v>2</v>
      </c>
      <c r="C136" s="90" t="s">
        <v>65</v>
      </c>
      <c r="D136" s="74">
        <f t="shared" si="12"/>
        <v>0.2857142857142857</v>
      </c>
      <c r="E136" s="91">
        <v>0.65510000000000002</v>
      </c>
      <c r="F136" s="92">
        <v>1.681E-3</v>
      </c>
      <c r="G136" s="88">
        <f t="shared" si="8"/>
        <v>0.65678100000000006</v>
      </c>
      <c r="H136" s="89">
        <v>2.02</v>
      </c>
      <c r="I136" s="90" t="s">
        <v>66</v>
      </c>
      <c r="J136" s="76">
        <f t="shared" si="13"/>
        <v>2.02</v>
      </c>
      <c r="K136" s="77">
        <v>3831</v>
      </c>
      <c r="L136" s="79" t="s">
        <v>64</v>
      </c>
      <c r="M136" s="74">
        <f t="shared" si="6"/>
        <v>0.3831</v>
      </c>
      <c r="N136" s="77">
        <v>4403</v>
      </c>
      <c r="O136" s="79" t="s">
        <v>64</v>
      </c>
      <c r="P136" s="74">
        <f t="shared" si="7"/>
        <v>0.44029999999999997</v>
      </c>
    </row>
    <row r="137" spans="1:16">
      <c r="A137" s="94"/>
      <c r="B137" s="89">
        <v>2.25</v>
      </c>
      <c r="C137" s="90" t="s">
        <v>65</v>
      </c>
      <c r="D137" s="74">
        <f t="shared" si="12"/>
        <v>0.32142857142857145</v>
      </c>
      <c r="E137" s="91">
        <v>0.66830000000000001</v>
      </c>
      <c r="F137" s="92">
        <v>1.537E-3</v>
      </c>
      <c r="G137" s="88">
        <f t="shared" si="8"/>
        <v>0.66983700000000002</v>
      </c>
      <c r="H137" s="89">
        <v>2.21</v>
      </c>
      <c r="I137" s="90" t="s">
        <v>66</v>
      </c>
      <c r="J137" s="76">
        <f t="shared" si="13"/>
        <v>2.21</v>
      </c>
      <c r="K137" s="77">
        <v>3917</v>
      </c>
      <c r="L137" s="79" t="s">
        <v>64</v>
      </c>
      <c r="M137" s="74">
        <f t="shared" si="6"/>
        <v>0.39169999999999999</v>
      </c>
      <c r="N137" s="77">
        <v>4569</v>
      </c>
      <c r="O137" s="79" t="s">
        <v>64</v>
      </c>
      <c r="P137" s="74">
        <f t="shared" si="7"/>
        <v>0.45689999999999997</v>
      </c>
    </row>
    <row r="138" spans="1:16">
      <c r="A138" s="94"/>
      <c r="B138" s="89">
        <v>2.5</v>
      </c>
      <c r="C138" s="90" t="s">
        <v>65</v>
      </c>
      <c r="D138" s="74">
        <f t="shared" si="12"/>
        <v>0.35714285714285715</v>
      </c>
      <c r="E138" s="91">
        <v>0.6764</v>
      </c>
      <c r="F138" s="92">
        <v>1.4170000000000001E-3</v>
      </c>
      <c r="G138" s="88">
        <f t="shared" si="8"/>
        <v>0.677817</v>
      </c>
      <c r="H138" s="89">
        <v>2.39</v>
      </c>
      <c r="I138" s="90" t="s">
        <v>66</v>
      </c>
      <c r="J138" s="76">
        <f t="shared" si="13"/>
        <v>2.39</v>
      </c>
      <c r="K138" s="77">
        <v>3995</v>
      </c>
      <c r="L138" s="79" t="s">
        <v>64</v>
      </c>
      <c r="M138" s="74">
        <f t="shared" si="6"/>
        <v>0.39950000000000002</v>
      </c>
      <c r="N138" s="77">
        <v>4723</v>
      </c>
      <c r="O138" s="79" t="s">
        <v>64</v>
      </c>
      <c r="P138" s="74">
        <f t="shared" si="7"/>
        <v>0.4723</v>
      </c>
    </row>
    <row r="139" spans="1:16">
      <c r="A139" s="94"/>
      <c r="B139" s="89">
        <v>2.75</v>
      </c>
      <c r="C139" s="90" t="s">
        <v>65</v>
      </c>
      <c r="D139" s="74">
        <f t="shared" si="12"/>
        <v>0.39285714285714285</v>
      </c>
      <c r="E139" s="91">
        <v>0.68059999999999998</v>
      </c>
      <c r="F139" s="92">
        <v>1.3159999999999999E-3</v>
      </c>
      <c r="G139" s="88">
        <f t="shared" si="8"/>
        <v>0.68191599999999997</v>
      </c>
      <c r="H139" s="89">
        <v>2.58</v>
      </c>
      <c r="I139" s="90" t="s">
        <v>66</v>
      </c>
      <c r="J139" s="76">
        <f t="shared" si="13"/>
        <v>2.58</v>
      </c>
      <c r="K139" s="77">
        <v>4067</v>
      </c>
      <c r="L139" s="79" t="s">
        <v>64</v>
      </c>
      <c r="M139" s="74">
        <f t="shared" si="6"/>
        <v>0.40670000000000001</v>
      </c>
      <c r="N139" s="77">
        <v>4869</v>
      </c>
      <c r="O139" s="79" t="s">
        <v>64</v>
      </c>
      <c r="P139" s="74">
        <f t="shared" si="7"/>
        <v>0.4869</v>
      </c>
    </row>
    <row r="140" spans="1:16">
      <c r="A140" s="94"/>
      <c r="B140" s="89">
        <v>3</v>
      </c>
      <c r="C140" s="95" t="s">
        <v>65</v>
      </c>
      <c r="D140" s="74">
        <f t="shared" si="12"/>
        <v>0.42857142857142855</v>
      </c>
      <c r="E140" s="91">
        <v>0.68169999999999997</v>
      </c>
      <c r="F140" s="92">
        <v>1.23E-3</v>
      </c>
      <c r="G140" s="88">
        <f t="shared" si="8"/>
        <v>0.68292999999999993</v>
      </c>
      <c r="H140" s="89">
        <v>2.76</v>
      </c>
      <c r="I140" s="90" t="s">
        <v>66</v>
      </c>
      <c r="J140" s="76">
        <f t="shared" si="13"/>
        <v>2.76</v>
      </c>
      <c r="K140" s="77">
        <v>4135</v>
      </c>
      <c r="L140" s="79" t="s">
        <v>64</v>
      </c>
      <c r="M140" s="74">
        <f t="shared" si="6"/>
        <v>0.41349999999999998</v>
      </c>
      <c r="N140" s="77">
        <v>5008</v>
      </c>
      <c r="O140" s="79" t="s">
        <v>64</v>
      </c>
      <c r="P140" s="74">
        <f t="shared" si="7"/>
        <v>0.50080000000000002</v>
      </c>
    </row>
    <row r="141" spans="1:16">
      <c r="B141" s="89">
        <v>3.25</v>
      </c>
      <c r="C141" s="79" t="s">
        <v>65</v>
      </c>
      <c r="D141" s="74">
        <f t="shared" si="12"/>
        <v>0.4642857142857143</v>
      </c>
      <c r="E141" s="91">
        <v>0.68049999999999999</v>
      </c>
      <c r="F141" s="92">
        <v>1.155E-3</v>
      </c>
      <c r="G141" s="88">
        <f t="shared" si="8"/>
        <v>0.68165500000000001</v>
      </c>
      <c r="H141" s="77">
        <v>2.95</v>
      </c>
      <c r="I141" s="79" t="s">
        <v>66</v>
      </c>
      <c r="J141" s="76">
        <f t="shared" si="13"/>
        <v>2.95</v>
      </c>
      <c r="K141" s="77">
        <v>4199</v>
      </c>
      <c r="L141" s="79" t="s">
        <v>64</v>
      </c>
      <c r="M141" s="74">
        <f t="shared" si="6"/>
        <v>0.4199</v>
      </c>
      <c r="N141" s="77">
        <v>5142</v>
      </c>
      <c r="O141" s="79" t="s">
        <v>64</v>
      </c>
      <c r="P141" s="74">
        <f t="shared" si="7"/>
        <v>0.51419999999999999</v>
      </c>
    </row>
    <row r="142" spans="1:16">
      <c r="B142" s="89">
        <v>3.5</v>
      </c>
      <c r="C142" s="79" t="s">
        <v>65</v>
      </c>
      <c r="D142" s="74">
        <f t="shared" si="12"/>
        <v>0.5</v>
      </c>
      <c r="E142" s="91">
        <v>0.6774</v>
      </c>
      <c r="F142" s="92">
        <v>1.09E-3</v>
      </c>
      <c r="G142" s="88">
        <f t="shared" si="8"/>
        <v>0.67849000000000004</v>
      </c>
      <c r="H142" s="77">
        <v>3.13</v>
      </c>
      <c r="I142" s="79" t="s">
        <v>66</v>
      </c>
      <c r="J142" s="76">
        <f t="shared" si="13"/>
        <v>3.13</v>
      </c>
      <c r="K142" s="77">
        <v>4261</v>
      </c>
      <c r="L142" s="79" t="s">
        <v>64</v>
      </c>
      <c r="M142" s="74">
        <f t="shared" si="6"/>
        <v>0.42610000000000003</v>
      </c>
      <c r="N142" s="77">
        <v>5271</v>
      </c>
      <c r="O142" s="79" t="s">
        <v>64</v>
      </c>
      <c r="P142" s="74">
        <f t="shared" si="7"/>
        <v>0.52710000000000001</v>
      </c>
    </row>
    <row r="143" spans="1:16">
      <c r="B143" s="89">
        <v>3.75</v>
      </c>
      <c r="C143" s="79" t="s">
        <v>65</v>
      </c>
      <c r="D143" s="74">
        <f t="shared" si="12"/>
        <v>0.5357142857142857</v>
      </c>
      <c r="E143" s="91">
        <v>0.67300000000000004</v>
      </c>
      <c r="F143" s="92">
        <v>1.0319999999999999E-3</v>
      </c>
      <c r="G143" s="88">
        <f t="shared" si="8"/>
        <v>0.67403200000000008</v>
      </c>
      <c r="H143" s="77">
        <v>3.32</v>
      </c>
      <c r="I143" s="79" t="s">
        <v>66</v>
      </c>
      <c r="J143" s="76">
        <f t="shared" si="13"/>
        <v>3.32</v>
      </c>
      <c r="K143" s="77">
        <v>4320</v>
      </c>
      <c r="L143" s="79" t="s">
        <v>64</v>
      </c>
      <c r="M143" s="74">
        <f t="shared" si="6"/>
        <v>0.43200000000000005</v>
      </c>
      <c r="N143" s="77">
        <v>5398</v>
      </c>
      <c r="O143" s="79" t="s">
        <v>64</v>
      </c>
      <c r="P143" s="74">
        <f t="shared" si="7"/>
        <v>0.53979999999999995</v>
      </c>
    </row>
    <row r="144" spans="1:16">
      <c r="B144" s="89">
        <v>4</v>
      </c>
      <c r="C144" s="79" t="s">
        <v>65</v>
      </c>
      <c r="D144" s="74">
        <f t="shared" si="12"/>
        <v>0.5714285714285714</v>
      </c>
      <c r="E144" s="91">
        <v>0.66749999999999998</v>
      </c>
      <c r="F144" s="92">
        <v>9.8069999999999993E-4</v>
      </c>
      <c r="G144" s="88">
        <f t="shared" si="8"/>
        <v>0.66848069999999993</v>
      </c>
      <c r="H144" s="77">
        <v>3.51</v>
      </c>
      <c r="I144" s="79" t="s">
        <v>66</v>
      </c>
      <c r="J144" s="76">
        <f t="shared" si="13"/>
        <v>3.51</v>
      </c>
      <c r="K144" s="77">
        <v>4378</v>
      </c>
      <c r="L144" s="79" t="s">
        <v>64</v>
      </c>
      <c r="M144" s="74">
        <f t="shared" si="6"/>
        <v>0.43780000000000002</v>
      </c>
      <c r="N144" s="77">
        <v>5523</v>
      </c>
      <c r="O144" s="79" t="s">
        <v>64</v>
      </c>
      <c r="P144" s="74">
        <f t="shared" si="7"/>
        <v>0.55230000000000001</v>
      </c>
    </row>
    <row r="145" spans="2:16">
      <c r="B145" s="89">
        <v>4.5</v>
      </c>
      <c r="C145" s="79" t="s">
        <v>65</v>
      </c>
      <c r="D145" s="74">
        <f t="shared" si="12"/>
        <v>0.6428571428571429</v>
      </c>
      <c r="E145" s="91">
        <v>0.65439999999999998</v>
      </c>
      <c r="F145" s="92">
        <v>8.9300000000000002E-4</v>
      </c>
      <c r="G145" s="88">
        <f t="shared" si="8"/>
        <v>0.65529300000000001</v>
      </c>
      <c r="H145" s="77">
        <v>3.89</v>
      </c>
      <c r="I145" s="79" t="s">
        <v>66</v>
      </c>
      <c r="J145" s="76">
        <f t="shared" si="13"/>
        <v>3.89</v>
      </c>
      <c r="K145" s="77">
        <v>4505</v>
      </c>
      <c r="L145" s="79" t="s">
        <v>64</v>
      </c>
      <c r="M145" s="74">
        <f t="shared" si="6"/>
        <v>0.45050000000000001</v>
      </c>
      <c r="N145" s="77">
        <v>5767</v>
      </c>
      <c r="O145" s="79" t="s">
        <v>64</v>
      </c>
      <c r="P145" s="74">
        <f t="shared" si="7"/>
        <v>0.57669999999999999</v>
      </c>
    </row>
    <row r="146" spans="2:16">
      <c r="B146" s="89">
        <v>5</v>
      </c>
      <c r="C146" s="79" t="s">
        <v>65</v>
      </c>
      <c r="D146" s="74">
        <f t="shared" si="12"/>
        <v>0.7142857142857143</v>
      </c>
      <c r="E146" s="91">
        <v>0.63970000000000005</v>
      </c>
      <c r="F146" s="92">
        <v>8.2070000000000005E-4</v>
      </c>
      <c r="G146" s="88">
        <f t="shared" si="8"/>
        <v>0.64052070000000005</v>
      </c>
      <c r="H146" s="77">
        <v>4.28</v>
      </c>
      <c r="I146" s="79" t="s">
        <v>66</v>
      </c>
      <c r="J146" s="76">
        <f t="shared" si="13"/>
        <v>4.28</v>
      </c>
      <c r="K146" s="77">
        <v>4629</v>
      </c>
      <c r="L146" s="79" t="s">
        <v>64</v>
      </c>
      <c r="M146" s="74">
        <f t="shared" si="6"/>
        <v>0.46289999999999998</v>
      </c>
      <c r="N146" s="77">
        <v>6007</v>
      </c>
      <c r="O146" s="79" t="s">
        <v>64</v>
      </c>
      <c r="P146" s="74">
        <f t="shared" si="7"/>
        <v>0.60070000000000001</v>
      </c>
    </row>
    <row r="147" spans="2:16">
      <c r="B147" s="89">
        <v>5.5</v>
      </c>
      <c r="C147" s="79" t="s">
        <v>65</v>
      </c>
      <c r="D147" s="74">
        <f t="shared" si="12"/>
        <v>0.7857142857142857</v>
      </c>
      <c r="E147" s="91">
        <v>0.62419999999999998</v>
      </c>
      <c r="F147" s="92">
        <v>7.6020000000000005E-4</v>
      </c>
      <c r="G147" s="88">
        <f t="shared" si="8"/>
        <v>0.62496019999999997</v>
      </c>
      <c r="H147" s="77">
        <v>4.68</v>
      </c>
      <c r="I147" s="79" t="s">
        <v>66</v>
      </c>
      <c r="J147" s="76">
        <f t="shared" si="13"/>
        <v>4.68</v>
      </c>
      <c r="K147" s="77">
        <v>4751</v>
      </c>
      <c r="L147" s="79" t="s">
        <v>64</v>
      </c>
      <c r="M147" s="74">
        <f t="shared" si="6"/>
        <v>0.47510000000000002</v>
      </c>
      <c r="N147" s="77">
        <v>6245</v>
      </c>
      <c r="O147" s="79" t="s">
        <v>64</v>
      </c>
      <c r="P147" s="74">
        <f t="shared" si="7"/>
        <v>0.62450000000000006</v>
      </c>
    </row>
    <row r="148" spans="2:16">
      <c r="B148" s="89">
        <v>6</v>
      </c>
      <c r="C148" s="79" t="s">
        <v>65</v>
      </c>
      <c r="D148" s="74">
        <f t="shared" si="12"/>
        <v>0.8571428571428571</v>
      </c>
      <c r="E148" s="91">
        <v>0.60860000000000003</v>
      </c>
      <c r="F148" s="92">
        <v>7.0859999999999999E-4</v>
      </c>
      <c r="G148" s="88">
        <f t="shared" si="8"/>
        <v>0.60930859999999998</v>
      </c>
      <c r="H148" s="77">
        <v>5.0999999999999996</v>
      </c>
      <c r="I148" s="79" t="s">
        <v>66</v>
      </c>
      <c r="J148" s="76">
        <f t="shared" si="13"/>
        <v>5.0999999999999996</v>
      </c>
      <c r="K148" s="77">
        <v>4873</v>
      </c>
      <c r="L148" s="79" t="s">
        <v>64</v>
      </c>
      <c r="M148" s="74">
        <f t="shared" ref="M148:M161" si="14">K148/1000/10</f>
        <v>0.48730000000000001</v>
      </c>
      <c r="N148" s="77">
        <v>6483</v>
      </c>
      <c r="O148" s="79" t="s">
        <v>64</v>
      </c>
      <c r="P148" s="74">
        <f t="shared" ref="P148:P155" si="15">N148/1000/10</f>
        <v>0.64829999999999999</v>
      </c>
    </row>
    <row r="149" spans="2:16">
      <c r="B149" s="89">
        <v>6.5</v>
      </c>
      <c r="C149" s="79" t="s">
        <v>65</v>
      </c>
      <c r="D149" s="74">
        <f t="shared" si="12"/>
        <v>0.9285714285714286</v>
      </c>
      <c r="E149" s="91">
        <v>0.59309999999999996</v>
      </c>
      <c r="F149" s="92">
        <v>6.6410000000000004E-4</v>
      </c>
      <c r="G149" s="88">
        <f t="shared" ref="G149:G212" si="16">E149+F149</f>
        <v>0.59376409999999991</v>
      </c>
      <c r="H149" s="77">
        <v>5.52</v>
      </c>
      <c r="I149" s="79" t="s">
        <v>66</v>
      </c>
      <c r="J149" s="76">
        <f t="shared" si="13"/>
        <v>5.52</v>
      </c>
      <c r="K149" s="77">
        <v>4995</v>
      </c>
      <c r="L149" s="79" t="s">
        <v>64</v>
      </c>
      <c r="M149" s="74">
        <f t="shared" si="14"/>
        <v>0.4995</v>
      </c>
      <c r="N149" s="77">
        <v>6723</v>
      </c>
      <c r="O149" s="79" t="s">
        <v>64</v>
      </c>
      <c r="P149" s="74">
        <f t="shared" si="15"/>
        <v>0.67230000000000001</v>
      </c>
    </row>
    <row r="150" spans="2:16">
      <c r="B150" s="89">
        <v>7</v>
      </c>
      <c r="C150" s="79" t="s">
        <v>65</v>
      </c>
      <c r="D150" s="74">
        <f t="shared" si="12"/>
        <v>1</v>
      </c>
      <c r="E150" s="91">
        <v>0.57799999999999996</v>
      </c>
      <c r="F150" s="92">
        <v>6.2520000000000002E-4</v>
      </c>
      <c r="G150" s="88">
        <f t="shared" si="16"/>
        <v>0.57862519999999995</v>
      </c>
      <c r="H150" s="77">
        <v>5.95</v>
      </c>
      <c r="I150" s="79" t="s">
        <v>66</v>
      </c>
      <c r="J150" s="76">
        <f t="shared" si="13"/>
        <v>5.95</v>
      </c>
      <c r="K150" s="77">
        <v>5118</v>
      </c>
      <c r="L150" s="79" t="s">
        <v>64</v>
      </c>
      <c r="M150" s="74">
        <f t="shared" si="14"/>
        <v>0.51180000000000003</v>
      </c>
      <c r="N150" s="77">
        <v>6964</v>
      </c>
      <c r="O150" s="79" t="s">
        <v>64</v>
      </c>
      <c r="P150" s="74">
        <f t="shared" si="15"/>
        <v>0.69640000000000002</v>
      </c>
    </row>
    <row r="151" spans="2:16">
      <c r="B151" s="89">
        <v>8</v>
      </c>
      <c r="C151" s="79" t="s">
        <v>65</v>
      </c>
      <c r="D151" s="74">
        <f t="shared" si="12"/>
        <v>1.1428571428571428</v>
      </c>
      <c r="E151" s="91">
        <v>0.5494</v>
      </c>
      <c r="F151" s="92">
        <v>5.6059999999999997E-4</v>
      </c>
      <c r="G151" s="88">
        <f t="shared" si="16"/>
        <v>0.54996060000000002</v>
      </c>
      <c r="H151" s="77">
        <v>6.86</v>
      </c>
      <c r="I151" s="79" t="s">
        <v>66</v>
      </c>
      <c r="J151" s="76">
        <f t="shared" si="13"/>
        <v>6.86</v>
      </c>
      <c r="K151" s="77">
        <v>5441</v>
      </c>
      <c r="L151" s="79" t="s">
        <v>64</v>
      </c>
      <c r="M151" s="74">
        <f t="shared" si="14"/>
        <v>0.54410000000000003</v>
      </c>
      <c r="N151" s="77">
        <v>7457</v>
      </c>
      <c r="O151" s="79" t="s">
        <v>64</v>
      </c>
      <c r="P151" s="74">
        <f t="shared" si="15"/>
        <v>0.74570000000000003</v>
      </c>
    </row>
    <row r="152" spans="2:16">
      <c r="B152" s="89">
        <v>9</v>
      </c>
      <c r="C152" s="79" t="s">
        <v>65</v>
      </c>
      <c r="D152" s="74">
        <f t="shared" si="12"/>
        <v>1.2857142857142858</v>
      </c>
      <c r="E152" s="91">
        <v>0.52310000000000001</v>
      </c>
      <c r="F152" s="92">
        <v>5.0889999999999996E-4</v>
      </c>
      <c r="G152" s="88">
        <f t="shared" si="16"/>
        <v>0.52360890000000004</v>
      </c>
      <c r="H152" s="77">
        <v>7.81</v>
      </c>
      <c r="I152" s="79" t="s">
        <v>66</v>
      </c>
      <c r="J152" s="76">
        <f t="shared" si="13"/>
        <v>7.81</v>
      </c>
      <c r="K152" s="77">
        <v>5771</v>
      </c>
      <c r="L152" s="79" t="s">
        <v>64</v>
      </c>
      <c r="M152" s="74">
        <f t="shared" si="14"/>
        <v>0.57709999999999995</v>
      </c>
      <c r="N152" s="77">
        <v>7964</v>
      </c>
      <c r="O152" s="79" t="s">
        <v>64</v>
      </c>
      <c r="P152" s="74">
        <f t="shared" si="15"/>
        <v>0.7964</v>
      </c>
    </row>
    <row r="153" spans="2:16">
      <c r="B153" s="89">
        <v>10</v>
      </c>
      <c r="C153" s="79" t="s">
        <v>65</v>
      </c>
      <c r="D153" s="74">
        <f t="shared" si="12"/>
        <v>1.4285714285714286</v>
      </c>
      <c r="E153" s="91">
        <v>0.49909999999999999</v>
      </c>
      <c r="F153" s="92">
        <v>4.6650000000000001E-4</v>
      </c>
      <c r="G153" s="88">
        <f t="shared" si="16"/>
        <v>0.49956649999999997</v>
      </c>
      <c r="H153" s="77">
        <v>8.82</v>
      </c>
      <c r="I153" s="79" t="s">
        <v>66</v>
      </c>
      <c r="J153" s="76">
        <f t="shared" si="13"/>
        <v>8.82</v>
      </c>
      <c r="K153" s="77">
        <v>6110</v>
      </c>
      <c r="L153" s="79" t="s">
        <v>64</v>
      </c>
      <c r="M153" s="74">
        <f t="shared" si="14"/>
        <v>0.61099999999999999</v>
      </c>
      <c r="N153" s="77">
        <v>8489</v>
      </c>
      <c r="O153" s="79" t="s">
        <v>64</v>
      </c>
      <c r="P153" s="74">
        <f t="shared" si="15"/>
        <v>0.8489000000000001</v>
      </c>
    </row>
    <row r="154" spans="2:16">
      <c r="B154" s="89">
        <v>11</v>
      </c>
      <c r="C154" s="79" t="s">
        <v>65</v>
      </c>
      <c r="D154" s="74">
        <f t="shared" si="12"/>
        <v>1.5714285714285714</v>
      </c>
      <c r="E154" s="91">
        <v>0.47720000000000001</v>
      </c>
      <c r="F154" s="92">
        <v>4.3120000000000002E-4</v>
      </c>
      <c r="G154" s="88">
        <f t="shared" si="16"/>
        <v>0.47763120000000003</v>
      </c>
      <c r="H154" s="77">
        <v>9.86</v>
      </c>
      <c r="I154" s="79" t="s">
        <v>66</v>
      </c>
      <c r="J154" s="76">
        <f t="shared" si="13"/>
        <v>9.86</v>
      </c>
      <c r="K154" s="77">
        <v>6458</v>
      </c>
      <c r="L154" s="79" t="s">
        <v>64</v>
      </c>
      <c r="M154" s="74">
        <f t="shared" si="14"/>
        <v>0.64580000000000004</v>
      </c>
      <c r="N154" s="77">
        <v>9033</v>
      </c>
      <c r="O154" s="79" t="s">
        <v>64</v>
      </c>
      <c r="P154" s="74">
        <f t="shared" si="15"/>
        <v>0.90329999999999999</v>
      </c>
    </row>
    <row r="155" spans="2:16">
      <c r="B155" s="89">
        <v>12</v>
      </c>
      <c r="C155" s="79" t="s">
        <v>65</v>
      </c>
      <c r="D155" s="74">
        <f t="shared" si="12"/>
        <v>1.7142857142857142</v>
      </c>
      <c r="E155" s="91">
        <v>0.45729999999999998</v>
      </c>
      <c r="F155" s="92">
        <v>4.0109999999999999E-4</v>
      </c>
      <c r="G155" s="88">
        <f t="shared" si="16"/>
        <v>0.45770109999999997</v>
      </c>
      <c r="H155" s="77">
        <v>10.96</v>
      </c>
      <c r="I155" s="79" t="s">
        <v>66</v>
      </c>
      <c r="J155" s="76">
        <f t="shared" si="13"/>
        <v>10.96</v>
      </c>
      <c r="K155" s="77">
        <v>6816</v>
      </c>
      <c r="L155" s="79" t="s">
        <v>64</v>
      </c>
      <c r="M155" s="74">
        <f t="shared" si="14"/>
        <v>0.68159999999999998</v>
      </c>
      <c r="N155" s="77">
        <v>9597</v>
      </c>
      <c r="O155" s="79" t="s">
        <v>64</v>
      </c>
      <c r="P155" s="74">
        <f t="shared" si="15"/>
        <v>0.9597</v>
      </c>
    </row>
    <row r="156" spans="2:16">
      <c r="B156" s="89">
        <v>13</v>
      </c>
      <c r="C156" s="79" t="s">
        <v>65</v>
      </c>
      <c r="D156" s="74">
        <f t="shared" si="12"/>
        <v>1.8571428571428572</v>
      </c>
      <c r="E156" s="91">
        <v>0.43919999999999998</v>
      </c>
      <c r="F156" s="92">
        <v>3.7520000000000001E-4</v>
      </c>
      <c r="G156" s="88">
        <f t="shared" si="16"/>
        <v>0.4395752</v>
      </c>
      <c r="H156" s="77">
        <v>12.1</v>
      </c>
      <c r="I156" s="79" t="s">
        <v>66</v>
      </c>
      <c r="J156" s="76">
        <f t="shared" si="13"/>
        <v>12.1</v>
      </c>
      <c r="K156" s="77">
        <v>7183</v>
      </c>
      <c r="L156" s="79" t="s">
        <v>64</v>
      </c>
      <c r="M156" s="74">
        <f t="shared" si="14"/>
        <v>0.71829999999999994</v>
      </c>
      <c r="N156" s="77">
        <v>1.02</v>
      </c>
      <c r="O156" s="78" t="s">
        <v>66</v>
      </c>
      <c r="P156" s="74">
        <f t="shared" ref="P156:P166" si="17">N156</f>
        <v>1.02</v>
      </c>
    </row>
    <row r="157" spans="2:16">
      <c r="B157" s="89">
        <v>14</v>
      </c>
      <c r="C157" s="79" t="s">
        <v>65</v>
      </c>
      <c r="D157" s="74">
        <f t="shared" si="12"/>
        <v>2</v>
      </c>
      <c r="E157" s="91">
        <v>0.42259999999999998</v>
      </c>
      <c r="F157" s="92">
        <v>3.5270000000000001E-4</v>
      </c>
      <c r="G157" s="88">
        <f t="shared" si="16"/>
        <v>0.42295269999999996</v>
      </c>
      <c r="H157" s="77">
        <v>13.29</v>
      </c>
      <c r="I157" s="79" t="s">
        <v>66</v>
      </c>
      <c r="J157" s="76">
        <f t="shared" si="13"/>
        <v>13.29</v>
      </c>
      <c r="K157" s="77">
        <v>7561</v>
      </c>
      <c r="L157" s="79" t="s">
        <v>64</v>
      </c>
      <c r="M157" s="74">
        <f t="shared" si="14"/>
        <v>0.75609999999999999</v>
      </c>
      <c r="N157" s="77">
        <v>1.08</v>
      </c>
      <c r="O157" s="79" t="s">
        <v>66</v>
      </c>
      <c r="P157" s="74">
        <f t="shared" si="17"/>
        <v>1.08</v>
      </c>
    </row>
    <row r="158" spans="2:16">
      <c r="B158" s="89">
        <v>15</v>
      </c>
      <c r="C158" s="79" t="s">
        <v>65</v>
      </c>
      <c r="D158" s="74">
        <f t="shared" si="12"/>
        <v>2.1428571428571428</v>
      </c>
      <c r="E158" s="91">
        <v>0.40920000000000001</v>
      </c>
      <c r="F158" s="92">
        <v>3.3290000000000001E-4</v>
      </c>
      <c r="G158" s="88">
        <f t="shared" si="16"/>
        <v>0.40953290000000003</v>
      </c>
      <c r="H158" s="77">
        <v>14.53</v>
      </c>
      <c r="I158" s="79" t="s">
        <v>66</v>
      </c>
      <c r="J158" s="76">
        <f t="shared" si="13"/>
        <v>14.53</v>
      </c>
      <c r="K158" s="77">
        <v>7947</v>
      </c>
      <c r="L158" s="79" t="s">
        <v>64</v>
      </c>
      <c r="M158" s="74">
        <f t="shared" si="14"/>
        <v>0.79469999999999996</v>
      </c>
      <c r="N158" s="77">
        <v>1.1399999999999999</v>
      </c>
      <c r="O158" s="79" t="s">
        <v>66</v>
      </c>
      <c r="P158" s="74">
        <f t="shared" si="17"/>
        <v>1.1399999999999999</v>
      </c>
    </row>
    <row r="159" spans="2:16">
      <c r="B159" s="89">
        <v>16</v>
      </c>
      <c r="C159" s="79" t="s">
        <v>65</v>
      </c>
      <c r="D159" s="74">
        <f t="shared" si="12"/>
        <v>2.2857142857142856</v>
      </c>
      <c r="E159" s="91">
        <v>0.39579999999999999</v>
      </c>
      <c r="F159" s="92">
        <v>3.1540000000000002E-4</v>
      </c>
      <c r="G159" s="88">
        <f t="shared" si="16"/>
        <v>0.39611540000000001</v>
      </c>
      <c r="H159" s="77">
        <v>15.8</v>
      </c>
      <c r="I159" s="79" t="s">
        <v>66</v>
      </c>
      <c r="J159" s="76">
        <f t="shared" si="13"/>
        <v>15.8</v>
      </c>
      <c r="K159" s="77">
        <v>8340</v>
      </c>
      <c r="L159" s="79" t="s">
        <v>64</v>
      </c>
      <c r="M159" s="74">
        <f t="shared" si="14"/>
        <v>0.83399999999999996</v>
      </c>
      <c r="N159" s="77">
        <v>1.2</v>
      </c>
      <c r="O159" s="79" t="s">
        <v>66</v>
      </c>
      <c r="P159" s="74">
        <f t="shared" si="17"/>
        <v>1.2</v>
      </c>
    </row>
    <row r="160" spans="2:16">
      <c r="B160" s="89">
        <v>17</v>
      </c>
      <c r="C160" s="79" t="s">
        <v>65</v>
      </c>
      <c r="D160" s="74">
        <f t="shared" si="12"/>
        <v>2.4285714285714284</v>
      </c>
      <c r="E160" s="91">
        <v>0.38269999999999998</v>
      </c>
      <c r="F160" s="92">
        <v>2.9970000000000002E-4</v>
      </c>
      <c r="G160" s="88">
        <f t="shared" si="16"/>
        <v>0.3829997</v>
      </c>
      <c r="H160" s="77">
        <v>17.12</v>
      </c>
      <c r="I160" s="79" t="s">
        <v>66</v>
      </c>
      <c r="J160" s="76">
        <f t="shared" si="13"/>
        <v>17.12</v>
      </c>
      <c r="K160" s="77">
        <v>8742</v>
      </c>
      <c r="L160" s="79" t="s">
        <v>64</v>
      </c>
      <c r="M160" s="74">
        <f t="shared" si="14"/>
        <v>0.87420000000000009</v>
      </c>
      <c r="N160" s="77">
        <v>1.27</v>
      </c>
      <c r="O160" s="79" t="s">
        <v>66</v>
      </c>
      <c r="P160" s="74">
        <f t="shared" si="17"/>
        <v>1.27</v>
      </c>
    </row>
    <row r="161" spans="2:16">
      <c r="B161" s="89">
        <v>18</v>
      </c>
      <c r="C161" s="79" t="s">
        <v>65</v>
      </c>
      <c r="D161" s="74">
        <f t="shared" si="12"/>
        <v>2.5714285714285716</v>
      </c>
      <c r="E161" s="91">
        <v>0.37130000000000002</v>
      </c>
      <c r="F161" s="92">
        <v>2.856E-4</v>
      </c>
      <c r="G161" s="88">
        <f t="shared" si="16"/>
        <v>0.37158560000000002</v>
      </c>
      <c r="H161" s="77">
        <v>18.48</v>
      </c>
      <c r="I161" s="79" t="s">
        <v>66</v>
      </c>
      <c r="J161" s="76">
        <f t="shared" si="13"/>
        <v>18.48</v>
      </c>
      <c r="K161" s="77">
        <v>9153</v>
      </c>
      <c r="L161" s="79" t="s">
        <v>64</v>
      </c>
      <c r="M161" s="74">
        <f t="shared" si="14"/>
        <v>0.9153</v>
      </c>
      <c r="N161" s="77">
        <v>1.34</v>
      </c>
      <c r="O161" s="79" t="s">
        <v>66</v>
      </c>
      <c r="P161" s="74">
        <f t="shared" si="17"/>
        <v>1.34</v>
      </c>
    </row>
    <row r="162" spans="2:16">
      <c r="B162" s="89">
        <v>20</v>
      </c>
      <c r="C162" s="79" t="s">
        <v>65</v>
      </c>
      <c r="D162" s="74">
        <f t="shared" si="12"/>
        <v>2.8571428571428572</v>
      </c>
      <c r="E162" s="91">
        <v>0.3508</v>
      </c>
      <c r="F162" s="92">
        <v>2.6130000000000001E-4</v>
      </c>
      <c r="G162" s="88">
        <f t="shared" si="16"/>
        <v>0.35106130000000002</v>
      </c>
      <c r="H162" s="77">
        <v>21.33</v>
      </c>
      <c r="I162" s="79" t="s">
        <v>66</v>
      </c>
      <c r="J162" s="76">
        <f t="shared" si="13"/>
        <v>21.33</v>
      </c>
      <c r="K162" s="77">
        <v>1.04</v>
      </c>
      <c r="L162" s="78" t="s">
        <v>66</v>
      </c>
      <c r="M162" s="74">
        <f t="shared" ref="M162:M168" si="18">K162</f>
        <v>1.04</v>
      </c>
      <c r="N162" s="77">
        <v>1.48</v>
      </c>
      <c r="O162" s="79" t="s">
        <v>66</v>
      </c>
      <c r="P162" s="74">
        <f t="shared" si="17"/>
        <v>1.48</v>
      </c>
    </row>
    <row r="163" spans="2:16">
      <c r="B163" s="89">
        <v>22.5</v>
      </c>
      <c r="C163" s="79" t="s">
        <v>65</v>
      </c>
      <c r="D163" s="74">
        <f t="shared" si="12"/>
        <v>3.2142857142857144</v>
      </c>
      <c r="E163" s="91">
        <v>0.32879999999999998</v>
      </c>
      <c r="F163" s="92">
        <v>2.365E-4</v>
      </c>
      <c r="G163" s="88">
        <f t="shared" si="16"/>
        <v>0.32903649999999995</v>
      </c>
      <c r="H163" s="77">
        <v>25.11</v>
      </c>
      <c r="I163" s="79" t="s">
        <v>66</v>
      </c>
      <c r="J163" s="76">
        <f t="shared" si="13"/>
        <v>25.11</v>
      </c>
      <c r="K163" s="77">
        <v>1.22</v>
      </c>
      <c r="L163" s="79" t="s">
        <v>66</v>
      </c>
      <c r="M163" s="74">
        <f t="shared" si="18"/>
        <v>1.22</v>
      </c>
      <c r="N163" s="77">
        <v>1.67</v>
      </c>
      <c r="O163" s="79" t="s">
        <v>66</v>
      </c>
      <c r="P163" s="74">
        <f t="shared" si="17"/>
        <v>1.67</v>
      </c>
    </row>
    <row r="164" spans="2:16">
      <c r="B164" s="89">
        <v>25</v>
      </c>
      <c r="C164" s="79" t="s">
        <v>65</v>
      </c>
      <c r="D164" s="74">
        <f t="shared" si="12"/>
        <v>3.5714285714285716</v>
      </c>
      <c r="E164" s="91">
        <v>0.30980000000000002</v>
      </c>
      <c r="F164" s="92">
        <v>2.163E-4</v>
      </c>
      <c r="G164" s="88">
        <f t="shared" si="16"/>
        <v>0.31001630000000002</v>
      </c>
      <c r="H164" s="77">
        <v>29.14</v>
      </c>
      <c r="I164" s="79" t="s">
        <v>66</v>
      </c>
      <c r="J164" s="76">
        <f t="shared" si="13"/>
        <v>29.14</v>
      </c>
      <c r="K164" s="77">
        <v>1.39</v>
      </c>
      <c r="L164" s="79" t="s">
        <v>66</v>
      </c>
      <c r="M164" s="74">
        <f t="shared" si="18"/>
        <v>1.39</v>
      </c>
      <c r="N164" s="77">
        <v>1.86</v>
      </c>
      <c r="O164" s="79" t="s">
        <v>66</v>
      </c>
      <c r="P164" s="74">
        <f t="shared" si="17"/>
        <v>1.86</v>
      </c>
    </row>
    <row r="165" spans="2:16">
      <c r="B165" s="89">
        <v>27.5</v>
      </c>
      <c r="C165" s="79" t="s">
        <v>65</v>
      </c>
      <c r="D165" s="74">
        <f t="shared" si="12"/>
        <v>3.9285714285714284</v>
      </c>
      <c r="E165" s="91">
        <v>0.29330000000000001</v>
      </c>
      <c r="F165" s="92">
        <v>1.994E-4</v>
      </c>
      <c r="G165" s="88">
        <f t="shared" si="16"/>
        <v>0.29349940000000002</v>
      </c>
      <c r="H165" s="77">
        <v>33.409999999999997</v>
      </c>
      <c r="I165" s="79" t="s">
        <v>66</v>
      </c>
      <c r="J165" s="76">
        <f t="shared" si="13"/>
        <v>33.409999999999997</v>
      </c>
      <c r="K165" s="77">
        <v>1.57</v>
      </c>
      <c r="L165" s="79" t="s">
        <v>66</v>
      </c>
      <c r="M165" s="74">
        <f t="shared" si="18"/>
        <v>1.57</v>
      </c>
      <c r="N165" s="77">
        <v>2.0699999999999998</v>
      </c>
      <c r="O165" s="79" t="s">
        <v>66</v>
      </c>
      <c r="P165" s="74">
        <f t="shared" si="17"/>
        <v>2.0699999999999998</v>
      </c>
    </row>
    <row r="166" spans="2:16">
      <c r="B166" s="89">
        <v>30</v>
      </c>
      <c r="C166" s="79" t="s">
        <v>65</v>
      </c>
      <c r="D166" s="74">
        <f t="shared" si="12"/>
        <v>4.2857142857142856</v>
      </c>
      <c r="E166" s="91">
        <v>0.2787</v>
      </c>
      <c r="F166" s="92">
        <v>1.851E-4</v>
      </c>
      <c r="G166" s="88">
        <f t="shared" si="16"/>
        <v>0.2788851</v>
      </c>
      <c r="H166" s="77">
        <v>37.909999999999997</v>
      </c>
      <c r="I166" s="79" t="s">
        <v>66</v>
      </c>
      <c r="J166" s="76">
        <f t="shared" si="13"/>
        <v>37.909999999999997</v>
      </c>
      <c r="K166" s="77">
        <v>1.74</v>
      </c>
      <c r="L166" s="79" t="s">
        <v>66</v>
      </c>
      <c r="M166" s="74">
        <f t="shared" si="18"/>
        <v>1.74</v>
      </c>
      <c r="N166" s="77">
        <v>2.29</v>
      </c>
      <c r="O166" s="79" t="s">
        <v>66</v>
      </c>
      <c r="P166" s="74">
        <f t="shared" si="17"/>
        <v>2.29</v>
      </c>
    </row>
    <row r="167" spans="2:16">
      <c r="B167" s="89">
        <v>32.5</v>
      </c>
      <c r="C167" s="79" t="s">
        <v>65</v>
      </c>
      <c r="D167" s="74">
        <f t="shared" si="12"/>
        <v>4.6428571428571432</v>
      </c>
      <c r="E167" s="91">
        <v>0.26579999999999998</v>
      </c>
      <c r="F167" s="92">
        <v>1.729E-4</v>
      </c>
      <c r="G167" s="88">
        <f t="shared" si="16"/>
        <v>0.26597289999999996</v>
      </c>
      <c r="H167" s="77">
        <v>42.63</v>
      </c>
      <c r="I167" s="79" t="s">
        <v>66</v>
      </c>
      <c r="J167" s="76">
        <f t="shared" si="13"/>
        <v>42.63</v>
      </c>
      <c r="K167" s="77">
        <v>1.92</v>
      </c>
      <c r="L167" s="79" t="s">
        <v>66</v>
      </c>
      <c r="M167" s="74">
        <f t="shared" si="18"/>
        <v>1.92</v>
      </c>
      <c r="N167" s="77">
        <v>2.5099999999999998</v>
      </c>
      <c r="O167" s="79" t="s">
        <v>66</v>
      </c>
      <c r="P167" s="74">
        <f t="shared" ref="P167:P212" si="19">N167</f>
        <v>2.5099999999999998</v>
      </c>
    </row>
    <row r="168" spans="2:16">
      <c r="B168" s="89">
        <v>35</v>
      </c>
      <c r="C168" s="79" t="s">
        <v>65</v>
      </c>
      <c r="D168" s="74">
        <f t="shared" si="12"/>
        <v>5</v>
      </c>
      <c r="E168" s="91">
        <v>0.25419999999999998</v>
      </c>
      <c r="F168" s="92">
        <v>1.6220000000000001E-4</v>
      </c>
      <c r="G168" s="88">
        <f t="shared" si="16"/>
        <v>0.25436219999999998</v>
      </c>
      <c r="H168" s="77">
        <v>47.58</v>
      </c>
      <c r="I168" s="79" t="s">
        <v>66</v>
      </c>
      <c r="J168" s="76">
        <f t="shared" si="13"/>
        <v>47.58</v>
      </c>
      <c r="K168" s="77">
        <v>2.09</v>
      </c>
      <c r="L168" s="79" t="s">
        <v>66</v>
      </c>
      <c r="M168" s="74">
        <f t="shared" si="18"/>
        <v>2.09</v>
      </c>
      <c r="N168" s="77">
        <v>2.75</v>
      </c>
      <c r="O168" s="79" t="s">
        <v>66</v>
      </c>
      <c r="P168" s="74">
        <f t="shared" si="19"/>
        <v>2.75</v>
      </c>
    </row>
    <row r="169" spans="2:16">
      <c r="B169" s="89">
        <v>37.5</v>
      </c>
      <c r="C169" s="79" t="s">
        <v>65</v>
      </c>
      <c r="D169" s="74">
        <f t="shared" si="12"/>
        <v>5.3571428571428568</v>
      </c>
      <c r="E169" s="91">
        <v>0.24379999999999999</v>
      </c>
      <c r="F169" s="92">
        <v>1.529E-4</v>
      </c>
      <c r="G169" s="88">
        <f t="shared" si="16"/>
        <v>0.2439529</v>
      </c>
      <c r="H169" s="77">
        <v>52.75</v>
      </c>
      <c r="I169" s="79" t="s">
        <v>66</v>
      </c>
      <c r="J169" s="76">
        <f t="shared" si="13"/>
        <v>52.75</v>
      </c>
      <c r="K169" s="77">
        <v>2.27</v>
      </c>
      <c r="L169" s="79" t="s">
        <v>66</v>
      </c>
      <c r="M169" s="74">
        <f t="shared" ref="M169:M210" si="20">K169</f>
        <v>2.27</v>
      </c>
      <c r="N169" s="77">
        <v>2.99</v>
      </c>
      <c r="O169" s="79" t="s">
        <v>66</v>
      </c>
      <c r="P169" s="74">
        <f t="shared" si="19"/>
        <v>2.99</v>
      </c>
    </row>
    <row r="170" spans="2:16">
      <c r="B170" s="89">
        <v>40</v>
      </c>
      <c r="C170" s="79" t="s">
        <v>65</v>
      </c>
      <c r="D170" s="74">
        <f t="shared" si="12"/>
        <v>5.7142857142857144</v>
      </c>
      <c r="E170" s="91">
        <v>0.2344</v>
      </c>
      <c r="F170" s="92">
        <v>1.4459999999999999E-4</v>
      </c>
      <c r="G170" s="88">
        <f t="shared" si="16"/>
        <v>0.23454459999999999</v>
      </c>
      <c r="H170" s="77">
        <v>58.13</v>
      </c>
      <c r="I170" s="79" t="s">
        <v>66</v>
      </c>
      <c r="J170" s="76">
        <f t="shared" si="13"/>
        <v>58.13</v>
      </c>
      <c r="K170" s="77">
        <v>2.46</v>
      </c>
      <c r="L170" s="79" t="s">
        <v>66</v>
      </c>
      <c r="M170" s="74">
        <f t="shared" si="20"/>
        <v>2.46</v>
      </c>
      <c r="N170" s="77">
        <v>3.25</v>
      </c>
      <c r="O170" s="79" t="s">
        <v>66</v>
      </c>
      <c r="P170" s="74">
        <f t="shared" si="19"/>
        <v>3.25</v>
      </c>
    </row>
    <row r="171" spans="2:16">
      <c r="B171" s="89">
        <v>45</v>
      </c>
      <c r="C171" s="79" t="s">
        <v>65</v>
      </c>
      <c r="D171" s="74">
        <f t="shared" si="12"/>
        <v>6.4285714285714288</v>
      </c>
      <c r="E171" s="91">
        <v>0.21779999999999999</v>
      </c>
      <c r="F171" s="92">
        <v>1.3070000000000001E-4</v>
      </c>
      <c r="G171" s="88">
        <f t="shared" si="16"/>
        <v>0.2179307</v>
      </c>
      <c r="H171" s="77">
        <v>69.53</v>
      </c>
      <c r="I171" s="79" t="s">
        <v>66</v>
      </c>
      <c r="J171" s="76">
        <f t="shared" si="13"/>
        <v>69.53</v>
      </c>
      <c r="K171" s="77">
        <v>3.04</v>
      </c>
      <c r="L171" s="79" t="s">
        <v>66</v>
      </c>
      <c r="M171" s="74">
        <f t="shared" si="20"/>
        <v>3.04</v>
      </c>
      <c r="N171" s="77">
        <v>3.78</v>
      </c>
      <c r="O171" s="79" t="s">
        <v>66</v>
      </c>
      <c r="P171" s="76">
        <f t="shared" si="19"/>
        <v>3.78</v>
      </c>
    </row>
    <row r="172" spans="2:16">
      <c r="B172" s="89">
        <v>50</v>
      </c>
      <c r="C172" s="79" t="s">
        <v>65</v>
      </c>
      <c r="D172" s="74">
        <f t="shared" si="12"/>
        <v>7.1428571428571432</v>
      </c>
      <c r="E172" s="91">
        <v>0.2039</v>
      </c>
      <c r="F172" s="92">
        <v>1.193E-4</v>
      </c>
      <c r="G172" s="88">
        <f t="shared" si="16"/>
        <v>0.20401929999999999</v>
      </c>
      <c r="H172" s="77">
        <v>81.739999999999995</v>
      </c>
      <c r="I172" s="79" t="s">
        <v>66</v>
      </c>
      <c r="J172" s="76">
        <f t="shared" ref="J172:J189" si="21">H172</f>
        <v>81.739999999999995</v>
      </c>
      <c r="K172" s="77">
        <v>3.61</v>
      </c>
      <c r="L172" s="79" t="s">
        <v>66</v>
      </c>
      <c r="M172" s="76">
        <f t="shared" si="20"/>
        <v>3.61</v>
      </c>
      <c r="N172" s="77">
        <v>4.34</v>
      </c>
      <c r="O172" s="79" t="s">
        <v>66</v>
      </c>
      <c r="P172" s="76">
        <f t="shared" si="19"/>
        <v>4.34</v>
      </c>
    </row>
    <row r="173" spans="2:16">
      <c r="B173" s="89">
        <v>55</v>
      </c>
      <c r="C173" s="79" t="s">
        <v>65</v>
      </c>
      <c r="D173" s="74">
        <f t="shared" si="12"/>
        <v>7.8571428571428568</v>
      </c>
      <c r="E173" s="91">
        <v>0.1918</v>
      </c>
      <c r="F173" s="92">
        <v>1.099E-4</v>
      </c>
      <c r="G173" s="88">
        <f t="shared" si="16"/>
        <v>0.19190989999999999</v>
      </c>
      <c r="H173" s="77">
        <v>94.77</v>
      </c>
      <c r="I173" s="79" t="s">
        <v>66</v>
      </c>
      <c r="J173" s="76">
        <f t="shared" si="21"/>
        <v>94.77</v>
      </c>
      <c r="K173" s="77">
        <v>4.16</v>
      </c>
      <c r="L173" s="79" t="s">
        <v>66</v>
      </c>
      <c r="M173" s="76">
        <f t="shared" si="20"/>
        <v>4.16</v>
      </c>
      <c r="N173" s="77">
        <v>4.93</v>
      </c>
      <c r="O173" s="79" t="s">
        <v>66</v>
      </c>
      <c r="P173" s="76">
        <f t="shared" si="19"/>
        <v>4.93</v>
      </c>
    </row>
    <row r="174" spans="2:16">
      <c r="B174" s="89">
        <v>60</v>
      </c>
      <c r="C174" s="79" t="s">
        <v>65</v>
      </c>
      <c r="D174" s="74">
        <f t="shared" si="12"/>
        <v>8.5714285714285712</v>
      </c>
      <c r="E174" s="91">
        <v>0.18140000000000001</v>
      </c>
      <c r="F174" s="92">
        <v>1.019E-4</v>
      </c>
      <c r="G174" s="88">
        <f t="shared" si="16"/>
        <v>0.18150189999999999</v>
      </c>
      <c r="H174" s="77">
        <v>108.58</v>
      </c>
      <c r="I174" s="79" t="s">
        <v>66</v>
      </c>
      <c r="J174" s="76">
        <f t="shared" si="21"/>
        <v>108.58</v>
      </c>
      <c r="K174" s="77">
        <v>4.71</v>
      </c>
      <c r="L174" s="79" t="s">
        <v>66</v>
      </c>
      <c r="M174" s="76">
        <f t="shared" si="20"/>
        <v>4.71</v>
      </c>
      <c r="N174" s="77">
        <v>5.56</v>
      </c>
      <c r="O174" s="79" t="s">
        <v>66</v>
      </c>
      <c r="P174" s="76">
        <f t="shared" si="19"/>
        <v>5.56</v>
      </c>
    </row>
    <row r="175" spans="2:16">
      <c r="B175" s="89">
        <v>65</v>
      </c>
      <c r="C175" s="79" t="s">
        <v>65</v>
      </c>
      <c r="D175" s="74">
        <f t="shared" si="12"/>
        <v>9.2857142857142865</v>
      </c>
      <c r="E175" s="91">
        <v>0.17219999999999999</v>
      </c>
      <c r="F175" s="92">
        <v>9.5030000000000003E-5</v>
      </c>
      <c r="G175" s="88">
        <f t="shared" si="16"/>
        <v>0.17229502999999999</v>
      </c>
      <c r="H175" s="77">
        <v>123.16</v>
      </c>
      <c r="I175" s="79" t="s">
        <v>66</v>
      </c>
      <c r="J175" s="76">
        <f t="shared" si="21"/>
        <v>123.16</v>
      </c>
      <c r="K175" s="77">
        <v>5.26</v>
      </c>
      <c r="L175" s="79" t="s">
        <v>66</v>
      </c>
      <c r="M175" s="76">
        <f t="shared" si="20"/>
        <v>5.26</v>
      </c>
      <c r="N175" s="77">
        <v>6.21</v>
      </c>
      <c r="O175" s="79" t="s">
        <v>66</v>
      </c>
      <c r="P175" s="76">
        <f t="shared" si="19"/>
        <v>6.21</v>
      </c>
    </row>
    <row r="176" spans="2:16">
      <c r="B176" s="89">
        <v>70</v>
      </c>
      <c r="C176" s="79" t="s">
        <v>65</v>
      </c>
      <c r="D176" s="74">
        <f t="shared" si="12"/>
        <v>10</v>
      </c>
      <c r="E176" s="91">
        <v>0.16400000000000001</v>
      </c>
      <c r="F176" s="92">
        <v>8.9090000000000003E-5</v>
      </c>
      <c r="G176" s="88">
        <f t="shared" si="16"/>
        <v>0.16408908999999999</v>
      </c>
      <c r="H176" s="77">
        <v>138.49</v>
      </c>
      <c r="I176" s="79" t="s">
        <v>66</v>
      </c>
      <c r="J176" s="76">
        <f t="shared" si="21"/>
        <v>138.49</v>
      </c>
      <c r="K176" s="77">
        <v>5.82</v>
      </c>
      <c r="L176" s="79" t="s">
        <v>66</v>
      </c>
      <c r="M176" s="76">
        <f t="shared" si="20"/>
        <v>5.82</v>
      </c>
      <c r="N176" s="77">
        <v>6.89</v>
      </c>
      <c r="O176" s="79" t="s">
        <v>66</v>
      </c>
      <c r="P176" s="76">
        <f t="shared" si="19"/>
        <v>6.89</v>
      </c>
    </row>
    <row r="177" spans="1:16">
      <c r="A177" s="4"/>
      <c r="B177" s="89">
        <v>80</v>
      </c>
      <c r="C177" s="79" t="s">
        <v>65</v>
      </c>
      <c r="D177" s="74">
        <f t="shared" si="12"/>
        <v>11.428571428571429</v>
      </c>
      <c r="E177" s="91">
        <v>0.15010000000000001</v>
      </c>
      <c r="F177" s="92">
        <v>7.9300000000000003E-5</v>
      </c>
      <c r="G177" s="88">
        <f t="shared" si="16"/>
        <v>0.15017930000000002</v>
      </c>
      <c r="H177" s="77">
        <v>171.35</v>
      </c>
      <c r="I177" s="79" t="s">
        <v>66</v>
      </c>
      <c r="J177" s="76">
        <f t="shared" si="21"/>
        <v>171.35</v>
      </c>
      <c r="K177" s="77">
        <v>7.67</v>
      </c>
      <c r="L177" s="79" t="s">
        <v>66</v>
      </c>
      <c r="M177" s="76">
        <f t="shared" si="20"/>
        <v>7.67</v>
      </c>
      <c r="N177" s="77">
        <v>8.34</v>
      </c>
      <c r="O177" s="79" t="s">
        <v>66</v>
      </c>
      <c r="P177" s="76">
        <f t="shared" si="19"/>
        <v>8.34</v>
      </c>
    </row>
    <row r="178" spans="1:16">
      <c r="B178" s="77">
        <v>90</v>
      </c>
      <c r="C178" s="79" t="s">
        <v>65</v>
      </c>
      <c r="D178" s="74">
        <f t="shared" si="12"/>
        <v>12.857142857142858</v>
      </c>
      <c r="E178" s="91">
        <v>0.1386</v>
      </c>
      <c r="F178" s="92">
        <v>7.1539999999999996E-5</v>
      </c>
      <c r="G178" s="88">
        <f t="shared" si="16"/>
        <v>0.13867154000000001</v>
      </c>
      <c r="H178" s="77">
        <v>207.09</v>
      </c>
      <c r="I178" s="79" t="s">
        <v>66</v>
      </c>
      <c r="J178" s="76">
        <f t="shared" si="21"/>
        <v>207.09</v>
      </c>
      <c r="K178" s="77">
        <v>9.42</v>
      </c>
      <c r="L178" s="79" t="s">
        <v>66</v>
      </c>
      <c r="M178" s="76">
        <f t="shared" si="20"/>
        <v>9.42</v>
      </c>
      <c r="N178" s="77">
        <v>9.89</v>
      </c>
      <c r="O178" s="79" t="s">
        <v>66</v>
      </c>
      <c r="P178" s="76">
        <f t="shared" si="19"/>
        <v>9.89</v>
      </c>
    </row>
    <row r="179" spans="1:16">
      <c r="B179" s="89">
        <v>100</v>
      </c>
      <c r="C179" s="90" t="s">
        <v>65</v>
      </c>
      <c r="D179" s="74">
        <f t="shared" si="12"/>
        <v>14.285714285714286</v>
      </c>
      <c r="E179" s="91">
        <v>0.12909999999999999</v>
      </c>
      <c r="F179" s="92">
        <v>6.5229999999999997E-5</v>
      </c>
      <c r="G179" s="88">
        <f t="shared" si="16"/>
        <v>0.12916522999999999</v>
      </c>
      <c r="H179" s="77">
        <v>245.63</v>
      </c>
      <c r="I179" s="79" t="s">
        <v>66</v>
      </c>
      <c r="J179" s="76">
        <f t="shared" si="21"/>
        <v>245.63</v>
      </c>
      <c r="K179" s="77">
        <v>11.13</v>
      </c>
      <c r="L179" s="79" t="s">
        <v>66</v>
      </c>
      <c r="M179" s="76">
        <f t="shared" si="20"/>
        <v>11.13</v>
      </c>
      <c r="N179" s="77">
        <v>11.55</v>
      </c>
      <c r="O179" s="79" t="s">
        <v>66</v>
      </c>
      <c r="P179" s="76">
        <f t="shared" si="19"/>
        <v>11.55</v>
      </c>
    </row>
    <row r="180" spans="1:16">
      <c r="B180" s="89">
        <v>110</v>
      </c>
      <c r="C180" s="90" t="s">
        <v>65</v>
      </c>
      <c r="D180" s="74">
        <f t="shared" si="12"/>
        <v>15.714285714285714</v>
      </c>
      <c r="E180" s="91">
        <v>0.12089999999999999</v>
      </c>
      <c r="F180" s="92">
        <v>6.0000000000000002E-5</v>
      </c>
      <c r="G180" s="88">
        <f t="shared" si="16"/>
        <v>0.12096</v>
      </c>
      <c r="H180" s="77">
        <v>286.89999999999998</v>
      </c>
      <c r="I180" s="79" t="s">
        <v>66</v>
      </c>
      <c r="J180" s="76">
        <f t="shared" si="21"/>
        <v>286.89999999999998</v>
      </c>
      <c r="K180" s="77">
        <v>12.82</v>
      </c>
      <c r="L180" s="79" t="s">
        <v>66</v>
      </c>
      <c r="M180" s="76">
        <f t="shared" si="20"/>
        <v>12.82</v>
      </c>
      <c r="N180" s="77">
        <v>13.31</v>
      </c>
      <c r="O180" s="79" t="s">
        <v>66</v>
      </c>
      <c r="P180" s="76">
        <f t="shared" si="19"/>
        <v>13.31</v>
      </c>
    </row>
    <row r="181" spans="1:16">
      <c r="B181" s="89">
        <v>120</v>
      </c>
      <c r="C181" s="90" t="s">
        <v>65</v>
      </c>
      <c r="D181" s="74">
        <f t="shared" si="12"/>
        <v>17.142857142857142</v>
      </c>
      <c r="E181" s="91">
        <v>0.1139</v>
      </c>
      <c r="F181" s="92">
        <v>5.558E-5</v>
      </c>
      <c r="G181" s="88">
        <f t="shared" si="16"/>
        <v>0.11395558</v>
      </c>
      <c r="H181" s="77">
        <v>330.85</v>
      </c>
      <c r="I181" s="79" t="s">
        <v>66</v>
      </c>
      <c r="J181" s="76">
        <f t="shared" si="21"/>
        <v>330.85</v>
      </c>
      <c r="K181" s="77">
        <v>14.52</v>
      </c>
      <c r="L181" s="79" t="s">
        <v>66</v>
      </c>
      <c r="M181" s="76">
        <f t="shared" si="20"/>
        <v>14.52</v>
      </c>
      <c r="N181" s="77">
        <v>15.16</v>
      </c>
      <c r="O181" s="79" t="s">
        <v>66</v>
      </c>
      <c r="P181" s="76">
        <f t="shared" si="19"/>
        <v>15.16</v>
      </c>
    </row>
    <row r="182" spans="1:16">
      <c r="B182" s="89">
        <v>130</v>
      </c>
      <c r="C182" s="90" t="s">
        <v>65</v>
      </c>
      <c r="D182" s="74">
        <f t="shared" si="12"/>
        <v>18.571428571428573</v>
      </c>
      <c r="E182" s="91">
        <v>0.1077</v>
      </c>
      <c r="F182" s="92">
        <v>5.1799999999999999E-5</v>
      </c>
      <c r="G182" s="88">
        <f t="shared" si="16"/>
        <v>0.10775180000000001</v>
      </c>
      <c r="H182" s="77">
        <v>377.41</v>
      </c>
      <c r="I182" s="79" t="s">
        <v>66</v>
      </c>
      <c r="J182" s="76">
        <f t="shared" si="21"/>
        <v>377.41</v>
      </c>
      <c r="K182" s="77">
        <v>16.23</v>
      </c>
      <c r="L182" s="79" t="s">
        <v>66</v>
      </c>
      <c r="M182" s="76">
        <f t="shared" si="20"/>
        <v>16.23</v>
      </c>
      <c r="N182" s="77">
        <v>17.11</v>
      </c>
      <c r="O182" s="79" t="s">
        <v>66</v>
      </c>
      <c r="P182" s="76">
        <f t="shared" si="19"/>
        <v>17.11</v>
      </c>
    </row>
    <row r="183" spans="1:16">
      <c r="B183" s="89">
        <v>140</v>
      </c>
      <c r="C183" s="90" t="s">
        <v>65</v>
      </c>
      <c r="D183" s="74">
        <f t="shared" si="12"/>
        <v>20</v>
      </c>
      <c r="E183" s="91">
        <v>0.1023</v>
      </c>
      <c r="F183" s="92">
        <v>4.8520000000000003E-5</v>
      </c>
      <c r="G183" s="88">
        <f t="shared" si="16"/>
        <v>0.10234852</v>
      </c>
      <c r="H183" s="77">
        <v>426.54</v>
      </c>
      <c r="I183" s="79" t="s">
        <v>66</v>
      </c>
      <c r="J183" s="76">
        <f t="shared" si="21"/>
        <v>426.54</v>
      </c>
      <c r="K183" s="77">
        <v>17.96</v>
      </c>
      <c r="L183" s="79" t="s">
        <v>66</v>
      </c>
      <c r="M183" s="76">
        <f t="shared" si="20"/>
        <v>17.96</v>
      </c>
      <c r="N183" s="77">
        <v>19.149999999999999</v>
      </c>
      <c r="O183" s="79" t="s">
        <v>66</v>
      </c>
      <c r="P183" s="76">
        <f t="shared" si="19"/>
        <v>19.149999999999999</v>
      </c>
    </row>
    <row r="184" spans="1:16">
      <c r="B184" s="89">
        <v>150</v>
      </c>
      <c r="C184" s="90" t="s">
        <v>65</v>
      </c>
      <c r="D184" s="74">
        <f t="shared" si="12"/>
        <v>21.428571428571427</v>
      </c>
      <c r="E184" s="91">
        <v>9.7470000000000001E-2</v>
      </c>
      <c r="F184" s="92">
        <v>4.566E-5</v>
      </c>
      <c r="G184" s="88">
        <f t="shared" si="16"/>
        <v>9.7515660000000004E-2</v>
      </c>
      <c r="H184" s="77">
        <v>478.19</v>
      </c>
      <c r="I184" s="79" t="s">
        <v>66</v>
      </c>
      <c r="J184" s="76">
        <f t="shared" si="21"/>
        <v>478.19</v>
      </c>
      <c r="K184" s="77">
        <v>19.71</v>
      </c>
      <c r="L184" s="79" t="s">
        <v>66</v>
      </c>
      <c r="M184" s="76">
        <f t="shared" si="20"/>
        <v>19.71</v>
      </c>
      <c r="N184" s="77">
        <v>21.29</v>
      </c>
      <c r="O184" s="79" t="s">
        <v>66</v>
      </c>
      <c r="P184" s="76">
        <f t="shared" si="19"/>
        <v>21.29</v>
      </c>
    </row>
    <row r="185" spans="1:16">
      <c r="B185" s="89">
        <v>160</v>
      </c>
      <c r="C185" s="90" t="s">
        <v>65</v>
      </c>
      <c r="D185" s="74">
        <f t="shared" si="12"/>
        <v>22.857142857142858</v>
      </c>
      <c r="E185" s="91">
        <v>9.3140000000000001E-2</v>
      </c>
      <c r="F185" s="92">
        <v>4.3130000000000002E-5</v>
      </c>
      <c r="G185" s="88">
        <f t="shared" si="16"/>
        <v>9.3183130000000003E-2</v>
      </c>
      <c r="H185" s="77">
        <v>532.32000000000005</v>
      </c>
      <c r="I185" s="79" t="s">
        <v>66</v>
      </c>
      <c r="J185" s="76">
        <f t="shared" si="21"/>
        <v>532.32000000000005</v>
      </c>
      <c r="K185" s="77">
        <v>21.48</v>
      </c>
      <c r="L185" s="79" t="s">
        <v>66</v>
      </c>
      <c r="M185" s="76">
        <f t="shared" si="20"/>
        <v>21.48</v>
      </c>
      <c r="N185" s="77">
        <v>23.51</v>
      </c>
      <c r="O185" s="79" t="s">
        <v>66</v>
      </c>
      <c r="P185" s="76">
        <f t="shared" si="19"/>
        <v>23.51</v>
      </c>
    </row>
    <row r="186" spans="1:16">
      <c r="B186" s="89">
        <v>170</v>
      </c>
      <c r="C186" s="90" t="s">
        <v>65</v>
      </c>
      <c r="D186" s="74">
        <f t="shared" si="12"/>
        <v>24.285714285714285</v>
      </c>
      <c r="E186" s="91">
        <v>8.924E-2</v>
      </c>
      <c r="F186" s="92">
        <v>4.0880000000000002E-5</v>
      </c>
      <c r="G186" s="88">
        <f t="shared" si="16"/>
        <v>8.9280879999999993E-2</v>
      </c>
      <c r="H186" s="77">
        <v>588.9</v>
      </c>
      <c r="I186" s="79" t="s">
        <v>66</v>
      </c>
      <c r="J186" s="76">
        <f t="shared" si="21"/>
        <v>588.9</v>
      </c>
      <c r="K186" s="77">
        <v>23.28</v>
      </c>
      <c r="L186" s="79" t="s">
        <v>66</v>
      </c>
      <c r="M186" s="76">
        <f t="shared" si="20"/>
        <v>23.28</v>
      </c>
      <c r="N186" s="77">
        <v>25.82</v>
      </c>
      <c r="O186" s="79" t="s">
        <v>66</v>
      </c>
      <c r="P186" s="76">
        <f t="shared" si="19"/>
        <v>25.82</v>
      </c>
    </row>
    <row r="187" spans="1:16">
      <c r="B187" s="89">
        <v>180</v>
      </c>
      <c r="C187" s="90" t="s">
        <v>65</v>
      </c>
      <c r="D187" s="74">
        <f t="shared" si="12"/>
        <v>25.714285714285715</v>
      </c>
      <c r="E187" s="91">
        <v>8.5709999999999995E-2</v>
      </c>
      <c r="F187" s="92">
        <v>3.8859999999999997E-5</v>
      </c>
      <c r="G187" s="88">
        <f t="shared" si="16"/>
        <v>8.5748859999999996E-2</v>
      </c>
      <c r="H187" s="77">
        <v>647.87</v>
      </c>
      <c r="I187" s="79" t="s">
        <v>66</v>
      </c>
      <c r="J187" s="76">
        <f t="shared" si="21"/>
        <v>647.87</v>
      </c>
      <c r="K187" s="77">
        <v>25.1</v>
      </c>
      <c r="L187" s="79" t="s">
        <v>66</v>
      </c>
      <c r="M187" s="76">
        <f t="shared" si="20"/>
        <v>25.1</v>
      </c>
      <c r="N187" s="77">
        <v>28.21</v>
      </c>
      <c r="O187" s="79" t="s">
        <v>66</v>
      </c>
      <c r="P187" s="76">
        <f t="shared" si="19"/>
        <v>28.21</v>
      </c>
    </row>
    <row r="188" spans="1:16">
      <c r="B188" s="89">
        <v>200</v>
      </c>
      <c r="C188" s="90" t="s">
        <v>65</v>
      </c>
      <c r="D188" s="74">
        <f t="shared" si="12"/>
        <v>28.571428571428573</v>
      </c>
      <c r="E188" s="91">
        <v>7.9530000000000003E-2</v>
      </c>
      <c r="F188" s="92">
        <v>3.54E-5</v>
      </c>
      <c r="G188" s="88">
        <f t="shared" si="16"/>
        <v>7.9565400000000008E-2</v>
      </c>
      <c r="H188" s="77">
        <v>772.86</v>
      </c>
      <c r="I188" s="79" t="s">
        <v>66</v>
      </c>
      <c r="J188" s="76">
        <f t="shared" si="21"/>
        <v>772.86</v>
      </c>
      <c r="K188" s="77">
        <v>31.39</v>
      </c>
      <c r="L188" s="79" t="s">
        <v>66</v>
      </c>
      <c r="M188" s="76">
        <f t="shared" si="20"/>
        <v>31.39</v>
      </c>
      <c r="N188" s="77">
        <v>33.25</v>
      </c>
      <c r="O188" s="79" t="s">
        <v>66</v>
      </c>
      <c r="P188" s="76">
        <f t="shared" si="19"/>
        <v>33.25</v>
      </c>
    </row>
    <row r="189" spans="1:16">
      <c r="B189" s="89">
        <v>225</v>
      </c>
      <c r="C189" s="90" t="s">
        <v>65</v>
      </c>
      <c r="D189" s="74">
        <f t="shared" si="12"/>
        <v>32.142857142857146</v>
      </c>
      <c r="E189" s="91">
        <v>7.3120000000000004E-2</v>
      </c>
      <c r="F189" s="92">
        <v>3.188E-5</v>
      </c>
      <c r="G189" s="88">
        <f t="shared" si="16"/>
        <v>7.3151880000000002E-2</v>
      </c>
      <c r="H189" s="77">
        <v>942.03</v>
      </c>
      <c r="I189" s="79" t="s">
        <v>66</v>
      </c>
      <c r="J189" s="76">
        <f t="shared" si="21"/>
        <v>942.03</v>
      </c>
      <c r="K189" s="77">
        <v>40.299999999999997</v>
      </c>
      <c r="L189" s="79" t="s">
        <v>66</v>
      </c>
      <c r="M189" s="76">
        <f t="shared" si="20"/>
        <v>40.299999999999997</v>
      </c>
      <c r="N189" s="77">
        <v>40.01</v>
      </c>
      <c r="O189" s="79" t="s">
        <v>66</v>
      </c>
      <c r="P189" s="76">
        <f t="shared" si="19"/>
        <v>40.01</v>
      </c>
    </row>
    <row r="190" spans="1:16">
      <c r="B190" s="89">
        <v>250</v>
      </c>
      <c r="C190" s="90" t="s">
        <v>65</v>
      </c>
      <c r="D190" s="74">
        <f t="shared" si="12"/>
        <v>35.714285714285715</v>
      </c>
      <c r="E190" s="91">
        <v>6.7820000000000005E-2</v>
      </c>
      <c r="F190" s="92">
        <v>2.9030000000000002E-5</v>
      </c>
      <c r="G190" s="88">
        <f t="shared" si="16"/>
        <v>6.7849030000000005E-2</v>
      </c>
      <c r="H190" s="77">
        <v>1.1299999999999999</v>
      </c>
      <c r="I190" s="78" t="s">
        <v>12</v>
      </c>
      <c r="J190" s="76">
        <f t="shared" ref="J190:J195" si="22">H190*1000</f>
        <v>1130</v>
      </c>
      <c r="K190" s="77">
        <v>48.79</v>
      </c>
      <c r="L190" s="79" t="s">
        <v>66</v>
      </c>
      <c r="M190" s="76">
        <f t="shared" si="20"/>
        <v>48.79</v>
      </c>
      <c r="N190" s="77">
        <v>47.25</v>
      </c>
      <c r="O190" s="79" t="s">
        <v>66</v>
      </c>
      <c r="P190" s="76">
        <f t="shared" si="19"/>
        <v>47.25</v>
      </c>
    </row>
    <row r="191" spans="1:16">
      <c r="B191" s="89">
        <v>275</v>
      </c>
      <c r="C191" s="90" t="s">
        <v>65</v>
      </c>
      <c r="D191" s="74">
        <f t="shared" ref="D191:D204" si="23">B191/$C$5</f>
        <v>39.285714285714285</v>
      </c>
      <c r="E191" s="91">
        <v>6.3339999999999994E-2</v>
      </c>
      <c r="F191" s="92">
        <v>2.667E-5</v>
      </c>
      <c r="G191" s="88">
        <f t="shared" si="16"/>
        <v>6.336667E-2</v>
      </c>
      <c r="H191" s="77">
        <v>1.32</v>
      </c>
      <c r="I191" s="79" t="s">
        <v>12</v>
      </c>
      <c r="J191" s="76">
        <f t="shared" si="22"/>
        <v>1320</v>
      </c>
      <c r="K191" s="77">
        <v>57.09</v>
      </c>
      <c r="L191" s="79" t="s">
        <v>66</v>
      </c>
      <c r="M191" s="76">
        <f t="shared" si="20"/>
        <v>57.09</v>
      </c>
      <c r="N191" s="77">
        <v>54.97</v>
      </c>
      <c r="O191" s="79" t="s">
        <v>66</v>
      </c>
      <c r="P191" s="76">
        <f t="shared" si="19"/>
        <v>54.97</v>
      </c>
    </row>
    <row r="192" spans="1:16">
      <c r="B192" s="89">
        <v>300</v>
      </c>
      <c r="C192" s="90" t="s">
        <v>65</v>
      </c>
      <c r="D192" s="74">
        <f t="shared" si="23"/>
        <v>42.857142857142854</v>
      </c>
      <c r="E192" s="91">
        <v>5.951E-2</v>
      </c>
      <c r="F192" s="92">
        <v>2.4680000000000001E-5</v>
      </c>
      <c r="G192" s="88">
        <f t="shared" si="16"/>
        <v>5.953468E-2</v>
      </c>
      <c r="H192" s="77">
        <v>1.53</v>
      </c>
      <c r="I192" s="79" t="s">
        <v>12</v>
      </c>
      <c r="J192" s="76">
        <f t="shared" si="22"/>
        <v>1530</v>
      </c>
      <c r="K192" s="77">
        <v>65.34</v>
      </c>
      <c r="L192" s="79" t="s">
        <v>66</v>
      </c>
      <c r="M192" s="76">
        <f t="shared" si="20"/>
        <v>65.34</v>
      </c>
      <c r="N192" s="77">
        <v>63.14</v>
      </c>
      <c r="O192" s="79" t="s">
        <v>66</v>
      </c>
      <c r="P192" s="76">
        <f t="shared" si="19"/>
        <v>63.14</v>
      </c>
    </row>
    <row r="193" spans="2:16">
      <c r="B193" s="89">
        <v>325</v>
      </c>
      <c r="C193" s="90" t="s">
        <v>65</v>
      </c>
      <c r="D193" s="74">
        <f t="shared" si="23"/>
        <v>46.428571428571431</v>
      </c>
      <c r="E193" s="91">
        <v>5.62E-2</v>
      </c>
      <c r="F193" s="92">
        <v>2.298E-5</v>
      </c>
      <c r="G193" s="88">
        <f t="shared" si="16"/>
        <v>5.6222979999999999E-2</v>
      </c>
      <c r="H193" s="77">
        <v>1.76</v>
      </c>
      <c r="I193" s="79" t="s">
        <v>12</v>
      </c>
      <c r="J193" s="76">
        <f t="shared" si="22"/>
        <v>1760</v>
      </c>
      <c r="K193" s="77">
        <v>73.599999999999994</v>
      </c>
      <c r="L193" s="79" t="s">
        <v>66</v>
      </c>
      <c r="M193" s="76">
        <f t="shared" si="20"/>
        <v>73.599999999999994</v>
      </c>
      <c r="N193" s="77">
        <v>71.75</v>
      </c>
      <c r="O193" s="79" t="s">
        <v>66</v>
      </c>
      <c r="P193" s="76">
        <f t="shared" si="19"/>
        <v>71.75</v>
      </c>
    </row>
    <row r="194" spans="2:16">
      <c r="B194" s="89">
        <v>350</v>
      </c>
      <c r="C194" s="90" t="s">
        <v>65</v>
      </c>
      <c r="D194" s="74">
        <f t="shared" si="23"/>
        <v>50</v>
      </c>
      <c r="E194" s="91">
        <v>5.3289999999999997E-2</v>
      </c>
      <c r="F194" s="92">
        <v>2.1509999999999999E-5</v>
      </c>
      <c r="G194" s="88">
        <f t="shared" si="16"/>
        <v>5.3311509999999999E-2</v>
      </c>
      <c r="H194" s="77">
        <v>1.99</v>
      </c>
      <c r="I194" s="79" t="s">
        <v>12</v>
      </c>
      <c r="J194" s="76">
        <f t="shared" si="22"/>
        <v>1990</v>
      </c>
      <c r="K194" s="77">
        <v>81.91</v>
      </c>
      <c r="L194" s="79" t="s">
        <v>66</v>
      </c>
      <c r="M194" s="76">
        <f t="shared" si="20"/>
        <v>81.91</v>
      </c>
      <c r="N194" s="77">
        <v>80.790000000000006</v>
      </c>
      <c r="O194" s="79" t="s">
        <v>66</v>
      </c>
      <c r="P194" s="76">
        <f t="shared" si="19"/>
        <v>80.790000000000006</v>
      </c>
    </row>
    <row r="195" spans="2:16">
      <c r="B195" s="89">
        <v>375</v>
      </c>
      <c r="C195" s="90" t="s">
        <v>65</v>
      </c>
      <c r="D195" s="74">
        <f t="shared" si="23"/>
        <v>53.571428571428569</v>
      </c>
      <c r="E195" s="91">
        <v>5.0720000000000001E-2</v>
      </c>
      <c r="F195" s="92">
        <v>2.022E-5</v>
      </c>
      <c r="G195" s="88">
        <f t="shared" si="16"/>
        <v>5.0740220000000003E-2</v>
      </c>
      <c r="H195" s="77">
        <v>2.2400000000000002</v>
      </c>
      <c r="I195" s="79" t="s">
        <v>12</v>
      </c>
      <c r="J195" s="76">
        <f t="shared" si="22"/>
        <v>2240</v>
      </c>
      <c r="K195" s="77">
        <v>90.28</v>
      </c>
      <c r="L195" s="79" t="s">
        <v>66</v>
      </c>
      <c r="M195" s="76">
        <f t="shared" si="20"/>
        <v>90.28</v>
      </c>
      <c r="N195" s="77">
        <v>90.25</v>
      </c>
      <c r="O195" s="79" t="s">
        <v>66</v>
      </c>
      <c r="P195" s="76">
        <f t="shared" si="19"/>
        <v>90.25</v>
      </c>
    </row>
    <row r="196" spans="2:16">
      <c r="B196" s="89">
        <v>400</v>
      </c>
      <c r="C196" s="90" t="s">
        <v>65</v>
      </c>
      <c r="D196" s="74">
        <f t="shared" si="23"/>
        <v>57.142857142857146</v>
      </c>
      <c r="E196" s="91">
        <v>4.8439999999999997E-2</v>
      </c>
      <c r="F196" s="92">
        <v>1.9089999999999998E-5</v>
      </c>
      <c r="G196" s="88">
        <f t="shared" si="16"/>
        <v>4.8459089999999996E-2</v>
      </c>
      <c r="H196" s="77">
        <v>2.5</v>
      </c>
      <c r="I196" s="79" t="s">
        <v>12</v>
      </c>
      <c r="J196" s="76">
        <f t="shared" ref="J196:J201" si="24">H196*1000</f>
        <v>2500</v>
      </c>
      <c r="K196" s="77">
        <v>98.73</v>
      </c>
      <c r="L196" s="79" t="s">
        <v>66</v>
      </c>
      <c r="M196" s="76">
        <f t="shared" si="20"/>
        <v>98.73</v>
      </c>
      <c r="N196" s="77">
        <v>100.11</v>
      </c>
      <c r="O196" s="79" t="s">
        <v>66</v>
      </c>
      <c r="P196" s="76">
        <f t="shared" si="19"/>
        <v>100.11</v>
      </c>
    </row>
    <row r="197" spans="2:16">
      <c r="B197" s="89">
        <v>450</v>
      </c>
      <c r="C197" s="90" t="s">
        <v>65</v>
      </c>
      <c r="D197" s="74">
        <f t="shared" si="23"/>
        <v>64.285714285714292</v>
      </c>
      <c r="E197" s="91">
        <v>4.4540000000000003E-2</v>
      </c>
      <c r="F197" s="92">
        <v>1.7180000000000002E-5</v>
      </c>
      <c r="G197" s="88">
        <f t="shared" si="16"/>
        <v>4.4557180000000002E-2</v>
      </c>
      <c r="H197" s="77">
        <v>3.06</v>
      </c>
      <c r="I197" s="79" t="s">
        <v>12</v>
      </c>
      <c r="J197" s="76">
        <f t="shared" si="24"/>
        <v>3060</v>
      </c>
      <c r="K197" s="77">
        <v>128.44</v>
      </c>
      <c r="L197" s="79" t="s">
        <v>66</v>
      </c>
      <c r="M197" s="76">
        <f t="shared" si="20"/>
        <v>128.44</v>
      </c>
      <c r="N197" s="77">
        <v>121.01</v>
      </c>
      <c r="O197" s="79" t="s">
        <v>66</v>
      </c>
      <c r="P197" s="76">
        <f t="shared" si="19"/>
        <v>121.01</v>
      </c>
    </row>
    <row r="198" spans="2:16">
      <c r="B198" s="89">
        <v>500</v>
      </c>
      <c r="C198" s="90" t="s">
        <v>65</v>
      </c>
      <c r="D198" s="74">
        <f t="shared" si="23"/>
        <v>71.428571428571431</v>
      </c>
      <c r="E198" s="91">
        <v>4.1340000000000002E-2</v>
      </c>
      <c r="F198" s="92">
        <v>1.5630000000000001E-5</v>
      </c>
      <c r="G198" s="88">
        <f t="shared" si="16"/>
        <v>4.1355630000000004E-2</v>
      </c>
      <c r="H198" s="77">
        <v>3.66</v>
      </c>
      <c r="I198" s="79" t="s">
        <v>12</v>
      </c>
      <c r="J198" s="76">
        <f t="shared" si="24"/>
        <v>3660</v>
      </c>
      <c r="K198" s="77">
        <v>156.41</v>
      </c>
      <c r="L198" s="79" t="s">
        <v>66</v>
      </c>
      <c r="M198" s="76">
        <f t="shared" si="20"/>
        <v>156.41</v>
      </c>
      <c r="N198" s="77">
        <v>143.41</v>
      </c>
      <c r="O198" s="79" t="s">
        <v>66</v>
      </c>
      <c r="P198" s="76">
        <f t="shared" si="19"/>
        <v>143.41</v>
      </c>
    </row>
    <row r="199" spans="2:16">
      <c r="B199" s="89">
        <v>550</v>
      </c>
      <c r="C199" s="90" t="s">
        <v>65</v>
      </c>
      <c r="D199" s="74">
        <f t="shared" si="23"/>
        <v>78.571428571428569</v>
      </c>
      <c r="E199" s="91">
        <v>3.8649999999999997E-2</v>
      </c>
      <c r="F199" s="92">
        <v>1.434E-5</v>
      </c>
      <c r="G199" s="88">
        <f t="shared" si="16"/>
        <v>3.8664339999999998E-2</v>
      </c>
      <c r="H199" s="77">
        <v>4.3</v>
      </c>
      <c r="I199" s="79" t="s">
        <v>12</v>
      </c>
      <c r="J199" s="76">
        <f t="shared" si="24"/>
        <v>4300</v>
      </c>
      <c r="K199" s="77">
        <v>183.59</v>
      </c>
      <c r="L199" s="79" t="s">
        <v>66</v>
      </c>
      <c r="M199" s="76">
        <f t="shared" si="20"/>
        <v>183.59</v>
      </c>
      <c r="N199" s="77">
        <v>167.24</v>
      </c>
      <c r="O199" s="79" t="s">
        <v>66</v>
      </c>
      <c r="P199" s="76">
        <f t="shared" si="19"/>
        <v>167.24</v>
      </c>
    </row>
    <row r="200" spans="2:16">
      <c r="B200" s="89">
        <v>600</v>
      </c>
      <c r="C200" s="90" t="s">
        <v>65</v>
      </c>
      <c r="D200" s="74">
        <f t="shared" si="23"/>
        <v>85.714285714285708</v>
      </c>
      <c r="E200" s="91">
        <v>3.637E-2</v>
      </c>
      <c r="F200" s="92">
        <v>1.327E-5</v>
      </c>
      <c r="G200" s="88">
        <f t="shared" si="16"/>
        <v>3.6383270000000002E-2</v>
      </c>
      <c r="H200" s="77">
        <v>4.99</v>
      </c>
      <c r="I200" s="79" t="s">
        <v>12</v>
      </c>
      <c r="J200" s="76">
        <f t="shared" si="24"/>
        <v>4990</v>
      </c>
      <c r="K200" s="77">
        <v>210.44</v>
      </c>
      <c r="L200" s="79" t="s">
        <v>66</v>
      </c>
      <c r="M200" s="76">
        <f t="shared" si="20"/>
        <v>210.44</v>
      </c>
      <c r="N200" s="77">
        <v>192.43</v>
      </c>
      <c r="O200" s="79" t="s">
        <v>66</v>
      </c>
      <c r="P200" s="76">
        <f t="shared" si="19"/>
        <v>192.43</v>
      </c>
    </row>
    <row r="201" spans="2:16">
      <c r="B201" s="89">
        <v>650</v>
      </c>
      <c r="C201" s="90" t="s">
        <v>65</v>
      </c>
      <c r="D201" s="74">
        <f t="shared" si="23"/>
        <v>92.857142857142861</v>
      </c>
      <c r="E201" s="91">
        <v>3.44E-2</v>
      </c>
      <c r="F201" s="92">
        <v>1.234E-5</v>
      </c>
      <c r="G201" s="88">
        <f t="shared" si="16"/>
        <v>3.441234E-2</v>
      </c>
      <c r="H201" s="77">
        <v>5.72</v>
      </c>
      <c r="I201" s="79" t="s">
        <v>12</v>
      </c>
      <c r="J201" s="76">
        <f t="shared" si="24"/>
        <v>5720</v>
      </c>
      <c r="K201" s="77">
        <v>237.17</v>
      </c>
      <c r="L201" s="79" t="s">
        <v>66</v>
      </c>
      <c r="M201" s="76">
        <f t="shared" si="20"/>
        <v>237.17</v>
      </c>
      <c r="N201" s="77">
        <v>218.92</v>
      </c>
      <c r="O201" s="79" t="s">
        <v>66</v>
      </c>
      <c r="P201" s="76">
        <f t="shared" si="19"/>
        <v>218.92</v>
      </c>
    </row>
    <row r="202" spans="2:16">
      <c r="B202" s="89">
        <v>700</v>
      </c>
      <c r="C202" s="90" t="s">
        <v>65</v>
      </c>
      <c r="D202" s="74">
        <f t="shared" si="23"/>
        <v>100</v>
      </c>
      <c r="E202" s="91">
        <v>3.2689999999999997E-2</v>
      </c>
      <c r="F202" s="92">
        <v>1.155E-5</v>
      </c>
      <c r="G202" s="88">
        <f t="shared" si="16"/>
        <v>3.2701549999999996E-2</v>
      </c>
      <c r="H202" s="77">
        <v>6.49</v>
      </c>
      <c r="I202" s="79" t="s">
        <v>12</v>
      </c>
      <c r="J202" s="80">
        <f t="shared" ref="J202:J228" si="25">H202*1000</f>
        <v>6490</v>
      </c>
      <c r="K202" s="77">
        <v>263.91000000000003</v>
      </c>
      <c r="L202" s="79" t="s">
        <v>66</v>
      </c>
      <c r="M202" s="76">
        <f t="shared" si="20"/>
        <v>263.91000000000003</v>
      </c>
      <c r="N202" s="77">
        <v>246.66</v>
      </c>
      <c r="O202" s="79" t="s">
        <v>66</v>
      </c>
      <c r="P202" s="76">
        <f t="shared" si="19"/>
        <v>246.66</v>
      </c>
    </row>
    <row r="203" spans="2:16">
      <c r="B203" s="89">
        <v>800</v>
      </c>
      <c r="C203" s="90" t="s">
        <v>65</v>
      </c>
      <c r="D203" s="74">
        <f t="shared" si="23"/>
        <v>114.28571428571429</v>
      </c>
      <c r="E203" s="91">
        <v>2.9850000000000002E-2</v>
      </c>
      <c r="F203" s="92">
        <v>1.024E-5</v>
      </c>
      <c r="G203" s="88">
        <f t="shared" si="16"/>
        <v>2.9860240000000003E-2</v>
      </c>
      <c r="H203" s="77">
        <v>8.14</v>
      </c>
      <c r="I203" s="79" t="s">
        <v>12</v>
      </c>
      <c r="J203" s="80">
        <f t="shared" si="25"/>
        <v>8140.0000000000009</v>
      </c>
      <c r="K203" s="77">
        <v>357.85</v>
      </c>
      <c r="L203" s="79" t="s">
        <v>66</v>
      </c>
      <c r="M203" s="76">
        <f t="shared" si="20"/>
        <v>357.85</v>
      </c>
      <c r="N203" s="77">
        <v>305.66000000000003</v>
      </c>
      <c r="O203" s="79" t="s">
        <v>66</v>
      </c>
      <c r="P203" s="76">
        <f t="shared" si="19"/>
        <v>305.66000000000003</v>
      </c>
    </row>
    <row r="204" spans="2:16">
      <c r="B204" s="89">
        <v>900</v>
      </c>
      <c r="C204" s="90" t="s">
        <v>65</v>
      </c>
      <c r="D204" s="74">
        <f t="shared" si="23"/>
        <v>128.57142857142858</v>
      </c>
      <c r="E204" s="91">
        <v>2.759E-2</v>
      </c>
      <c r="F204" s="92">
        <v>9.2040000000000003E-6</v>
      </c>
      <c r="G204" s="88">
        <f t="shared" si="16"/>
        <v>2.7599203999999999E-2</v>
      </c>
      <c r="H204" s="77">
        <v>9.94</v>
      </c>
      <c r="I204" s="79" t="s">
        <v>12</v>
      </c>
      <c r="J204" s="80">
        <f t="shared" si="25"/>
        <v>9940</v>
      </c>
      <c r="K204" s="77">
        <v>444.63</v>
      </c>
      <c r="L204" s="79" t="s">
        <v>66</v>
      </c>
      <c r="M204" s="76">
        <f t="shared" si="20"/>
        <v>444.63</v>
      </c>
      <c r="N204" s="77">
        <v>369.06</v>
      </c>
      <c r="O204" s="79" t="s">
        <v>66</v>
      </c>
      <c r="P204" s="76">
        <f t="shared" si="19"/>
        <v>369.06</v>
      </c>
    </row>
    <row r="205" spans="2:16">
      <c r="B205" s="89">
        <v>1</v>
      </c>
      <c r="C205" s="93" t="s">
        <v>67</v>
      </c>
      <c r="D205" s="74">
        <f t="shared" ref="D205:D228" si="26">B205*1000/$C$5</f>
        <v>142.85714285714286</v>
      </c>
      <c r="E205" s="91">
        <v>2.5739999999999999E-2</v>
      </c>
      <c r="F205" s="92">
        <v>8.3680000000000002E-6</v>
      </c>
      <c r="G205" s="88">
        <f t="shared" si="16"/>
        <v>2.5748368000000001E-2</v>
      </c>
      <c r="H205" s="77">
        <v>11.88</v>
      </c>
      <c r="I205" s="79" t="s">
        <v>12</v>
      </c>
      <c r="J205" s="80">
        <f t="shared" si="25"/>
        <v>11880</v>
      </c>
      <c r="K205" s="77">
        <v>528.14</v>
      </c>
      <c r="L205" s="79" t="s">
        <v>66</v>
      </c>
      <c r="M205" s="76">
        <f t="shared" si="20"/>
        <v>528.14</v>
      </c>
      <c r="N205" s="77">
        <v>436.5</v>
      </c>
      <c r="O205" s="79" t="s">
        <v>66</v>
      </c>
      <c r="P205" s="76">
        <f t="shared" si="19"/>
        <v>436.5</v>
      </c>
    </row>
    <row r="206" spans="2:16">
      <c r="B206" s="89">
        <v>1.1000000000000001</v>
      </c>
      <c r="C206" s="90" t="s">
        <v>67</v>
      </c>
      <c r="D206" s="74">
        <f t="shared" si="26"/>
        <v>157.14285714285714</v>
      </c>
      <c r="E206" s="91">
        <v>2.4209999999999999E-2</v>
      </c>
      <c r="F206" s="92">
        <v>7.6760000000000007E-6</v>
      </c>
      <c r="G206" s="88">
        <f t="shared" si="16"/>
        <v>2.4217676E-2</v>
      </c>
      <c r="H206" s="77">
        <v>13.95</v>
      </c>
      <c r="I206" s="79" t="s">
        <v>12</v>
      </c>
      <c r="J206" s="80">
        <f t="shared" si="25"/>
        <v>13950</v>
      </c>
      <c r="K206" s="77">
        <v>609.97</v>
      </c>
      <c r="L206" s="79" t="s">
        <v>66</v>
      </c>
      <c r="M206" s="76">
        <f t="shared" si="20"/>
        <v>609.97</v>
      </c>
      <c r="N206" s="77">
        <v>507.68</v>
      </c>
      <c r="O206" s="79" t="s">
        <v>66</v>
      </c>
      <c r="P206" s="76">
        <f t="shared" si="19"/>
        <v>507.68</v>
      </c>
    </row>
    <row r="207" spans="2:16">
      <c r="B207" s="89">
        <v>1.2</v>
      </c>
      <c r="C207" s="90" t="s">
        <v>67</v>
      </c>
      <c r="D207" s="74">
        <f t="shared" si="26"/>
        <v>171.42857142857142</v>
      </c>
      <c r="E207" s="91">
        <v>2.291E-2</v>
      </c>
      <c r="F207" s="92">
        <v>7.0940000000000002E-6</v>
      </c>
      <c r="G207" s="88">
        <f t="shared" si="16"/>
        <v>2.2917093999999999E-2</v>
      </c>
      <c r="H207" s="77">
        <v>16.149999999999999</v>
      </c>
      <c r="I207" s="79" t="s">
        <v>12</v>
      </c>
      <c r="J207" s="80">
        <f t="shared" si="25"/>
        <v>16149.999999999998</v>
      </c>
      <c r="K207" s="77">
        <v>690.87</v>
      </c>
      <c r="L207" s="79" t="s">
        <v>66</v>
      </c>
      <c r="M207" s="76">
        <f t="shared" si="20"/>
        <v>690.87</v>
      </c>
      <c r="N207" s="77">
        <v>582.32000000000005</v>
      </c>
      <c r="O207" s="79" t="s">
        <v>66</v>
      </c>
      <c r="P207" s="76">
        <f t="shared" si="19"/>
        <v>582.32000000000005</v>
      </c>
    </row>
    <row r="208" spans="2:16">
      <c r="B208" s="89">
        <v>1.3</v>
      </c>
      <c r="C208" s="90" t="s">
        <v>67</v>
      </c>
      <c r="D208" s="74">
        <f t="shared" si="26"/>
        <v>185.71428571428572</v>
      </c>
      <c r="E208" s="91">
        <v>2.18E-2</v>
      </c>
      <c r="F208" s="92">
        <v>6.5980000000000002E-6</v>
      </c>
      <c r="G208" s="88">
        <f t="shared" si="16"/>
        <v>2.1806598E-2</v>
      </c>
      <c r="H208" s="77">
        <v>18.46</v>
      </c>
      <c r="I208" s="79" t="s">
        <v>12</v>
      </c>
      <c r="J208" s="80">
        <f t="shared" si="25"/>
        <v>18460</v>
      </c>
      <c r="K208" s="77">
        <v>771.24</v>
      </c>
      <c r="L208" s="79" t="s">
        <v>66</v>
      </c>
      <c r="M208" s="76">
        <f t="shared" si="20"/>
        <v>771.24</v>
      </c>
      <c r="N208" s="77">
        <v>660.16</v>
      </c>
      <c r="O208" s="79" t="s">
        <v>66</v>
      </c>
      <c r="P208" s="76">
        <f t="shared" si="19"/>
        <v>660.16</v>
      </c>
    </row>
    <row r="209" spans="2:16">
      <c r="B209" s="89">
        <v>1.4</v>
      </c>
      <c r="C209" s="90" t="s">
        <v>67</v>
      </c>
      <c r="D209" s="74">
        <f t="shared" si="26"/>
        <v>200</v>
      </c>
      <c r="E209" s="91">
        <v>2.0840000000000001E-2</v>
      </c>
      <c r="F209" s="92">
        <v>6.1689999999999997E-6</v>
      </c>
      <c r="G209" s="88">
        <f t="shared" si="16"/>
        <v>2.0846169000000001E-2</v>
      </c>
      <c r="H209" s="77">
        <v>20.88</v>
      </c>
      <c r="I209" s="79" t="s">
        <v>12</v>
      </c>
      <c r="J209" s="80">
        <f t="shared" si="25"/>
        <v>20880</v>
      </c>
      <c r="K209" s="77">
        <v>851.3</v>
      </c>
      <c r="L209" s="79" t="s">
        <v>66</v>
      </c>
      <c r="M209" s="76">
        <f t="shared" si="20"/>
        <v>851.3</v>
      </c>
      <c r="N209" s="77">
        <v>740.96</v>
      </c>
      <c r="O209" s="79" t="s">
        <v>66</v>
      </c>
      <c r="P209" s="76">
        <f t="shared" si="19"/>
        <v>740.96</v>
      </c>
    </row>
    <row r="210" spans="2:16">
      <c r="B210" s="89">
        <v>1.5</v>
      </c>
      <c r="C210" s="90" t="s">
        <v>67</v>
      </c>
      <c r="D210" s="74">
        <f t="shared" si="26"/>
        <v>214.28571428571428</v>
      </c>
      <c r="E210" s="91">
        <v>2.001E-2</v>
      </c>
      <c r="F210" s="92">
        <v>5.7939999999999999E-6</v>
      </c>
      <c r="G210" s="88">
        <f t="shared" si="16"/>
        <v>2.0015794E-2</v>
      </c>
      <c r="H210" s="77">
        <v>23.41</v>
      </c>
      <c r="I210" s="79" t="s">
        <v>12</v>
      </c>
      <c r="J210" s="80">
        <f t="shared" si="25"/>
        <v>23410</v>
      </c>
      <c r="K210" s="77">
        <v>931.15</v>
      </c>
      <c r="L210" s="79" t="s">
        <v>66</v>
      </c>
      <c r="M210" s="76">
        <f t="shared" si="20"/>
        <v>931.15</v>
      </c>
      <c r="N210" s="77">
        <v>824.52</v>
      </c>
      <c r="O210" s="79" t="s">
        <v>66</v>
      </c>
      <c r="P210" s="76">
        <f t="shared" si="19"/>
        <v>824.52</v>
      </c>
    </row>
    <row r="211" spans="2:16">
      <c r="B211" s="89">
        <v>1.6</v>
      </c>
      <c r="C211" s="90" t="s">
        <v>67</v>
      </c>
      <c r="D211" s="74">
        <f t="shared" si="26"/>
        <v>228.57142857142858</v>
      </c>
      <c r="E211" s="91">
        <v>1.9269999999999999E-2</v>
      </c>
      <c r="F211" s="92">
        <v>5.4639999999999997E-6</v>
      </c>
      <c r="G211" s="88">
        <f t="shared" si="16"/>
        <v>1.9275463999999999E-2</v>
      </c>
      <c r="H211" s="77">
        <v>26.04</v>
      </c>
      <c r="I211" s="79" t="s">
        <v>12</v>
      </c>
      <c r="J211" s="80">
        <f t="shared" si="25"/>
        <v>26040</v>
      </c>
      <c r="K211" s="77">
        <v>1.01</v>
      </c>
      <c r="L211" s="78" t="s">
        <v>12</v>
      </c>
      <c r="M211" s="76">
        <f t="shared" ref="M211:M217" si="27">K211*1000</f>
        <v>1010</v>
      </c>
      <c r="N211" s="77">
        <v>910.63</v>
      </c>
      <c r="O211" s="79" t="s">
        <v>66</v>
      </c>
      <c r="P211" s="76">
        <f t="shared" si="19"/>
        <v>910.63</v>
      </c>
    </row>
    <row r="212" spans="2:16">
      <c r="B212" s="89">
        <v>1.7</v>
      </c>
      <c r="C212" s="90" t="s">
        <v>67</v>
      </c>
      <c r="D212" s="74">
        <f t="shared" si="26"/>
        <v>242.85714285714286</v>
      </c>
      <c r="E212" s="91">
        <v>1.8610000000000002E-2</v>
      </c>
      <c r="F212" s="92">
        <v>5.1710000000000001E-6</v>
      </c>
      <c r="G212" s="88">
        <f t="shared" si="16"/>
        <v>1.8615171000000003E-2</v>
      </c>
      <c r="H212" s="77">
        <v>28.77</v>
      </c>
      <c r="I212" s="79" t="s">
        <v>12</v>
      </c>
      <c r="J212" s="80">
        <f t="shared" si="25"/>
        <v>28770</v>
      </c>
      <c r="K212" s="77">
        <v>1.0900000000000001</v>
      </c>
      <c r="L212" s="79" t="s">
        <v>12</v>
      </c>
      <c r="M212" s="76">
        <f t="shared" si="27"/>
        <v>1090</v>
      </c>
      <c r="N212" s="77">
        <v>999.1</v>
      </c>
      <c r="O212" s="79" t="s">
        <v>66</v>
      </c>
      <c r="P212" s="76">
        <f t="shared" si="19"/>
        <v>999.1</v>
      </c>
    </row>
    <row r="213" spans="2:16">
      <c r="B213" s="89">
        <v>1.8</v>
      </c>
      <c r="C213" s="90" t="s">
        <v>67</v>
      </c>
      <c r="D213" s="74">
        <f t="shared" si="26"/>
        <v>257.14285714285717</v>
      </c>
      <c r="E213" s="91">
        <v>1.8030000000000001E-2</v>
      </c>
      <c r="F213" s="92">
        <v>4.9089999999999999E-6</v>
      </c>
      <c r="G213" s="88">
        <f t="shared" ref="G213:G228" si="28">E213+F213</f>
        <v>1.8034909000000002E-2</v>
      </c>
      <c r="H213" s="77">
        <v>31.59</v>
      </c>
      <c r="I213" s="79" t="s">
        <v>12</v>
      </c>
      <c r="J213" s="80">
        <f t="shared" si="25"/>
        <v>31590</v>
      </c>
      <c r="K213" s="77">
        <v>1.17</v>
      </c>
      <c r="L213" s="79" t="s">
        <v>12</v>
      </c>
      <c r="M213" s="76">
        <f t="shared" si="27"/>
        <v>1170</v>
      </c>
      <c r="N213" s="77">
        <v>1.0900000000000001</v>
      </c>
      <c r="O213" s="78" t="s">
        <v>12</v>
      </c>
      <c r="P213" s="76">
        <f t="shared" ref="P213:P221" si="29">N213*1000</f>
        <v>1090</v>
      </c>
    </row>
    <row r="214" spans="2:16">
      <c r="B214" s="89">
        <v>2</v>
      </c>
      <c r="C214" s="90" t="s">
        <v>67</v>
      </c>
      <c r="D214" s="74">
        <f t="shared" si="26"/>
        <v>285.71428571428572</v>
      </c>
      <c r="E214" s="91">
        <v>1.703E-2</v>
      </c>
      <c r="F214" s="92">
        <v>4.4610000000000001E-6</v>
      </c>
      <c r="G214" s="88">
        <f t="shared" si="28"/>
        <v>1.7034461000000001E-2</v>
      </c>
      <c r="H214" s="77">
        <v>37.49</v>
      </c>
      <c r="I214" s="79" t="s">
        <v>12</v>
      </c>
      <c r="J214" s="80">
        <f t="shared" si="25"/>
        <v>37490</v>
      </c>
      <c r="K214" s="77">
        <v>1.45</v>
      </c>
      <c r="L214" s="79" t="s">
        <v>12</v>
      </c>
      <c r="M214" s="76">
        <f t="shared" si="27"/>
        <v>1450</v>
      </c>
      <c r="N214" s="77">
        <v>1.28</v>
      </c>
      <c r="O214" s="79" t="s">
        <v>12</v>
      </c>
      <c r="P214" s="76">
        <f t="shared" si="29"/>
        <v>1280</v>
      </c>
    </row>
    <row r="215" spans="2:16">
      <c r="B215" s="89">
        <v>2.25</v>
      </c>
      <c r="C215" s="90" t="s">
        <v>67</v>
      </c>
      <c r="D215" s="74">
        <f t="shared" si="26"/>
        <v>321.42857142857144</v>
      </c>
      <c r="E215" s="91">
        <v>1.602E-2</v>
      </c>
      <c r="F215" s="92">
        <v>4.0069999999999999E-6</v>
      </c>
      <c r="G215" s="88">
        <f t="shared" si="28"/>
        <v>1.6024007E-2</v>
      </c>
      <c r="H215" s="77">
        <v>45.31</v>
      </c>
      <c r="I215" s="79" t="s">
        <v>12</v>
      </c>
      <c r="J215" s="80">
        <f t="shared" si="25"/>
        <v>45310</v>
      </c>
      <c r="K215" s="77">
        <v>1.85</v>
      </c>
      <c r="L215" s="79" t="s">
        <v>12</v>
      </c>
      <c r="M215" s="76">
        <f t="shared" si="27"/>
        <v>1850</v>
      </c>
      <c r="N215" s="77">
        <v>1.52</v>
      </c>
      <c r="O215" s="79" t="s">
        <v>12</v>
      </c>
      <c r="P215" s="76">
        <f t="shared" si="29"/>
        <v>1520</v>
      </c>
    </row>
    <row r="216" spans="2:16">
      <c r="B216" s="89">
        <v>2.5</v>
      </c>
      <c r="C216" s="90" t="s">
        <v>67</v>
      </c>
      <c r="D216" s="74">
        <f t="shared" si="26"/>
        <v>357.14285714285717</v>
      </c>
      <c r="E216" s="91">
        <v>1.521E-2</v>
      </c>
      <c r="F216" s="92">
        <v>3.6399999999999999E-6</v>
      </c>
      <c r="G216" s="88">
        <f t="shared" si="28"/>
        <v>1.5213639999999999E-2</v>
      </c>
      <c r="H216" s="77">
        <v>53.59</v>
      </c>
      <c r="I216" s="79" t="s">
        <v>12</v>
      </c>
      <c r="J216" s="80">
        <f t="shared" si="25"/>
        <v>53590</v>
      </c>
      <c r="K216" s="77">
        <v>2.2000000000000002</v>
      </c>
      <c r="L216" s="79" t="s">
        <v>12</v>
      </c>
      <c r="M216" s="76">
        <f t="shared" si="27"/>
        <v>2200</v>
      </c>
      <c r="N216" s="77">
        <v>1.77</v>
      </c>
      <c r="O216" s="79" t="s">
        <v>12</v>
      </c>
      <c r="P216" s="76">
        <f t="shared" si="29"/>
        <v>1770</v>
      </c>
    </row>
    <row r="217" spans="2:16">
      <c r="B217" s="89">
        <v>2.75</v>
      </c>
      <c r="C217" s="90" t="s">
        <v>67</v>
      </c>
      <c r="D217" s="74">
        <f t="shared" si="26"/>
        <v>392.85714285714283</v>
      </c>
      <c r="E217" s="91">
        <v>1.455E-2</v>
      </c>
      <c r="F217" s="92">
        <v>3.3359999999999999E-6</v>
      </c>
      <c r="G217" s="88">
        <f t="shared" si="28"/>
        <v>1.4553336E-2</v>
      </c>
      <c r="H217" s="77">
        <v>62.27</v>
      </c>
      <c r="I217" s="79" t="s">
        <v>12</v>
      </c>
      <c r="J217" s="80">
        <f t="shared" si="25"/>
        <v>62270</v>
      </c>
      <c r="K217" s="77">
        <v>2.54</v>
      </c>
      <c r="L217" s="79" t="s">
        <v>12</v>
      </c>
      <c r="M217" s="76">
        <f t="shared" si="27"/>
        <v>2540</v>
      </c>
      <c r="N217" s="77">
        <v>2.0299999999999998</v>
      </c>
      <c r="O217" s="79" t="s">
        <v>12</v>
      </c>
      <c r="P217" s="76">
        <f t="shared" si="29"/>
        <v>2029.9999999999998</v>
      </c>
    </row>
    <row r="218" spans="2:16">
      <c r="B218" s="89">
        <v>3</v>
      </c>
      <c r="C218" s="90" t="s">
        <v>67</v>
      </c>
      <c r="D218" s="74">
        <f t="shared" si="26"/>
        <v>428.57142857142856</v>
      </c>
      <c r="E218" s="91">
        <v>1.401E-2</v>
      </c>
      <c r="F218" s="92">
        <v>3.0819999999999999E-6</v>
      </c>
      <c r="G218" s="88">
        <f t="shared" si="28"/>
        <v>1.4013082E-2</v>
      </c>
      <c r="H218" s="77">
        <v>71.319999999999993</v>
      </c>
      <c r="I218" s="79" t="s">
        <v>12</v>
      </c>
      <c r="J218" s="80">
        <f t="shared" si="25"/>
        <v>71320</v>
      </c>
      <c r="K218" s="77">
        <v>2.87</v>
      </c>
      <c r="L218" s="79" t="s">
        <v>12</v>
      </c>
      <c r="M218" s="76">
        <f t="shared" ref="M218:M224" si="30">K218*1000</f>
        <v>2870</v>
      </c>
      <c r="N218" s="77">
        <v>2.2999999999999998</v>
      </c>
      <c r="O218" s="79" t="s">
        <v>12</v>
      </c>
      <c r="P218" s="76">
        <f t="shared" si="29"/>
        <v>2300</v>
      </c>
    </row>
    <row r="219" spans="2:16">
      <c r="B219" s="89">
        <v>3.25</v>
      </c>
      <c r="C219" s="90" t="s">
        <v>67</v>
      </c>
      <c r="D219" s="74">
        <f t="shared" si="26"/>
        <v>464.28571428571428</v>
      </c>
      <c r="E219" s="91">
        <v>1.354E-2</v>
      </c>
      <c r="F219" s="92">
        <v>2.864E-6</v>
      </c>
      <c r="G219" s="88">
        <f t="shared" si="28"/>
        <v>1.3542864E-2</v>
      </c>
      <c r="H219" s="77">
        <v>80.7</v>
      </c>
      <c r="I219" s="79" t="s">
        <v>12</v>
      </c>
      <c r="J219" s="80">
        <f t="shared" si="25"/>
        <v>80700</v>
      </c>
      <c r="K219" s="77">
        <v>3.18</v>
      </c>
      <c r="L219" s="79" t="s">
        <v>12</v>
      </c>
      <c r="M219" s="76">
        <f t="shared" si="30"/>
        <v>3180</v>
      </c>
      <c r="N219" s="77">
        <v>2.57</v>
      </c>
      <c r="O219" s="79" t="s">
        <v>12</v>
      </c>
      <c r="P219" s="76">
        <f t="shared" si="29"/>
        <v>2570</v>
      </c>
    </row>
    <row r="220" spans="2:16">
      <c r="B220" s="89">
        <v>3.5</v>
      </c>
      <c r="C220" s="90" t="s">
        <v>67</v>
      </c>
      <c r="D220" s="74">
        <f t="shared" si="26"/>
        <v>500</v>
      </c>
      <c r="E220" s="91">
        <v>1.315E-2</v>
      </c>
      <c r="F220" s="92">
        <v>2.6759999999999999E-6</v>
      </c>
      <c r="G220" s="88">
        <f t="shared" si="28"/>
        <v>1.3152676E-2</v>
      </c>
      <c r="H220" s="77">
        <v>90.39</v>
      </c>
      <c r="I220" s="79" t="s">
        <v>12</v>
      </c>
      <c r="J220" s="80">
        <f t="shared" si="25"/>
        <v>90390</v>
      </c>
      <c r="K220" s="77">
        <v>3.48</v>
      </c>
      <c r="L220" s="79" t="s">
        <v>12</v>
      </c>
      <c r="M220" s="76">
        <f t="shared" si="30"/>
        <v>3480</v>
      </c>
      <c r="N220" s="77">
        <v>2.85</v>
      </c>
      <c r="O220" s="79" t="s">
        <v>12</v>
      </c>
      <c r="P220" s="76">
        <f t="shared" si="29"/>
        <v>2850</v>
      </c>
    </row>
    <row r="221" spans="2:16">
      <c r="B221" s="89">
        <v>3.75</v>
      </c>
      <c r="C221" s="90" t="s">
        <v>67</v>
      </c>
      <c r="D221" s="74">
        <f t="shared" si="26"/>
        <v>535.71428571428567</v>
      </c>
      <c r="E221" s="91">
        <v>1.282E-2</v>
      </c>
      <c r="F221" s="92">
        <v>2.5129999999999999E-6</v>
      </c>
      <c r="G221" s="88">
        <f t="shared" si="28"/>
        <v>1.2822513000000001E-2</v>
      </c>
      <c r="H221" s="77">
        <v>100.34</v>
      </c>
      <c r="I221" s="79" t="s">
        <v>12</v>
      </c>
      <c r="J221" s="80">
        <f t="shared" si="25"/>
        <v>100340</v>
      </c>
      <c r="K221" s="77">
        <v>3.78</v>
      </c>
      <c r="L221" s="79" t="s">
        <v>12</v>
      </c>
      <c r="M221" s="76">
        <f t="shared" si="30"/>
        <v>3780</v>
      </c>
      <c r="N221" s="77">
        <v>3.13</v>
      </c>
      <c r="O221" s="79" t="s">
        <v>12</v>
      </c>
      <c r="P221" s="76">
        <f t="shared" si="29"/>
        <v>3130</v>
      </c>
    </row>
    <row r="222" spans="2:16">
      <c r="B222" s="89">
        <v>4</v>
      </c>
      <c r="C222" s="90" t="s">
        <v>67</v>
      </c>
      <c r="D222" s="74">
        <f t="shared" si="26"/>
        <v>571.42857142857144</v>
      </c>
      <c r="E222" s="91">
        <v>1.2529999999999999E-2</v>
      </c>
      <c r="F222" s="92">
        <v>2.368E-6</v>
      </c>
      <c r="G222" s="88">
        <f t="shared" si="28"/>
        <v>1.2532368E-2</v>
      </c>
      <c r="H222" s="77">
        <v>110.54</v>
      </c>
      <c r="I222" s="79" t="s">
        <v>12</v>
      </c>
      <c r="J222" s="80">
        <f t="shared" si="25"/>
        <v>110540</v>
      </c>
      <c r="K222" s="77">
        <v>4.07</v>
      </c>
      <c r="L222" s="79" t="s">
        <v>12</v>
      </c>
      <c r="M222" s="76">
        <f t="shared" si="30"/>
        <v>4070.0000000000005</v>
      </c>
      <c r="N222" s="77">
        <v>3.41</v>
      </c>
      <c r="O222" s="79" t="s">
        <v>12</v>
      </c>
      <c r="P222" s="76">
        <f t="shared" ref="P222:P227" si="31">N222*1000</f>
        <v>3410</v>
      </c>
    </row>
    <row r="223" spans="2:16">
      <c r="B223" s="89">
        <v>4.5</v>
      </c>
      <c r="C223" s="90" t="s">
        <v>67</v>
      </c>
      <c r="D223" s="74">
        <f t="shared" si="26"/>
        <v>642.85714285714289</v>
      </c>
      <c r="E223" s="91">
        <v>1.205E-2</v>
      </c>
      <c r="F223" s="92">
        <v>2.1260000000000001E-6</v>
      </c>
      <c r="G223" s="88">
        <f t="shared" si="28"/>
        <v>1.2052126E-2</v>
      </c>
      <c r="H223" s="77">
        <v>131.58000000000001</v>
      </c>
      <c r="I223" s="79" t="s">
        <v>12</v>
      </c>
      <c r="J223" s="80">
        <f t="shared" si="25"/>
        <v>131580</v>
      </c>
      <c r="K223" s="77">
        <v>5.08</v>
      </c>
      <c r="L223" s="79" t="s">
        <v>12</v>
      </c>
      <c r="M223" s="76">
        <f t="shared" si="30"/>
        <v>5080</v>
      </c>
      <c r="N223" s="77">
        <v>3.98</v>
      </c>
      <c r="O223" s="79" t="s">
        <v>12</v>
      </c>
      <c r="P223" s="76">
        <f t="shared" si="31"/>
        <v>3980</v>
      </c>
    </row>
    <row r="224" spans="2:16">
      <c r="B224" s="89">
        <v>5</v>
      </c>
      <c r="C224" s="90" t="s">
        <v>67</v>
      </c>
      <c r="D224" s="74">
        <f t="shared" si="26"/>
        <v>714.28571428571433</v>
      </c>
      <c r="E224" s="91">
        <v>1.1679999999999999E-2</v>
      </c>
      <c r="F224" s="92">
        <v>1.9300000000000002E-6</v>
      </c>
      <c r="G224" s="88">
        <f t="shared" si="28"/>
        <v>1.168193E-2</v>
      </c>
      <c r="H224" s="77">
        <v>153.37</v>
      </c>
      <c r="I224" s="79" t="s">
        <v>12</v>
      </c>
      <c r="J224" s="80">
        <f t="shared" si="25"/>
        <v>153370</v>
      </c>
      <c r="K224" s="77">
        <v>5.98</v>
      </c>
      <c r="L224" s="79" t="s">
        <v>12</v>
      </c>
      <c r="M224" s="76">
        <f t="shared" si="30"/>
        <v>5980</v>
      </c>
      <c r="N224" s="77">
        <v>4.55</v>
      </c>
      <c r="O224" s="79" t="s">
        <v>12</v>
      </c>
      <c r="P224" s="76">
        <f t="shared" si="31"/>
        <v>4550</v>
      </c>
    </row>
    <row r="225" spans="1:16">
      <c r="B225" s="89">
        <v>5.5</v>
      </c>
      <c r="C225" s="90" t="s">
        <v>67</v>
      </c>
      <c r="D225" s="74">
        <f t="shared" si="26"/>
        <v>785.71428571428567</v>
      </c>
      <c r="E225" s="91">
        <v>1.1390000000000001E-2</v>
      </c>
      <c r="F225" s="92">
        <v>1.7689999999999999E-6</v>
      </c>
      <c r="G225" s="88">
        <f t="shared" si="28"/>
        <v>1.1391769000000001E-2</v>
      </c>
      <c r="H225" s="77">
        <v>175.78</v>
      </c>
      <c r="I225" s="79" t="s">
        <v>12</v>
      </c>
      <c r="J225" s="80">
        <f t="shared" si="25"/>
        <v>175780</v>
      </c>
      <c r="K225" s="77">
        <v>6.8</v>
      </c>
      <c r="L225" s="79" t="s">
        <v>12</v>
      </c>
      <c r="M225" s="80">
        <f t="shared" ref="M225:M228" si="32">K225*1000</f>
        <v>6800</v>
      </c>
      <c r="N225" s="77">
        <v>5.12</v>
      </c>
      <c r="O225" s="79" t="s">
        <v>12</v>
      </c>
      <c r="P225" s="76">
        <f t="shared" si="31"/>
        <v>5120</v>
      </c>
    </row>
    <row r="226" spans="1:16">
      <c r="B226" s="89">
        <v>6</v>
      </c>
      <c r="C226" s="90" t="s">
        <v>67</v>
      </c>
      <c r="D226" s="74">
        <f t="shared" si="26"/>
        <v>857.14285714285711</v>
      </c>
      <c r="E226" s="91">
        <v>1.116E-2</v>
      </c>
      <c r="F226" s="92">
        <v>1.6330000000000001E-6</v>
      </c>
      <c r="G226" s="88">
        <f t="shared" si="28"/>
        <v>1.1161632999999999E-2</v>
      </c>
      <c r="H226" s="77">
        <v>198.71</v>
      </c>
      <c r="I226" s="79" t="s">
        <v>12</v>
      </c>
      <c r="J226" s="80">
        <f t="shared" si="25"/>
        <v>198710</v>
      </c>
      <c r="K226" s="77">
        <v>7.57</v>
      </c>
      <c r="L226" s="79" t="s">
        <v>12</v>
      </c>
      <c r="M226" s="80">
        <f t="shared" si="32"/>
        <v>7570</v>
      </c>
      <c r="N226" s="77">
        <v>5.68</v>
      </c>
      <c r="O226" s="79" t="s">
        <v>12</v>
      </c>
      <c r="P226" s="76">
        <f t="shared" si="31"/>
        <v>5680</v>
      </c>
    </row>
    <row r="227" spans="1:16">
      <c r="B227" s="89">
        <v>6.5</v>
      </c>
      <c r="C227" s="90" t="s">
        <v>67</v>
      </c>
      <c r="D227" s="74">
        <f t="shared" si="26"/>
        <v>928.57142857142856</v>
      </c>
      <c r="E227" s="91">
        <v>1.0970000000000001E-2</v>
      </c>
      <c r="F227" s="92">
        <v>1.517E-6</v>
      </c>
      <c r="G227" s="88">
        <f t="shared" si="28"/>
        <v>1.0971517E-2</v>
      </c>
      <c r="H227" s="77">
        <v>222.08</v>
      </c>
      <c r="I227" s="79" t="s">
        <v>12</v>
      </c>
      <c r="J227" s="80">
        <f t="shared" si="25"/>
        <v>222080</v>
      </c>
      <c r="K227" s="77">
        <v>8.3000000000000007</v>
      </c>
      <c r="L227" s="79" t="s">
        <v>12</v>
      </c>
      <c r="M227" s="80">
        <f t="shared" si="32"/>
        <v>8300</v>
      </c>
      <c r="N227" s="77">
        <v>6.25</v>
      </c>
      <c r="O227" s="79" t="s">
        <v>12</v>
      </c>
      <c r="P227" s="76">
        <f t="shared" si="31"/>
        <v>6250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6"/>
        <v>1000</v>
      </c>
      <c r="E228" s="91">
        <v>1.082E-2</v>
      </c>
      <c r="F228" s="92">
        <v>1.4169999999999999E-6</v>
      </c>
      <c r="G228" s="88">
        <f t="shared" si="28"/>
        <v>1.0821417E-2</v>
      </c>
      <c r="H228" s="77">
        <v>245.81</v>
      </c>
      <c r="I228" s="79" t="s">
        <v>12</v>
      </c>
      <c r="J228" s="80">
        <f t="shared" si="25"/>
        <v>245810</v>
      </c>
      <c r="K228" s="77">
        <v>8.99</v>
      </c>
      <c r="L228" s="79" t="s">
        <v>12</v>
      </c>
      <c r="M228" s="80">
        <f t="shared" si="32"/>
        <v>8990</v>
      </c>
      <c r="N228" s="77">
        <v>6.81</v>
      </c>
      <c r="O228" s="79" t="s">
        <v>12</v>
      </c>
      <c r="P228" s="76">
        <f>N228*1000</f>
        <v>6810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N26" sqref="N26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3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srim7Li_C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114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22.529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115</v>
      </c>
      <c r="F7" s="32"/>
      <c r="G7" s="33"/>
      <c r="H7" s="33"/>
      <c r="I7" s="34"/>
      <c r="J7" s="4">
        <v>2</v>
      </c>
      <c r="K7" s="35">
        <v>225.29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2.2530000000000001</v>
      </c>
      <c r="D8" s="38" t="s">
        <v>9</v>
      </c>
      <c r="F8" s="32"/>
      <c r="G8" s="33"/>
      <c r="H8" s="33"/>
      <c r="I8" s="34"/>
      <c r="J8" s="4">
        <v>3</v>
      </c>
      <c r="K8" s="35">
        <v>225.29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1.1296E+23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110</v>
      </c>
      <c r="F13" s="49"/>
      <c r="G13" s="50"/>
      <c r="H13" s="50"/>
      <c r="I13" s="51"/>
      <c r="J13" s="4">
        <v>8</v>
      </c>
      <c r="K13" s="52">
        <v>0.82503000000000004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214</v>
      </c>
      <c r="C14" s="102"/>
      <c r="D14" s="21" t="s">
        <v>215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216</v>
      </c>
      <c r="C15" s="103"/>
      <c r="D15" s="101" t="s">
        <v>212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37" t="s">
        <v>58</v>
      </c>
      <c r="E18" s="190" t="s">
        <v>59</v>
      </c>
      <c r="F18" s="191"/>
      <c r="G18" s="192"/>
      <c r="H18" s="71" t="s">
        <v>60</v>
      </c>
      <c r="I18" s="25"/>
      <c r="J18" s="137" t="s">
        <v>61</v>
      </c>
      <c r="K18" s="71" t="s">
        <v>62</v>
      </c>
      <c r="L18" s="73"/>
      <c r="M18" s="137" t="s">
        <v>61</v>
      </c>
      <c r="N18" s="71" t="s">
        <v>62</v>
      </c>
      <c r="O18" s="25"/>
      <c r="P18" s="137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3.671E-2</v>
      </c>
      <c r="F20" s="87">
        <v>0.2374</v>
      </c>
      <c r="G20" s="88">
        <f>E20+F20</f>
        <v>0.27411000000000002</v>
      </c>
      <c r="H20" s="84">
        <v>8</v>
      </c>
      <c r="I20" s="85" t="s">
        <v>64</v>
      </c>
      <c r="J20" s="97">
        <f>H20/1000/10</f>
        <v>8.0000000000000004E-4</v>
      </c>
      <c r="K20" s="84">
        <v>6</v>
      </c>
      <c r="L20" s="85" t="s">
        <v>64</v>
      </c>
      <c r="M20" s="97">
        <f t="shared" ref="M20:M83" si="0">K20/1000/10</f>
        <v>6.0000000000000006E-4</v>
      </c>
      <c r="N20" s="84">
        <v>5</v>
      </c>
      <c r="O20" s="85" t="s">
        <v>64</v>
      </c>
      <c r="P20" s="97">
        <f t="shared" ref="P20:P83" si="1">N20/1000/10</f>
        <v>5.0000000000000001E-4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3.9239999999999997E-2</v>
      </c>
      <c r="F21" s="92">
        <v>0.24690000000000001</v>
      </c>
      <c r="G21" s="88">
        <f t="shared" ref="G21:G84" si="3">E21+F21</f>
        <v>0.28614000000000001</v>
      </c>
      <c r="H21" s="89">
        <v>9</v>
      </c>
      <c r="I21" s="90" t="s">
        <v>64</v>
      </c>
      <c r="J21" s="74">
        <f t="shared" ref="J21:J84" si="4">H21/1000/10</f>
        <v>8.9999999999999998E-4</v>
      </c>
      <c r="K21" s="89">
        <v>7</v>
      </c>
      <c r="L21" s="90" t="s">
        <v>64</v>
      </c>
      <c r="M21" s="74">
        <f t="shared" si="0"/>
        <v>6.9999999999999999E-4</v>
      </c>
      <c r="N21" s="89">
        <v>5</v>
      </c>
      <c r="O21" s="90" t="s">
        <v>64</v>
      </c>
      <c r="P21" s="74">
        <f t="shared" si="1"/>
        <v>5.0000000000000001E-4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4.1619999999999997E-2</v>
      </c>
      <c r="F22" s="92">
        <v>0.25519999999999998</v>
      </c>
      <c r="G22" s="88">
        <f t="shared" si="3"/>
        <v>0.29681999999999997</v>
      </c>
      <c r="H22" s="89">
        <v>10</v>
      </c>
      <c r="I22" s="90" t="s">
        <v>64</v>
      </c>
      <c r="J22" s="74">
        <f t="shared" si="4"/>
        <v>1E-3</v>
      </c>
      <c r="K22" s="89">
        <v>8</v>
      </c>
      <c r="L22" s="90" t="s">
        <v>64</v>
      </c>
      <c r="M22" s="74">
        <f t="shared" si="0"/>
        <v>8.0000000000000004E-4</v>
      </c>
      <c r="N22" s="89">
        <v>6</v>
      </c>
      <c r="O22" s="90" t="s">
        <v>64</v>
      </c>
      <c r="P22" s="74">
        <f t="shared" si="1"/>
        <v>6.0000000000000006E-4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4.3869999999999999E-2</v>
      </c>
      <c r="F23" s="92">
        <v>0.2626</v>
      </c>
      <c r="G23" s="88">
        <f t="shared" si="3"/>
        <v>0.30647000000000002</v>
      </c>
      <c r="H23" s="89">
        <v>11</v>
      </c>
      <c r="I23" s="90" t="s">
        <v>64</v>
      </c>
      <c r="J23" s="74">
        <f t="shared" si="4"/>
        <v>1.0999999999999998E-3</v>
      </c>
      <c r="K23" s="89">
        <v>8</v>
      </c>
      <c r="L23" s="90" t="s">
        <v>64</v>
      </c>
      <c r="M23" s="74">
        <f t="shared" si="0"/>
        <v>8.0000000000000004E-4</v>
      </c>
      <c r="N23" s="89">
        <v>6</v>
      </c>
      <c r="O23" s="90" t="s">
        <v>64</v>
      </c>
      <c r="P23" s="74">
        <f t="shared" si="1"/>
        <v>6.0000000000000006E-4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4.6010000000000002E-2</v>
      </c>
      <c r="F24" s="92">
        <v>0.26919999999999999</v>
      </c>
      <c r="G24" s="88">
        <f t="shared" si="3"/>
        <v>0.31520999999999999</v>
      </c>
      <c r="H24" s="89">
        <v>11</v>
      </c>
      <c r="I24" s="90" t="s">
        <v>64</v>
      </c>
      <c r="J24" s="74">
        <f t="shared" si="4"/>
        <v>1.0999999999999998E-3</v>
      </c>
      <c r="K24" s="89">
        <v>8</v>
      </c>
      <c r="L24" s="90" t="s">
        <v>64</v>
      </c>
      <c r="M24" s="74">
        <f t="shared" si="0"/>
        <v>8.0000000000000004E-4</v>
      </c>
      <c r="N24" s="89">
        <v>6</v>
      </c>
      <c r="O24" s="90" t="s">
        <v>64</v>
      </c>
      <c r="P24" s="74">
        <f t="shared" si="1"/>
        <v>6.0000000000000006E-4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4.8059999999999999E-2</v>
      </c>
      <c r="F25" s="92">
        <v>0.27510000000000001</v>
      </c>
      <c r="G25" s="88">
        <f t="shared" si="3"/>
        <v>0.32316</v>
      </c>
      <c r="H25" s="89">
        <v>12</v>
      </c>
      <c r="I25" s="90" t="s">
        <v>64</v>
      </c>
      <c r="J25" s="74">
        <f t="shared" si="4"/>
        <v>1.2000000000000001E-3</v>
      </c>
      <c r="K25" s="89">
        <v>9</v>
      </c>
      <c r="L25" s="90" t="s">
        <v>64</v>
      </c>
      <c r="M25" s="74">
        <f t="shared" si="0"/>
        <v>8.9999999999999998E-4</v>
      </c>
      <c r="N25" s="89">
        <v>7</v>
      </c>
      <c r="O25" s="90" t="s">
        <v>64</v>
      </c>
      <c r="P25" s="74">
        <f t="shared" si="1"/>
        <v>6.9999999999999999E-4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5.0020000000000002E-2</v>
      </c>
      <c r="F26" s="92">
        <v>0.28050000000000003</v>
      </c>
      <c r="G26" s="88">
        <f t="shared" si="3"/>
        <v>0.33052000000000004</v>
      </c>
      <c r="H26" s="89">
        <v>13</v>
      </c>
      <c r="I26" s="90" t="s">
        <v>64</v>
      </c>
      <c r="J26" s="74">
        <f t="shared" si="4"/>
        <v>1.2999999999999999E-3</v>
      </c>
      <c r="K26" s="89">
        <v>9</v>
      </c>
      <c r="L26" s="90" t="s">
        <v>64</v>
      </c>
      <c r="M26" s="74">
        <f t="shared" si="0"/>
        <v>8.9999999999999998E-4</v>
      </c>
      <c r="N26" s="89">
        <v>7</v>
      </c>
      <c r="O26" s="90" t="s">
        <v>64</v>
      </c>
      <c r="P26" s="74">
        <f t="shared" si="1"/>
        <v>6.9999999999999999E-4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5.1909999999999998E-2</v>
      </c>
      <c r="F27" s="92">
        <v>0.28549999999999998</v>
      </c>
      <c r="G27" s="88">
        <f t="shared" si="3"/>
        <v>0.33740999999999999</v>
      </c>
      <c r="H27" s="89">
        <v>13</v>
      </c>
      <c r="I27" s="90" t="s">
        <v>64</v>
      </c>
      <c r="J27" s="74">
        <f t="shared" si="4"/>
        <v>1.2999999999999999E-3</v>
      </c>
      <c r="K27" s="89">
        <v>10</v>
      </c>
      <c r="L27" s="90" t="s">
        <v>64</v>
      </c>
      <c r="M27" s="74">
        <f t="shared" si="0"/>
        <v>1E-3</v>
      </c>
      <c r="N27" s="89">
        <v>7</v>
      </c>
      <c r="O27" s="90" t="s">
        <v>64</v>
      </c>
      <c r="P27" s="74">
        <f t="shared" si="1"/>
        <v>6.9999999999999999E-4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5.373E-2</v>
      </c>
      <c r="F28" s="92">
        <v>0.28999999999999998</v>
      </c>
      <c r="G28" s="88">
        <f t="shared" si="3"/>
        <v>0.34372999999999998</v>
      </c>
      <c r="H28" s="89">
        <v>14</v>
      </c>
      <c r="I28" s="90" t="s">
        <v>64</v>
      </c>
      <c r="J28" s="74">
        <f t="shared" si="4"/>
        <v>1.4E-3</v>
      </c>
      <c r="K28" s="89">
        <v>10</v>
      </c>
      <c r="L28" s="90" t="s">
        <v>64</v>
      </c>
      <c r="M28" s="74">
        <f t="shared" si="0"/>
        <v>1E-3</v>
      </c>
      <c r="N28" s="89">
        <v>7</v>
      </c>
      <c r="O28" s="90" t="s">
        <v>64</v>
      </c>
      <c r="P28" s="74">
        <f t="shared" si="1"/>
        <v>6.9999999999999999E-4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5.5489999999999998E-2</v>
      </c>
      <c r="F29" s="92">
        <v>0.29409999999999997</v>
      </c>
      <c r="G29" s="88">
        <f t="shared" si="3"/>
        <v>0.34958999999999996</v>
      </c>
      <c r="H29" s="89">
        <v>15</v>
      </c>
      <c r="I29" s="90" t="s">
        <v>64</v>
      </c>
      <c r="J29" s="74">
        <f t="shared" si="4"/>
        <v>1.5E-3</v>
      </c>
      <c r="K29" s="89">
        <v>11</v>
      </c>
      <c r="L29" s="90" t="s">
        <v>64</v>
      </c>
      <c r="M29" s="74">
        <f t="shared" si="0"/>
        <v>1.0999999999999998E-3</v>
      </c>
      <c r="N29" s="89">
        <v>8</v>
      </c>
      <c r="O29" s="90" t="s">
        <v>64</v>
      </c>
      <c r="P29" s="74">
        <f t="shared" si="1"/>
        <v>8.0000000000000004E-4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5.7200000000000001E-2</v>
      </c>
      <c r="F30" s="92">
        <v>0.2979</v>
      </c>
      <c r="G30" s="88">
        <f t="shared" si="3"/>
        <v>0.35509999999999997</v>
      </c>
      <c r="H30" s="89">
        <v>15</v>
      </c>
      <c r="I30" s="90" t="s">
        <v>64</v>
      </c>
      <c r="J30" s="74">
        <f t="shared" si="4"/>
        <v>1.5E-3</v>
      </c>
      <c r="K30" s="89">
        <v>11</v>
      </c>
      <c r="L30" s="90" t="s">
        <v>64</v>
      </c>
      <c r="M30" s="74">
        <f t="shared" si="0"/>
        <v>1.0999999999999998E-3</v>
      </c>
      <c r="N30" s="89">
        <v>8</v>
      </c>
      <c r="O30" s="90" t="s">
        <v>64</v>
      </c>
      <c r="P30" s="74">
        <f t="shared" si="1"/>
        <v>8.0000000000000004E-4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5.8860000000000003E-2</v>
      </c>
      <c r="F31" s="92">
        <v>0.30149999999999999</v>
      </c>
      <c r="G31" s="88">
        <f t="shared" si="3"/>
        <v>0.36036000000000001</v>
      </c>
      <c r="H31" s="89">
        <v>16</v>
      </c>
      <c r="I31" s="90" t="s">
        <v>64</v>
      </c>
      <c r="J31" s="74">
        <f t="shared" si="4"/>
        <v>1.6000000000000001E-3</v>
      </c>
      <c r="K31" s="89">
        <v>12</v>
      </c>
      <c r="L31" s="90" t="s">
        <v>64</v>
      </c>
      <c r="M31" s="74">
        <f t="shared" si="0"/>
        <v>1.2000000000000001E-3</v>
      </c>
      <c r="N31" s="89">
        <v>8</v>
      </c>
      <c r="O31" s="90" t="s">
        <v>64</v>
      </c>
      <c r="P31" s="74">
        <f t="shared" si="1"/>
        <v>8.0000000000000004E-4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6.2039999999999998E-2</v>
      </c>
      <c r="F32" s="92">
        <v>0.30780000000000002</v>
      </c>
      <c r="G32" s="88">
        <f t="shared" si="3"/>
        <v>0.36984</v>
      </c>
      <c r="H32" s="89">
        <v>17</v>
      </c>
      <c r="I32" s="90" t="s">
        <v>64</v>
      </c>
      <c r="J32" s="74">
        <f t="shared" si="4"/>
        <v>1.7000000000000001E-3</v>
      </c>
      <c r="K32" s="89">
        <v>12</v>
      </c>
      <c r="L32" s="90" t="s">
        <v>64</v>
      </c>
      <c r="M32" s="74">
        <f t="shared" si="0"/>
        <v>1.2000000000000001E-3</v>
      </c>
      <c r="N32" s="89">
        <v>9</v>
      </c>
      <c r="O32" s="90" t="s">
        <v>64</v>
      </c>
      <c r="P32" s="74">
        <f t="shared" si="1"/>
        <v>8.9999999999999998E-4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6.5809999999999994E-2</v>
      </c>
      <c r="F33" s="92">
        <v>0.31459999999999999</v>
      </c>
      <c r="G33" s="88">
        <f t="shared" si="3"/>
        <v>0.38040999999999997</v>
      </c>
      <c r="H33" s="89">
        <v>19</v>
      </c>
      <c r="I33" s="90" t="s">
        <v>64</v>
      </c>
      <c r="J33" s="74">
        <f t="shared" si="4"/>
        <v>1.9E-3</v>
      </c>
      <c r="K33" s="89">
        <v>13</v>
      </c>
      <c r="L33" s="90" t="s">
        <v>64</v>
      </c>
      <c r="M33" s="74">
        <f t="shared" si="0"/>
        <v>1.2999999999999999E-3</v>
      </c>
      <c r="N33" s="89">
        <v>10</v>
      </c>
      <c r="O33" s="90" t="s">
        <v>64</v>
      </c>
      <c r="P33" s="74">
        <f t="shared" si="1"/>
        <v>1E-3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6.9370000000000001E-2</v>
      </c>
      <c r="F34" s="92">
        <v>0.32029999999999997</v>
      </c>
      <c r="G34" s="88">
        <f t="shared" si="3"/>
        <v>0.38966999999999996</v>
      </c>
      <c r="H34" s="89">
        <v>20</v>
      </c>
      <c r="I34" s="90" t="s">
        <v>64</v>
      </c>
      <c r="J34" s="74">
        <f t="shared" si="4"/>
        <v>2E-3</v>
      </c>
      <c r="K34" s="89">
        <v>14</v>
      </c>
      <c r="L34" s="90" t="s">
        <v>64</v>
      </c>
      <c r="M34" s="74">
        <f t="shared" si="0"/>
        <v>1.4E-3</v>
      </c>
      <c r="N34" s="89">
        <v>10</v>
      </c>
      <c r="O34" s="90" t="s">
        <v>64</v>
      </c>
      <c r="P34" s="74">
        <f t="shared" si="1"/>
        <v>1E-3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7.2749999999999995E-2</v>
      </c>
      <c r="F35" s="92">
        <v>0.32519999999999999</v>
      </c>
      <c r="G35" s="88">
        <f t="shared" si="3"/>
        <v>0.39794999999999997</v>
      </c>
      <c r="H35" s="89">
        <v>22</v>
      </c>
      <c r="I35" s="90" t="s">
        <v>64</v>
      </c>
      <c r="J35" s="74">
        <f t="shared" si="4"/>
        <v>2.1999999999999997E-3</v>
      </c>
      <c r="K35" s="89">
        <v>15</v>
      </c>
      <c r="L35" s="90" t="s">
        <v>64</v>
      </c>
      <c r="M35" s="74">
        <f t="shared" si="0"/>
        <v>1.5E-3</v>
      </c>
      <c r="N35" s="89">
        <v>11</v>
      </c>
      <c r="O35" s="90" t="s">
        <v>64</v>
      </c>
      <c r="P35" s="74">
        <f t="shared" si="1"/>
        <v>1.0999999999999998E-3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7.5990000000000002E-2</v>
      </c>
      <c r="F36" s="92">
        <v>0.32940000000000003</v>
      </c>
      <c r="G36" s="88">
        <f t="shared" si="3"/>
        <v>0.40539000000000003</v>
      </c>
      <c r="H36" s="89">
        <v>23</v>
      </c>
      <c r="I36" s="90" t="s">
        <v>64</v>
      </c>
      <c r="J36" s="74">
        <f t="shared" si="4"/>
        <v>2.3E-3</v>
      </c>
      <c r="K36" s="89">
        <v>16</v>
      </c>
      <c r="L36" s="90" t="s">
        <v>64</v>
      </c>
      <c r="M36" s="74">
        <f t="shared" si="0"/>
        <v>1.6000000000000001E-3</v>
      </c>
      <c r="N36" s="89">
        <v>12</v>
      </c>
      <c r="O36" s="90" t="s">
        <v>64</v>
      </c>
      <c r="P36" s="74">
        <f t="shared" si="1"/>
        <v>1.2000000000000001E-3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7.9089999999999994E-2</v>
      </c>
      <c r="F37" s="92">
        <v>0.33310000000000001</v>
      </c>
      <c r="G37" s="88">
        <f t="shared" si="3"/>
        <v>0.41219</v>
      </c>
      <c r="H37" s="89">
        <v>25</v>
      </c>
      <c r="I37" s="90" t="s">
        <v>64</v>
      </c>
      <c r="J37" s="74">
        <f t="shared" si="4"/>
        <v>2.5000000000000001E-3</v>
      </c>
      <c r="K37" s="89">
        <v>17</v>
      </c>
      <c r="L37" s="90" t="s">
        <v>64</v>
      </c>
      <c r="M37" s="74">
        <f t="shared" si="0"/>
        <v>1.7000000000000001E-3</v>
      </c>
      <c r="N37" s="89">
        <v>12</v>
      </c>
      <c r="O37" s="90" t="s">
        <v>64</v>
      </c>
      <c r="P37" s="74">
        <f t="shared" si="1"/>
        <v>1.2000000000000001E-3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8.208E-2</v>
      </c>
      <c r="F38" s="92">
        <v>0.33629999999999999</v>
      </c>
      <c r="G38" s="88">
        <f t="shared" si="3"/>
        <v>0.41837999999999997</v>
      </c>
      <c r="H38" s="89">
        <v>26</v>
      </c>
      <c r="I38" s="90" t="s">
        <v>64</v>
      </c>
      <c r="J38" s="74">
        <f t="shared" si="4"/>
        <v>2.5999999999999999E-3</v>
      </c>
      <c r="K38" s="89">
        <v>18</v>
      </c>
      <c r="L38" s="90" t="s">
        <v>64</v>
      </c>
      <c r="M38" s="74">
        <f t="shared" si="0"/>
        <v>1.8E-3</v>
      </c>
      <c r="N38" s="89">
        <v>13</v>
      </c>
      <c r="O38" s="90" t="s">
        <v>64</v>
      </c>
      <c r="P38" s="74">
        <f t="shared" si="1"/>
        <v>1.2999999999999999E-3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8.4959999999999994E-2</v>
      </c>
      <c r="F39" s="92">
        <v>0.33900000000000002</v>
      </c>
      <c r="G39" s="88">
        <f t="shared" si="3"/>
        <v>0.42396</v>
      </c>
      <c r="H39" s="89">
        <v>28</v>
      </c>
      <c r="I39" s="90" t="s">
        <v>64</v>
      </c>
      <c r="J39" s="74">
        <f t="shared" si="4"/>
        <v>2.8E-3</v>
      </c>
      <c r="K39" s="89">
        <v>19</v>
      </c>
      <c r="L39" s="90" t="s">
        <v>64</v>
      </c>
      <c r="M39" s="74">
        <f t="shared" si="0"/>
        <v>1.9E-3</v>
      </c>
      <c r="N39" s="89">
        <v>13</v>
      </c>
      <c r="O39" s="90" t="s">
        <v>64</v>
      </c>
      <c r="P39" s="74">
        <f t="shared" si="1"/>
        <v>1.2999999999999999E-3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8.7739999999999999E-2</v>
      </c>
      <c r="F40" s="92">
        <v>0.34139999999999998</v>
      </c>
      <c r="G40" s="88">
        <f t="shared" si="3"/>
        <v>0.42913999999999997</v>
      </c>
      <c r="H40" s="89">
        <v>29</v>
      </c>
      <c r="I40" s="90" t="s">
        <v>64</v>
      </c>
      <c r="J40" s="74">
        <f t="shared" si="4"/>
        <v>2.9000000000000002E-3</v>
      </c>
      <c r="K40" s="89">
        <v>19</v>
      </c>
      <c r="L40" s="90" t="s">
        <v>64</v>
      </c>
      <c r="M40" s="74">
        <f t="shared" si="0"/>
        <v>1.9E-3</v>
      </c>
      <c r="N40" s="89">
        <v>14</v>
      </c>
      <c r="O40" s="90" t="s">
        <v>64</v>
      </c>
      <c r="P40" s="74">
        <f t="shared" si="1"/>
        <v>1.4E-3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9.307E-2</v>
      </c>
      <c r="F41" s="92">
        <v>0.3453</v>
      </c>
      <c r="G41" s="88">
        <f t="shared" si="3"/>
        <v>0.43836999999999998</v>
      </c>
      <c r="H41" s="89">
        <v>32</v>
      </c>
      <c r="I41" s="90" t="s">
        <v>64</v>
      </c>
      <c r="J41" s="74">
        <f t="shared" si="4"/>
        <v>3.2000000000000002E-3</v>
      </c>
      <c r="K41" s="89">
        <v>21</v>
      </c>
      <c r="L41" s="90" t="s">
        <v>64</v>
      </c>
      <c r="M41" s="74">
        <f t="shared" si="0"/>
        <v>2.1000000000000003E-3</v>
      </c>
      <c r="N41" s="89">
        <v>15</v>
      </c>
      <c r="O41" s="90" t="s">
        <v>64</v>
      </c>
      <c r="P41" s="74">
        <f t="shared" si="1"/>
        <v>1.5E-3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9.8100000000000007E-2</v>
      </c>
      <c r="F42" s="92">
        <v>0.3483</v>
      </c>
      <c r="G42" s="88">
        <f t="shared" si="3"/>
        <v>0.44640000000000002</v>
      </c>
      <c r="H42" s="89">
        <v>35</v>
      </c>
      <c r="I42" s="90" t="s">
        <v>64</v>
      </c>
      <c r="J42" s="74">
        <f t="shared" si="4"/>
        <v>3.5000000000000005E-3</v>
      </c>
      <c r="K42" s="89">
        <v>23</v>
      </c>
      <c r="L42" s="90" t="s">
        <v>64</v>
      </c>
      <c r="M42" s="74">
        <f t="shared" si="0"/>
        <v>2.3E-3</v>
      </c>
      <c r="N42" s="89">
        <v>16</v>
      </c>
      <c r="O42" s="90" t="s">
        <v>64</v>
      </c>
      <c r="P42" s="74">
        <f t="shared" si="1"/>
        <v>1.6000000000000001E-3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0.10290000000000001</v>
      </c>
      <c r="F43" s="92">
        <v>0.35049999999999998</v>
      </c>
      <c r="G43" s="88">
        <f t="shared" si="3"/>
        <v>0.45339999999999997</v>
      </c>
      <c r="H43" s="89">
        <v>38</v>
      </c>
      <c r="I43" s="90" t="s">
        <v>64</v>
      </c>
      <c r="J43" s="74">
        <f t="shared" si="4"/>
        <v>3.8E-3</v>
      </c>
      <c r="K43" s="89">
        <v>24</v>
      </c>
      <c r="L43" s="90" t="s">
        <v>64</v>
      </c>
      <c r="M43" s="74">
        <f t="shared" si="0"/>
        <v>2.4000000000000002E-3</v>
      </c>
      <c r="N43" s="89">
        <v>18</v>
      </c>
      <c r="O43" s="90" t="s">
        <v>64</v>
      </c>
      <c r="P43" s="74">
        <f t="shared" si="1"/>
        <v>1.8E-3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0.1075</v>
      </c>
      <c r="F44" s="92">
        <v>0.35210000000000002</v>
      </c>
      <c r="G44" s="88">
        <f t="shared" si="3"/>
        <v>0.45960000000000001</v>
      </c>
      <c r="H44" s="89">
        <v>41</v>
      </c>
      <c r="I44" s="90" t="s">
        <v>64</v>
      </c>
      <c r="J44" s="74">
        <f t="shared" si="4"/>
        <v>4.1000000000000003E-3</v>
      </c>
      <c r="K44" s="89">
        <v>26</v>
      </c>
      <c r="L44" s="90" t="s">
        <v>64</v>
      </c>
      <c r="M44" s="74">
        <f t="shared" si="0"/>
        <v>2.5999999999999999E-3</v>
      </c>
      <c r="N44" s="89">
        <v>19</v>
      </c>
      <c r="O44" s="90" t="s">
        <v>64</v>
      </c>
      <c r="P44" s="74">
        <f t="shared" si="1"/>
        <v>1.9E-3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0.1119</v>
      </c>
      <c r="F45" s="92">
        <v>0.3533</v>
      </c>
      <c r="G45" s="88">
        <f t="shared" si="3"/>
        <v>0.4652</v>
      </c>
      <c r="H45" s="89">
        <v>44</v>
      </c>
      <c r="I45" s="90" t="s">
        <v>64</v>
      </c>
      <c r="J45" s="74">
        <f t="shared" si="4"/>
        <v>4.3999999999999994E-3</v>
      </c>
      <c r="K45" s="89">
        <v>27</v>
      </c>
      <c r="L45" s="90" t="s">
        <v>64</v>
      </c>
      <c r="M45" s="74">
        <f t="shared" si="0"/>
        <v>2.7000000000000001E-3</v>
      </c>
      <c r="N45" s="89">
        <v>20</v>
      </c>
      <c r="O45" s="90" t="s">
        <v>64</v>
      </c>
      <c r="P45" s="74">
        <f t="shared" si="1"/>
        <v>2E-3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0.11609999999999999</v>
      </c>
      <c r="F46" s="92">
        <v>0.35399999999999998</v>
      </c>
      <c r="G46" s="88">
        <f t="shared" si="3"/>
        <v>0.47009999999999996</v>
      </c>
      <c r="H46" s="89">
        <v>46</v>
      </c>
      <c r="I46" s="90" t="s">
        <v>64</v>
      </c>
      <c r="J46" s="74">
        <f t="shared" si="4"/>
        <v>4.5999999999999999E-3</v>
      </c>
      <c r="K46" s="89">
        <v>29</v>
      </c>
      <c r="L46" s="90" t="s">
        <v>64</v>
      </c>
      <c r="M46" s="74">
        <f t="shared" si="0"/>
        <v>2.9000000000000002E-3</v>
      </c>
      <c r="N46" s="89">
        <v>21</v>
      </c>
      <c r="O46" s="90" t="s">
        <v>64</v>
      </c>
      <c r="P46" s="74">
        <f t="shared" si="1"/>
        <v>2.1000000000000003E-3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0.1241</v>
      </c>
      <c r="F47" s="92">
        <v>0.35449999999999998</v>
      </c>
      <c r="G47" s="88">
        <f t="shared" si="3"/>
        <v>0.47859999999999997</v>
      </c>
      <c r="H47" s="89">
        <v>52</v>
      </c>
      <c r="I47" s="90" t="s">
        <v>64</v>
      </c>
      <c r="J47" s="74">
        <f t="shared" si="4"/>
        <v>5.1999999999999998E-3</v>
      </c>
      <c r="K47" s="89">
        <v>32</v>
      </c>
      <c r="L47" s="90" t="s">
        <v>64</v>
      </c>
      <c r="M47" s="74">
        <f t="shared" si="0"/>
        <v>3.2000000000000002E-3</v>
      </c>
      <c r="N47" s="89">
        <v>23</v>
      </c>
      <c r="O47" s="90" t="s">
        <v>64</v>
      </c>
      <c r="P47" s="74">
        <f t="shared" si="1"/>
        <v>2.3E-3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0.13159999999999999</v>
      </c>
      <c r="F48" s="92">
        <v>0.35410000000000003</v>
      </c>
      <c r="G48" s="88">
        <f t="shared" si="3"/>
        <v>0.48570000000000002</v>
      </c>
      <c r="H48" s="89">
        <v>58</v>
      </c>
      <c r="I48" s="90" t="s">
        <v>64</v>
      </c>
      <c r="J48" s="74">
        <f t="shared" si="4"/>
        <v>5.8000000000000005E-3</v>
      </c>
      <c r="K48" s="89">
        <v>35</v>
      </c>
      <c r="L48" s="90" t="s">
        <v>64</v>
      </c>
      <c r="M48" s="74">
        <f t="shared" si="0"/>
        <v>3.5000000000000005E-3</v>
      </c>
      <c r="N48" s="89">
        <v>25</v>
      </c>
      <c r="O48" s="90" t="s">
        <v>64</v>
      </c>
      <c r="P48" s="74">
        <f t="shared" si="1"/>
        <v>2.5000000000000001E-3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0.13869999999999999</v>
      </c>
      <c r="F49" s="92">
        <v>0.35310000000000002</v>
      </c>
      <c r="G49" s="88">
        <f t="shared" si="3"/>
        <v>0.49180000000000001</v>
      </c>
      <c r="H49" s="89">
        <v>63</v>
      </c>
      <c r="I49" s="90" t="s">
        <v>64</v>
      </c>
      <c r="J49" s="74">
        <f t="shared" si="4"/>
        <v>6.3E-3</v>
      </c>
      <c r="K49" s="89">
        <v>38</v>
      </c>
      <c r="L49" s="90" t="s">
        <v>64</v>
      </c>
      <c r="M49" s="74">
        <f t="shared" si="0"/>
        <v>3.8E-3</v>
      </c>
      <c r="N49" s="89">
        <v>27</v>
      </c>
      <c r="O49" s="90" t="s">
        <v>64</v>
      </c>
      <c r="P49" s="74">
        <f t="shared" si="1"/>
        <v>2.7000000000000001E-3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0.14549999999999999</v>
      </c>
      <c r="F50" s="92">
        <v>0.35149999999999998</v>
      </c>
      <c r="G50" s="88">
        <f t="shared" si="3"/>
        <v>0.497</v>
      </c>
      <c r="H50" s="89">
        <v>69</v>
      </c>
      <c r="I50" s="90" t="s">
        <v>64</v>
      </c>
      <c r="J50" s="74">
        <f t="shared" si="4"/>
        <v>6.9000000000000008E-3</v>
      </c>
      <c r="K50" s="89">
        <v>41</v>
      </c>
      <c r="L50" s="90" t="s">
        <v>64</v>
      </c>
      <c r="M50" s="74">
        <f t="shared" si="0"/>
        <v>4.1000000000000003E-3</v>
      </c>
      <c r="N50" s="89">
        <v>29</v>
      </c>
      <c r="O50" s="90" t="s">
        <v>64</v>
      </c>
      <c r="P50" s="74">
        <f t="shared" si="1"/>
        <v>2.9000000000000002E-3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0.152</v>
      </c>
      <c r="F51" s="92">
        <v>0.34960000000000002</v>
      </c>
      <c r="G51" s="88">
        <f t="shared" si="3"/>
        <v>0.50160000000000005</v>
      </c>
      <c r="H51" s="89">
        <v>74</v>
      </c>
      <c r="I51" s="90" t="s">
        <v>64</v>
      </c>
      <c r="J51" s="74">
        <f t="shared" si="4"/>
        <v>7.3999999999999995E-3</v>
      </c>
      <c r="K51" s="89">
        <v>43</v>
      </c>
      <c r="L51" s="90" t="s">
        <v>64</v>
      </c>
      <c r="M51" s="74">
        <f t="shared" si="0"/>
        <v>4.3E-3</v>
      </c>
      <c r="N51" s="89">
        <v>31</v>
      </c>
      <c r="O51" s="90" t="s">
        <v>64</v>
      </c>
      <c r="P51" s="74">
        <f t="shared" si="1"/>
        <v>3.0999999999999999E-3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0.15820000000000001</v>
      </c>
      <c r="F52" s="92">
        <v>0.34739999999999999</v>
      </c>
      <c r="G52" s="88">
        <f t="shared" si="3"/>
        <v>0.50560000000000005</v>
      </c>
      <c r="H52" s="89">
        <v>80</v>
      </c>
      <c r="I52" s="90" t="s">
        <v>64</v>
      </c>
      <c r="J52" s="74">
        <f t="shared" si="4"/>
        <v>8.0000000000000002E-3</v>
      </c>
      <c r="K52" s="89">
        <v>46</v>
      </c>
      <c r="L52" s="90" t="s">
        <v>64</v>
      </c>
      <c r="M52" s="74">
        <f t="shared" si="0"/>
        <v>4.5999999999999999E-3</v>
      </c>
      <c r="N52" s="89">
        <v>33</v>
      </c>
      <c r="O52" s="90" t="s">
        <v>64</v>
      </c>
      <c r="P52" s="74">
        <f t="shared" si="1"/>
        <v>3.3E-3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0.16420000000000001</v>
      </c>
      <c r="F53" s="92">
        <v>0.34499999999999997</v>
      </c>
      <c r="G53" s="88">
        <f t="shared" si="3"/>
        <v>0.50919999999999999</v>
      </c>
      <c r="H53" s="89">
        <v>86</v>
      </c>
      <c r="I53" s="90" t="s">
        <v>64</v>
      </c>
      <c r="J53" s="74">
        <f t="shared" si="4"/>
        <v>8.6E-3</v>
      </c>
      <c r="K53" s="89">
        <v>49</v>
      </c>
      <c r="L53" s="90" t="s">
        <v>64</v>
      </c>
      <c r="M53" s="74">
        <f t="shared" si="0"/>
        <v>4.8999999999999998E-3</v>
      </c>
      <c r="N53" s="89">
        <v>35</v>
      </c>
      <c r="O53" s="90" t="s">
        <v>64</v>
      </c>
      <c r="P53" s="74">
        <f t="shared" si="1"/>
        <v>3.5000000000000005E-3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0.1699</v>
      </c>
      <c r="F54" s="92">
        <v>0.34250000000000003</v>
      </c>
      <c r="G54" s="88">
        <f t="shared" si="3"/>
        <v>0.51239999999999997</v>
      </c>
      <c r="H54" s="89">
        <v>91</v>
      </c>
      <c r="I54" s="90" t="s">
        <v>64</v>
      </c>
      <c r="J54" s="74">
        <f t="shared" si="4"/>
        <v>9.1000000000000004E-3</v>
      </c>
      <c r="K54" s="89">
        <v>51</v>
      </c>
      <c r="L54" s="90" t="s">
        <v>64</v>
      </c>
      <c r="M54" s="74">
        <f t="shared" si="0"/>
        <v>5.0999999999999995E-3</v>
      </c>
      <c r="N54" s="89">
        <v>37</v>
      </c>
      <c r="O54" s="90" t="s">
        <v>64</v>
      </c>
      <c r="P54" s="74">
        <f t="shared" si="1"/>
        <v>3.6999999999999997E-3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0.17549999999999999</v>
      </c>
      <c r="F55" s="92">
        <v>0.33989999999999998</v>
      </c>
      <c r="G55" s="88">
        <f t="shared" si="3"/>
        <v>0.51539999999999997</v>
      </c>
      <c r="H55" s="89">
        <v>97</v>
      </c>
      <c r="I55" s="90" t="s">
        <v>64</v>
      </c>
      <c r="J55" s="74">
        <f t="shared" si="4"/>
        <v>9.7000000000000003E-3</v>
      </c>
      <c r="K55" s="89">
        <v>54</v>
      </c>
      <c r="L55" s="90" t="s">
        <v>64</v>
      </c>
      <c r="M55" s="74">
        <f t="shared" si="0"/>
        <v>5.4000000000000003E-3</v>
      </c>
      <c r="N55" s="89">
        <v>39</v>
      </c>
      <c r="O55" s="90" t="s">
        <v>64</v>
      </c>
      <c r="P55" s="74">
        <f t="shared" si="1"/>
        <v>3.8999999999999998E-3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0.18090000000000001</v>
      </c>
      <c r="F56" s="92">
        <v>0.3372</v>
      </c>
      <c r="G56" s="88">
        <f t="shared" si="3"/>
        <v>0.5181</v>
      </c>
      <c r="H56" s="89">
        <v>102</v>
      </c>
      <c r="I56" s="90" t="s">
        <v>64</v>
      </c>
      <c r="J56" s="74">
        <f t="shared" si="4"/>
        <v>1.0199999999999999E-2</v>
      </c>
      <c r="K56" s="89">
        <v>57</v>
      </c>
      <c r="L56" s="90" t="s">
        <v>64</v>
      </c>
      <c r="M56" s="74">
        <f t="shared" si="0"/>
        <v>5.7000000000000002E-3</v>
      </c>
      <c r="N56" s="89">
        <v>41</v>
      </c>
      <c r="O56" s="90" t="s">
        <v>64</v>
      </c>
      <c r="P56" s="74">
        <f t="shared" si="1"/>
        <v>4.1000000000000003E-3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0.18609999999999999</v>
      </c>
      <c r="F57" s="92">
        <v>0.33450000000000002</v>
      </c>
      <c r="G57" s="88">
        <f t="shared" si="3"/>
        <v>0.52059999999999995</v>
      </c>
      <c r="H57" s="89">
        <v>108</v>
      </c>
      <c r="I57" s="90" t="s">
        <v>64</v>
      </c>
      <c r="J57" s="74">
        <f t="shared" si="4"/>
        <v>1.0800000000000001E-2</v>
      </c>
      <c r="K57" s="89">
        <v>59</v>
      </c>
      <c r="L57" s="90" t="s">
        <v>64</v>
      </c>
      <c r="M57" s="74">
        <f t="shared" si="0"/>
        <v>5.8999999999999999E-3</v>
      </c>
      <c r="N57" s="89">
        <v>43</v>
      </c>
      <c r="O57" s="90" t="s">
        <v>64</v>
      </c>
      <c r="P57" s="74">
        <f t="shared" si="1"/>
        <v>4.3E-3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0.19620000000000001</v>
      </c>
      <c r="F58" s="92">
        <v>0.32890000000000003</v>
      </c>
      <c r="G58" s="88">
        <f t="shared" si="3"/>
        <v>0.52510000000000001</v>
      </c>
      <c r="H58" s="89">
        <v>119</v>
      </c>
      <c r="I58" s="90" t="s">
        <v>64</v>
      </c>
      <c r="J58" s="74">
        <f t="shared" si="4"/>
        <v>1.1899999999999999E-2</v>
      </c>
      <c r="K58" s="89">
        <v>64</v>
      </c>
      <c r="L58" s="90" t="s">
        <v>64</v>
      </c>
      <c r="M58" s="74">
        <f t="shared" si="0"/>
        <v>6.4000000000000003E-3</v>
      </c>
      <c r="N58" s="89">
        <v>46</v>
      </c>
      <c r="O58" s="90" t="s">
        <v>64</v>
      </c>
      <c r="P58" s="74">
        <f t="shared" si="1"/>
        <v>4.5999999999999999E-3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0.20810000000000001</v>
      </c>
      <c r="F59" s="92">
        <v>0.32200000000000001</v>
      </c>
      <c r="G59" s="88">
        <f t="shared" si="3"/>
        <v>0.53010000000000002</v>
      </c>
      <c r="H59" s="89">
        <v>133</v>
      </c>
      <c r="I59" s="90" t="s">
        <v>64</v>
      </c>
      <c r="J59" s="74">
        <f t="shared" si="4"/>
        <v>1.3300000000000001E-2</v>
      </c>
      <c r="K59" s="89">
        <v>71</v>
      </c>
      <c r="L59" s="90" t="s">
        <v>64</v>
      </c>
      <c r="M59" s="74">
        <f t="shared" si="0"/>
        <v>7.0999999999999995E-3</v>
      </c>
      <c r="N59" s="89">
        <v>51</v>
      </c>
      <c r="O59" s="90" t="s">
        <v>64</v>
      </c>
      <c r="P59" s="74">
        <f t="shared" si="1"/>
        <v>5.0999999999999995E-3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0.21940000000000001</v>
      </c>
      <c r="F60" s="92">
        <v>0.31519999999999998</v>
      </c>
      <c r="G60" s="88">
        <f t="shared" si="3"/>
        <v>0.53459999999999996</v>
      </c>
      <c r="H60" s="89">
        <v>148</v>
      </c>
      <c r="I60" s="90" t="s">
        <v>64</v>
      </c>
      <c r="J60" s="74">
        <f t="shared" si="4"/>
        <v>1.4799999999999999E-2</v>
      </c>
      <c r="K60" s="89">
        <v>77</v>
      </c>
      <c r="L60" s="90" t="s">
        <v>64</v>
      </c>
      <c r="M60" s="74">
        <f t="shared" si="0"/>
        <v>7.7000000000000002E-3</v>
      </c>
      <c r="N60" s="89">
        <v>56</v>
      </c>
      <c r="O60" s="90" t="s">
        <v>64</v>
      </c>
      <c r="P60" s="74">
        <f t="shared" si="1"/>
        <v>5.5999999999999999E-3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0.2301</v>
      </c>
      <c r="F61" s="92">
        <v>0.3085</v>
      </c>
      <c r="G61" s="88">
        <f t="shared" si="3"/>
        <v>0.53859999999999997</v>
      </c>
      <c r="H61" s="89">
        <v>162</v>
      </c>
      <c r="I61" s="90" t="s">
        <v>64</v>
      </c>
      <c r="J61" s="74">
        <f t="shared" si="4"/>
        <v>1.6199999999999999E-2</v>
      </c>
      <c r="K61" s="89">
        <v>83</v>
      </c>
      <c r="L61" s="90" t="s">
        <v>64</v>
      </c>
      <c r="M61" s="74">
        <f t="shared" si="0"/>
        <v>8.3000000000000001E-3</v>
      </c>
      <c r="N61" s="89">
        <v>60</v>
      </c>
      <c r="O61" s="90" t="s">
        <v>64</v>
      </c>
      <c r="P61" s="74">
        <f t="shared" si="1"/>
        <v>6.0000000000000001E-3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0.24030000000000001</v>
      </c>
      <c r="F62" s="92">
        <v>0.30209999999999998</v>
      </c>
      <c r="G62" s="88">
        <f t="shared" si="3"/>
        <v>0.54239999999999999</v>
      </c>
      <c r="H62" s="89">
        <v>176</v>
      </c>
      <c r="I62" s="90" t="s">
        <v>64</v>
      </c>
      <c r="J62" s="74">
        <f t="shared" si="4"/>
        <v>1.7599999999999998E-2</v>
      </c>
      <c r="K62" s="89">
        <v>89</v>
      </c>
      <c r="L62" s="90" t="s">
        <v>64</v>
      </c>
      <c r="M62" s="74">
        <f t="shared" si="0"/>
        <v>8.8999999999999999E-3</v>
      </c>
      <c r="N62" s="89">
        <v>65</v>
      </c>
      <c r="O62" s="90" t="s">
        <v>64</v>
      </c>
      <c r="P62" s="74">
        <f t="shared" si="1"/>
        <v>6.5000000000000006E-3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0.25009999999999999</v>
      </c>
      <c r="F63" s="92">
        <v>0.2959</v>
      </c>
      <c r="G63" s="88">
        <f t="shared" si="3"/>
        <v>0.54600000000000004</v>
      </c>
      <c r="H63" s="89">
        <v>191</v>
      </c>
      <c r="I63" s="90" t="s">
        <v>64</v>
      </c>
      <c r="J63" s="74">
        <f t="shared" si="4"/>
        <v>1.9099999999999999E-2</v>
      </c>
      <c r="K63" s="89">
        <v>94</v>
      </c>
      <c r="L63" s="90" t="s">
        <v>64</v>
      </c>
      <c r="M63" s="74">
        <f t="shared" si="0"/>
        <v>9.4000000000000004E-3</v>
      </c>
      <c r="N63" s="89">
        <v>69</v>
      </c>
      <c r="O63" s="90" t="s">
        <v>64</v>
      </c>
      <c r="P63" s="74">
        <f t="shared" si="1"/>
        <v>6.9000000000000008E-3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0.2596</v>
      </c>
      <c r="F64" s="92">
        <v>0.28989999999999999</v>
      </c>
      <c r="G64" s="88">
        <f t="shared" si="3"/>
        <v>0.54949999999999999</v>
      </c>
      <c r="H64" s="89">
        <v>205</v>
      </c>
      <c r="I64" s="90" t="s">
        <v>64</v>
      </c>
      <c r="J64" s="74">
        <f t="shared" si="4"/>
        <v>2.0499999999999997E-2</v>
      </c>
      <c r="K64" s="89">
        <v>100</v>
      </c>
      <c r="L64" s="90" t="s">
        <v>64</v>
      </c>
      <c r="M64" s="74">
        <f t="shared" si="0"/>
        <v>0.01</v>
      </c>
      <c r="N64" s="89">
        <v>73</v>
      </c>
      <c r="O64" s="90" t="s">
        <v>64</v>
      </c>
      <c r="P64" s="74">
        <f t="shared" si="1"/>
        <v>7.2999999999999992E-3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0.26869999999999999</v>
      </c>
      <c r="F65" s="92">
        <v>0.28420000000000001</v>
      </c>
      <c r="G65" s="88">
        <f t="shared" si="3"/>
        <v>0.55289999999999995</v>
      </c>
      <c r="H65" s="89">
        <v>219</v>
      </c>
      <c r="I65" s="90" t="s">
        <v>64</v>
      </c>
      <c r="J65" s="74">
        <f t="shared" si="4"/>
        <v>2.1899999999999999E-2</v>
      </c>
      <c r="K65" s="89">
        <v>105</v>
      </c>
      <c r="L65" s="90" t="s">
        <v>64</v>
      </c>
      <c r="M65" s="74">
        <f t="shared" si="0"/>
        <v>1.0499999999999999E-2</v>
      </c>
      <c r="N65" s="89">
        <v>78</v>
      </c>
      <c r="O65" s="90" t="s">
        <v>64</v>
      </c>
      <c r="P65" s="74">
        <f t="shared" si="1"/>
        <v>7.7999999999999996E-3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0.27750000000000002</v>
      </c>
      <c r="F66" s="92">
        <v>0.2787</v>
      </c>
      <c r="G66" s="88">
        <f t="shared" si="3"/>
        <v>0.55620000000000003</v>
      </c>
      <c r="H66" s="89">
        <v>234</v>
      </c>
      <c r="I66" s="90" t="s">
        <v>64</v>
      </c>
      <c r="J66" s="74">
        <f t="shared" si="4"/>
        <v>2.3400000000000001E-2</v>
      </c>
      <c r="K66" s="89">
        <v>111</v>
      </c>
      <c r="L66" s="90" t="s">
        <v>64</v>
      </c>
      <c r="M66" s="74">
        <f t="shared" si="0"/>
        <v>1.11E-2</v>
      </c>
      <c r="N66" s="89">
        <v>82</v>
      </c>
      <c r="O66" s="90" t="s">
        <v>64</v>
      </c>
      <c r="P66" s="74">
        <f t="shared" si="1"/>
        <v>8.2000000000000007E-3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0.29430000000000001</v>
      </c>
      <c r="F67" s="92">
        <v>0.26840000000000003</v>
      </c>
      <c r="G67" s="88">
        <f t="shared" si="3"/>
        <v>0.56269999999999998</v>
      </c>
      <c r="H67" s="89">
        <v>263</v>
      </c>
      <c r="I67" s="90" t="s">
        <v>64</v>
      </c>
      <c r="J67" s="74">
        <f t="shared" si="4"/>
        <v>2.63E-2</v>
      </c>
      <c r="K67" s="89">
        <v>121</v>
      </c>
      <c r="L67" s="90" t="s">
        <v>64</v>
      </c>
      <c r="M67" s="74">
        <f t="shared" si="0"/>
        <v>1.21E-2</v>
      </c>
      <c r="N67" s="89">
        <v>90</v>
      </c>
      <c r="O67" s="90" t="s">
        <v>64</v>
      </c>
      <c r="P67" s="74">
        <f t="shared" si="1"/>
        <v>8.9999999999999993E-3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0.31019999999999998</v>
      </c>
      <c r="F68" s="92">
        <v>0.25890000000000002</v>
      </c>
      <c r="G68" s="88">
        <f t="shared" si="3"/>
        <v>0.56909999999999994</v>
      </c>
      <c r="H68" s="89">
        <v>292</v>
      </c>
      <c r="I68" s="90" t="s">
        <v>64</v>
      </c>
      <c r="J68" s="74">
        <f t="shared" si="4"/>
        <v>2.9199999999999997E-2</v>
      </c>
      <c r="K68" s="89">
        <v>131</v>
      </c>
      <c r="L68" s="90" t="s">
        <v>64</v>
      </c>
      <c r="M68" s="74">
        <f t="shared" si="0"/>
        <v>1.3100000000000001E-2</v>
      </c>
      <c r="N68" s="89">
        <v>99</v>
      </c>
      <c r="O68" s="90" t="s">
        <v>64</v>
      </c>
      <c r="P68" s="74">
        <f t="shared" si="1"/>
        <v>9.9000000000000008E-3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0.32540000000000002</v>
      </c>
      <c r="F69" s="92">
        <v>0.25009999999999999</v>
      </c>
      <c r="G69" s="88">
        <f t="shared" si="3"/>
        <v>0.57550000000000001</v>
      </c>
      <c r="H69" s="89">
        <v>321</v>
      </c>
      <c r="I69" s="90" t="s">
        <v>64</v>
      </c>
      <c r="J69" s="74">
        <f t="shared" si="4"/>
        <v>3.2100000000000004E-2</v>
      </c>
      <c r="K69" s="89">
        <v>141</v>
      </c>
      <c r="L69" s="90" t="s">
        <v>64</v>
      </c>
      <c r="M69" s="74">
        <f t="shared" si="0"/>
        <v>1.4099999999999998E-2</v>
      </c>
      <c r="N69" s="89">
        <v>107</v>
      </c>
      <c r="O69" s="90" t="s">
        <v>64</v>
      </c>
      <c r="P69" s="74">
        <f t="shared" si="1"/>
        <v>1.0699999999999999E-2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0.33979999999999999</v>
      </c>
      <c r="F70" s="92">
        <v>0.24199999999999999</v>
      </c>
      <c r="G70" s="88">
        <f t="shared" si="3"/>
        <v>0.58179999999999998</v>
      </c>
      <c r="H70" s="89">
        <v>350</v>
      </c>
      <c r="I70" s="90" t="s">
        <v>64</v>
      </c>
      <c r="J70" s="74">
        <f t="shared" si="4"/>
        <v>3.4999999999999996E-2</v>
      </c>
      <c r="K70" s="89">
        <v>150</v>
      </c>
      <c r="L70" s="90" t="s">
        <v>64</v>
      </c>
      <c r="M70" s="74">
        <f t="shared" si="0"/>
        <v>1.4999999999999999E-2</v>
      </c>
      <c r="N70" s="89">
        <v>115</v>
      </c>
      <c r="O70" s="90" t="s">
        <v>64</v>
      </c>
      <c r="P70" s="74">
        <f t="shared" si="1"/>
        <v>1.15E-2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0.35370000000000001</v>
      </c>
      <c r="F71" s="92">
        <v>0.2344</v>
      </c>
      <c r="G71" s="88">
        <f t="shared" si="3"/>
        <v>0.58810000000000007</v>
      </c>
      <c r="H71" s="89">
        <v>379</v>
      </c>
      <c r="I71" s="90" t="s">
        <v>64</v>
      </c>
      <c r="J71" s="74">
        <f t="shared" si="4"/>
        <v>3.7900000000000003E-2</v>
      </c>
      <c r="K71" s="89">
        <v>159</v>
      </c>
      <c r="L71" s="90" t="s">
        <v>64</v>
      </c>
      <c r="M71" s="74">
        <f t="shared" si="0"/>
        <v>1.5900000000000001E-2</v>
      </c>
      <c r="N71" s="89">
        <v>123</v>
      </c>
      <c r="O71" s="90" t="s">
        <v>64</v>
      </c>
      <c r="P71" s="74">
        <f t="shared" si="1"/>
        <v>1.23E-2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0.36709999999999998</v>
      </c>
      <c r="F72" s="92">
        <v>0.22739999999999999</v>
      </c>
      <c r="G72" s="88">
        <f t="shared" si="3"/>
        <v>0.59450000000000003</v>
      </c>
      <c r="H72" s="89">
        <v>408</v>
      </c>
      <c r="I72" s="90" t="s">
        <v>64</v>
      </c>
      <c r="J72" s="74">
        <f t="shared" si="4"/>
        <v>4.0799999999999996E-2</v>
      </c>
      <c r="K72" s="89">
        <v>168</v>
      </c>
      <c r="L72" s="90" t="s">
        <v>64</v>
      </c>
      <c r="M72" s="74">
        <f t="shared" si="0"/>
        <v>1.6800000000000002E-2</v>
      </c>
      <c r="N72" s="89">
        <v>130</v>
      </c>
      <c r="O72" s="90" t="s">
        <v>64</v>
      </c>
      <c r="P72" s="74">
        <f t="shared" si="1"/>
        <v>1.3000000000000001E-2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0.39240000000000003</v>
      </c>
      <c r="F73" s="92">
        <v>0.21479999999999999</v>
      </c>
      <c r="G73" s="88">
        <f t="shared" si="3"/>
        <v>0.60719999999999996</v>
      </c>
      <c r="H73" s="89">
        <v>465</v>
      </c>
      <c r="I73" s="90" t="s">
        <v>64</v>
      </c>
      <c r="J73" s="74">
        <f t="shared" si="4"/>
        <v>4.65E-2</v>
      </c>
      <c r="K73" s="89">
        <v>185</v>
      </c>
      <c r="L73" s="90" t="s">
        <v>64</v>
      </c>
      <c r="M73" s="74">
        <f t="shared" si="0"/>
        <v>1.8499999999999999E-2</v>
      </c>
      <c r="N73" s="89">
        <v>146</v>
      </c>
      <c r="O73" s="90" t="s">
        <v>64</v>
      </c>
      <c r="P73" s="74">
        <f t="shared" si="1"/>
        <v>1.4599999999999998E-2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0.41620000000000001</v>
      </c>
      <c r="F74" s="92">
        <v>0.20369999999999999</v>
      </c>
      <c r="G74" s="88">
        <f t="shared" si="3"/>
        <v>0.61990000000000001</v>
      </c>
      <c r="H74" s="89">
        <v>523</v>
      </c>
      <c r="I74" s="90" t="s">
        <v>64</v>
      </c>
      <c r="J74" s="74">
        <f t="shared" si="4"/>
        <v>5.2299999999999999E-2</v>
      </c>
      <c r="K74" s="89">
        <v>201</v>
      </c>
      <c r="L74" s="90" t="s">
        <v>64</v>
      </c>
      <c r="M74" s="74">
        <f t="shared" si="0"/>
        <v>2.01E-2</v>
      </c>
      <c r="N74" s="89">
        <v>160</v>
      </c>
      <c r="O74" s="90" t="s">
        <v>64</v>
      </c>
      <c r="P74" s="74">
        <f t="shared" si="1"/>
        <v>1.6E-2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0.43869999999999998</v>
      </c>
      <c r="F75" s="92">
        <v>0.19389999999999999</v>
      </c>
      <c r="G75" s="88">
        <f t="shared" si="3"/>
        <v>0.63259999999999994</v>
      </c>
      <c r="H75" s="89">
        <v>579</v>
      </c>
      <c r="I75" s="90" t="s">
        <v>64</v>
      </c>
      <c r="J75" s="74">
        <f t="shared" si="4"/>
        <v>5.7899999999999993E-2</v>
      </c>
      <c r="K75" s="89">
        <v>215</v>
      </c>
      <c r="L75" s="90" t="s">
        <v>64</v>
      </c>
      <c r="M75" s="74">
        <f t="shared" si="0"/>
        <v>2.1499999999999998E-2</v>
      </c>
      <c r="N75" s="89">
        <v>174</v>
      </c>
      <c r="O75" s="90" t="s">
        <v>64</v>
      </c>
      <c r="P75" s="74">
        <f t="shared" si="1"/>
        <v>1.7399999999999999E-2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0.46010000000000001</v>
      </c>
      <c r="F76" s="92">
        <v>0.18509999999999999</v>
      </c>
      <c r="G76" s="88">
        <f t="shared" si="3"/>
        <v>0.6452</v>
      </c>
      <c r="H76" s="89">
        <v>636</v>
      </c>
      <c r="I76" s="90" t="s">
        <v>64</v>
      </c>
      <c r="J76" s="74">
        <f t="shared" si="4"/>
        <v>6.3600000000000004E-2</v>
      </c>
      <c r="K76" s="89">
        <v>229</v>
      </c>
      <c r="L76" s="90" t="s">
        <v>64</v>
      </c>
      <c r="M76" s="74">
        <f t="shared" si="0"/>
        <v>2.29E-2</v>
      </c>
      <c r="N76" s="89">
        <v>188</v>
      </c>
      <c r="O76" s="90" t="s">
        <v>64</v>
      </c>
      <c r="P76" s="74">
        <f t="shared" si="1"/>
        <v>1.8800000000000001E-2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0.48060000000000003</v>
      </c>
      <c r="F77" s="92">
        <v>0.17730000000000001</v>
      </c>
      <c r="G77" s="88">
        <f t="shared" si="3"/>
        <v>0.65790000000000004</v>
      </c>
      <c r="H77" s="89">
        <v>691</v>
      </c>
      <c r="I77" s="90" t="s">
        <v>64</v>
      </c>
      <c r="J77" s="74">
        <f t="shared" si="4"/>
        <v>6.9099999999999995E-2</v>
      </c>
      <c r="K77" s="89">
        <v>243</v>
      </c>
      <c r="L77" s="90" t="s">
        <v>64</v>
      </c>
      <c r="M77" s="74">
        <f t="shared" si="0"/>
        <v>2.4299999999999999E-2</v>
      </c>
      <c r="N77" s="89">
        <v>201</v>
      </c>
      <c r="O77" s="90" t="s">
        <v>64</v>
      </c>
      <c r="P77" s="74">
        <f t="shared" si="1"/>
        <v>2.01E-2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0.50019999999999998</v>
      </c>
      <c r="F78" s="92">
        <v>0.1701</v>
      </c>
      <c r="G78" s="88">
        <f t="shared" si="3"/>
        <v>0.67030000000000001</v>
      </c>
      <c r="H78" s="89">
        <v>746</v>
      </c>
      <c r="I78" s="90" t="s">
        <v>64</v>
      </c>
      <c r="J78" s="74">
        <f t="shared" si="4"/>
        <v>7.46E-2</v>
      </c>
      <c r="K78" s="89">
        <v>255</v>
      </c>
      <c r="L78" s="90" t="s">
        <v>64</v>
      </c>
      <c r="M78" s="74">
        <f t="shared" si="0"/>
        <v>2.5500000000000002E-2</v>
      </c>
      <c r="N78" s="89">
        <v>214</v>
      </c>
      <c r="O78" s="90" t="s">
        <v>64</v>
      </c>
      <c r="P78" s="74">
        <f t="shared" si="1"/>
        <v>2.1399999999999999E-2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0.51910000000000001</v>
      </c>
      <c r="F79" s="92">
        <v>0.16370000000000001</v>
      </c>
      <c r="G79" s="88">
        <f t="shared" si="3"/>
        <v>0.68280000000000007</v>
      </c>
      <c r="H79" s="89">
        <v>801</v>
      </c>
      <c r="I79" s="90" t="s">
        <v>64</v>
      </c>
      <c r="J79" s="74">
        <f t="shared" si="4"/>
        <v>8.0100000000000005E-2</v>
      </c>
      <c r="K79" s="89">
        <v>267</v>
      </c>
      <c r="L79" s="90" t="s">
        <v>64</v>
      </c>
      <c r="M79" s="74">
        <f t="shared" si="0"/>
        <v>2.6700000000000002E-2</v>
      </c>
      <c r="N79" s="89">
        <v>226</v>
      </c>
      <c r="O79" s="90" t="s">
        <v>64</v>
      </c>
      <c r="P79" s="74">
        <f t="shared" si="1"/>
        <v>2.2600000000000002E-2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0.53490000000000004</v>
      </c>
      <c r="F80" s="92">
        <v>0.15770000000000001</v>
      </c>
      <c r="G80" s="88">
        <f t="shared" si="3"/>
        <v>0.6926000000000001</v>
      </c>
      <c r="H80" s="89">
        <v>855</v>
      </c>
      <c r="I80" s="90" t="s">
        <v>64</v>
      </c>
      <c r="J80" s="74">
        <f t="shared" si="4"/>
        <v>8.5499999999999993E-2</v>
      </c>
      <c r="K80" s="89">
        <v>278</v>
      </c>
      <c r="L80" s="90" t="s">
        <v>64</v>
      </c>
      <c r="M80" s="74">
        <f t="shared" si="0"/>
        <v>2.7800000000000002E-2</v>
      </c>
      <c r="N80" s="89">
        <v>238</v>
      </c>
      <c r="O80" s="90" t="s">
        <v>64</v>
      </c>
      <c r="P80" s="74">
        <f t="shared" si="1"/>
        <v>2.3799999999999998E-2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0.55010000000000003</v>
      </c>
      <c r="F81" s="92">
        <v>0.15229999999999999</v>
      </c>
      <c r="G81" s="88">
        <f t="shared" si="3"/>
        <v>0.70240000000000002</v>
      </c>
      <c r="H81" s="89">
        <v>909</v>
      </c>
      <c r="I81" s="90" t="s">
        <v>64</v>
      </c>
      <c r="J81" s="74">
        <f t="shared" si="4"/>
        <v>9.0900000000000009E-2</v>
      </c>
      <c r="K81" s="89">
        <v>289</v>
      </c>
      <c r="L81" s="90" t="s">
        <v>64</v>
      </c>
      <c r="M81" s="74">
        <f t="shared" si="0"/>
        <v>2.8899999999999999E-2</v>
      </c>
      <c r="N81" s="89">
        <v>250</v>
      </c>
      <c r="O81" s="90" t="s">
        <v>64</v>
      </c>
      <c r="P81" s="74">
        <f t="shared" si="1"/>
        <v>2.5000000000000001E-2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0.56489999999999996</v>
      </c>
      <c r="F82" s="92">
        <v>0.14729999999999999</v>
      </c>
      <c r="G82" s="88">
        <f t="shared" si="3"/>
        <v>0.71219999999999994</v>
      </c>
      <c r="H82" s="89">
        <v>962</v>
      </c>
      <c r="I82" s="90" t="s">
        <v>64</v>
      </c>
      <c r="J82" s="74">
        <f t="shared" si="4"/>
        <v>9.6199999999999994E-2</v>
      </c>
      <c r="K82" s="89">
        <v>300</v>
      </c>
      <c r="L82" s="90" t="s">
        <v>64</v>
      </c>
      <c r="M82" s="74">
        <f t="shared" si="0"/>
        <v>0.03</v>
      </c>
      <c r="N82" s="89">
        <v>261</v>
      </c>
      <c r="O82" s="90" t="s">
        <v>64</v>
      </c>
      <c r="P82" s="74">
        <f t="shared" si="1"/>
        <v>2.6100000000000002E-2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0.57930000000000004</v>
      </c>
      <c r="F83" s="92">
        <v>0.1426</v>
      </c>
      <c r="G83" s="88">
        <f t="shared" si="3"/>
        <v>0.72189999999999999</v>
      </c>
      <c r="H83" s="89">
        <v>1015</v>
      </c>
      <c r="I83" s="90" t="s">
        <v>64</v>
      </c>
      <c r="J83" s="74">
        <f t="shared" si="4"/>
        <v>0.10149999999999999</v>
      </c>
      <c r="K83" s="89">
        <v>310</v>
      </c>
      <c r="L83" s="90" t="s">
        <v>64</v>
      </c>
      <c r="M83" s="74">
        <f t="shared" si="0"/>
        <v>3.1E-2</v>
      </c>
      <c r="N83" s="89">
        <v>272</v>
      </c>
      <c r="O83" s="90" t="s">
        <v>64</v>
      </c>
      <c r="P83" s="74">
        <f t="shared" si="1"/>
        <v>2.7200000000000002E-2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0.60680000000000001</v>
      </c>
      <c r="F84" s="92">
        <v>0.1343</v>
      </c>
      <c r="G84" s="88">
        <f t="shared" si="3"/>
        <v>0.74109999999999998</v>
      </c>
      <c r="H84" s="89">
        <v>1120</v>
      </c>
      <c r="I84" s="90" t="s">
        <v>64</v>
      </c>
      <c r="J84" s="74">
        <f t="shared" si="4"/>
        <v>0.11200000000000002</v>
      </c>
      <c r="K84" s="89">
        <v>329</v>
      </c>
      <c r="L84" s="90" t="s">
        <v>64</v>
      </c>
      <c r="M84" s="74">
        <f t="shared" ref="M84:M147" si="6">K84/1000/10</f>
        <v>3.2899999999999999E-2</v>
      </c>
      <c r="N84" s="89">
        <v>294</v>
      </c>
      <c r="O84" s="90" t="s">
        <v>64</v>
      </c>
      <c r="P84" s="74">
        <f t="shared" ref="P84:P147" si="7">N84/1000/10</f>
        <v>2.9399999999999999E-2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0.63939999999999997</v>
      </c>
      <c r="F85" s="92">
        <v>0.12529999999999999</v>
      </c>
      <c r="G85" s="88">
        <f t="shared" ref="G85:G148" si="8">E85+F85</f>
        <v>0.76469999999999994</v>
      </c>
      <c r="H85" s="89">
        <v>1248</v>
      </c>
      <c r="I85" s="90" t="s">
        <v>64</v>
      </c>
      <c r="J85" s="74">
        <f t="shared" ref="J85:J114" si="9">H85/1000/10</f>
        <v>0.12479999999999999</v>
      </c>
      <c r="K85" s="89">
        <v>350</v>
      </c>
      <c r="L85" s="90" t="s">
        <v>64</v>
      </c>
      <c r="M85" s="74">
        <f t="shared" si="6"/>
        <v>3.4999999999999996E-2</v>
      </c>
      <c r="N85" s="89">
        <v>318</v>
      </c>
      <c r="O85" s="90" t="s">
        <v>64</v>
      </c>
      <c r="P85" s="74">
        <f t="shared" si="7"/>
        <v>3.1800000000000002E-2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0.67030000000000001</v>
      </c>
      <c r="F86" s="92">
        <v>0.1176</v>
      </c>
      <c r="G86" s="88">
        <f t="shared" si="8"/>
        <v>0.78790000000000004</v>
      </c>
      <c r="H86" s="89">
        <v>1374</v>
      </c>
      <c r="I86" s="90" t="s">
        <v>64</v>
      </c>
      <c r="J86" s="74">
        <f t="shared" si="9"/>
        <v>0.13740000000000002</v>
      </c>
      <c r="K86" s="89">
        <v>370</v>
      </c>
      <c r="L86" s="90" t="s">
        <v>64</v>
      </c>
      <c r="M86" s="74">
        <f t="shared" si="6"/>
        <v>3.6999999999999998E-2</v>
      </c>
      <c r="N86" s="89">
        <v>342</v>
      </c>
      <c r="O86" s="90" t="s">
        <v>64</v>
      </c>
      <c r="P86" s="74">
        <f t="shared" si="7"/>
        <v>3.4200000000000001E-2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0.69969999999999999</v>
      </c>
      <c r="F87" s="92">
        <v>0.111</v>
      </c>
      <c r="G87" s="88">
        <f t="shared" si="8"/>
        <v>0.81069999999999998</v>
      </c>
      <c r="H87" s="89">
        <v>1497</v>
      </c>
      <c r="I87" s="90" t="s">
        <v>64</v>
      </c>
      <c r="J87" s="74">
        <f t="shared" si="9"/>
        <v>0.1497</v>
      </c>
      <c r="K87" s="89">
        <v>388</v>
      </c>
      <c r="L87" s="90" t="s">
        <v>64</v>
      </c>
      <c r="M87" s="74">
        <f t="shared" si="6"/>
        <v>3.8800000000000001E-2</v>
      </c>
      <c r="N87" s="89">
        <v>364</v>
      </c>
      <c r="O87" s="90" t="s">
        <v>64</v>
      </c>
      <c r="P87" s="74">
        <f t="shared" si="7"/>
        <v>3.6400000000000002E-2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0.7278</v>
      </c>
      <c r="F88" s="92">
        <v>0.1051</v>
      </c>
      <c r="G88" s="88">
        <f t="shared" si="8"/>
        <v>0.83289999999999997</v>
      </c>
      <c r="H88" s="89">
        <v>1618</v>
      </c>
      <c r="I88" s="90" t="s">
        <v>64</v>
      </c>
      <c r="J88" s="74">
        <f t="shared" si="9"/>
        <v>0.1618</v>
      </c>
      <c r="K88" s="89">
        <v>405</v>
      </c>
      <c r="L88" s="90" t="s">
        <v>64</v>
      </c>
      <c r="M88" s="74">
        <f t="shared" si="6"/>
        <v>4.0500000000000001E-2</v>
      </c>
      <c r="N88" s="89">
        <v>385</v>
      </c>
      <c r="O88" s="90" t="s">
        <v>64</v>
      </c>
      <c r="P88" s="74">
        <f t="shared" si="7"/>
        <v>3.85E-2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0.75490000000000002</v>
      </c>
      <c r="F89" s="92">
        <v>9.9940000000000001E-2</v>
      </c>
      <c r="G89" s="88">
        <f t="shared" si="8"/>
        <v>0.85484000000000004</v>
      </c>
      <c r="H89" s="89">
        <v>1736</v>
      </c>
      <c r="I89" s="90" t="s">
        <v>64</v>
      </c>
      <c r="J89" s="74">
        <f t="shared" si="9"/>
        <v>0.1736</v>
      </c>
      <c r="K89" s="89">
        <v>421</v>
      </c>
      <c r="L89" s="90" t="s">
        <v>64</v>
      </c>
      <c r="M89" s="74">
        <f t="shared" si="6"/>
        <v>4.2099999999999999E-2</v>
      </c>
      <c r="N89" s="89">
        <v>405</v>
      </c>
      <c r="O89" s="90" t="s">
        <v>64</v>
      </c>
      <c r="P89" s="74">
        <f t="shared" si="7"/>
        <v>4.0500000000000001E-2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0.78090000000000004</v>
      </c>
      <c r="F90" s="92">
        <v>9.5310000000000006E-2</v>
      </c>
      <c r="G90" s="88">
        <f t="shared" si="8"/>
        <v>0.87621000000000004</v>
      </c>
      <c r="H90" s="89">
        <v>1852</v>
      </c>
      <c r="I90" s="90" t="s">
        <v>64</v>
      </c>
      <c r="J90" s="74">
        <f t="shared" si="9"/>
        <v>0.1852</v>
      </c>
      <c r="K90" s="89">
        <v>435</v>
      </c>
      <c r="L90" s="90" t="s">
        <v>64</v>
      </c>
      <c r="M90" s="74">
        <f t="shared" si="6"/>
        <v>4.3499999999999997E-2</v>
      </c>
      <c r="N90" s="89">
        <v>424</v>
      </c>
      <c r="O90" s="90" t="s">
        <v>64</v>
      </c>
      <c r="P90" s="74">
        <f t="shared" si="7"/>
        <v>4.24E-2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0.80610000000000004</v>
      </c>
      <c r="F91" s="92">
        <v>9.1149999999999995E-2</v>
      </c>
      <c r="G91" s="88">
        <f t="shared" si="8"/>
        <v>0.89724999999999999</v>
      </c>
      <c r="H91" s="89">
        <v>1966</v>
      </c>
      <c r="I91" s="90" t="s">
        <v>64</v>
      </c>
      <c r="J91" s="74">
        <f t="shared" si="9"/>
        <v>0.1966</v>
      </c>
      <c r="K91" s="89">
        <v>449</v>
      </c>
      <c r="L91" s="90" t="s">
        <v>64</v>
      </c>
      <c r="M91" s="74">
        <f t="shared" si="6"/>
        <v>4.4900000000000002E-2</v>
      </c>
      <c r="N91" s="89">
        <v>442</v>
      </c>
      <c r="O91" s="90" t="s">
        <v>64</v>
      </c>
      <c r="P91" s="74">
        <f t="shared" si="7"/>
        <v>4.4200000000000003E-2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0.83050000000000002</v>
      </c>
      <c r="F92" s="92">
        <v>8.7379999999999999E-2</v>
      </c>
      <c r="G92" s="88">
        <f t="shared" si="8"/>
        <v>0.91788000000000003</v>
      </c>
      <c r="H92" s="89">
        <v>2078</v>
      </c>
      <c r="I92" s="90" t="s">
        <v>64</v>
      </c>
      <c r="J92" s="74">
        <f t="shared" si="9"/>
        <v>0.20779999999999998</v>
      </c>
      <c r="K92" s="89">
        <v>461</v>
      </c>
      <c r="L92" s="90" t="s">
        <v>64</v>
      </c>
      <c r="M92" s="74">
        <f t="shared" si="6"/>
        <v>4.6100000000000002E-2</v>
      </c>
      <c r="N92" s="89">
        <v>459</v>
      </c>
      <c r="O92" s="90" t="s">
        <v>64</v>
      </c>
      <c r="P92" s="74">
        <f t="shared" si="7"/>
        <v>4.5900000000000003E-2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0.87719999999999998</v>
      </c>
      <c r="F93" s="92">
        <v>8.0820000000000003E-2</v>
      </c>
      <c r="G93" s="88">
        <f t="shared" si="8"/>
        <v>0.95801999999999998</v>
      </c>
      <c r="H93" s="89">
        <v>2296</v>
      </c>
      <c r="I93" s="90" t="s">
        <v>64</v>
      </c>
      <c r="J93" s="74">
        <f t="shared" si="9"/>
        <v>0.22959999999999997</v>
      </c>
      <c r="K93" s="89">
        <v>485</v>
      </c>
      <c r="L93" s="90" t="s">
        <v>64</v>
      </c>
      <c r="M93" s="74">
        <f t="shared" si="6"/>
        <v>4.8500000000000001E-2</v>
      </c>
      <c r="N93" s="89">
        <v>491</v>
      </c>
      <c r="O93" s="90" t="s">
        <v>64</v>
      </c>
      <c r="P93" s="74">
        <f t="shared" si="7"/>
        <v>4.9099999999999998E-2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0.92130000000000001</v>
      </c>
      <c r="F94" s="92">
        <v>7.5289999999999996E-2</v>
      </c>
      <c r="G94" s="88">
        <f t="shared" si="8"/>
        <v>0.99658999999999998</v>
      </c>
      <c r="H94" s="89">
        <v>2507</v>
      </c>
      <c r="I94" s="90" t="s">
        <v>64</v>
      </c>
      <c r="J94" s="74">
        <f t="shared" si="9"/>
        <v>0.25070000000000003</v>
      </c>
      <c r="K94" s="89">
        <v>505</v>
      </c>
      <c r="L94" s="90" t="s">
        <v>64</v>
      </c>
      <c r="M94" s="74">
        <f t="shared" si="6"/>
        <v>5.0500000000000003E-2</v>
      </c>
      <c r="N94" s="89">
        <v>520</v>
      </c>
      <c r="O94" s="90" t="s">
        <v>64</v>
      </c>
      <c r="P94" s="74">
        <f t="shared" si="7"/>
        <v>5.2000000000000005E-2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0.96309999999999996</v>
      </c>
      <c r="F95" s="92">
        <v>7.0559999999999998E-2</v>
      </c>
      <c r="G95" s="88">
        <f t="shared" si="8"/>
        <v>1.03366</v>
      </c>
      <c r="H95" s="89">
        <v>2711</v>
      </c>
      <c r="I95" s="90" t="s">
        <v>64</v>
      </c>
      <c r="J95" s="74">
        <f t="shared" si="9"/>
        <v>0.27110000000000001</v>
      </c>
      <c r="K95" s="89">
        <v>524</v>
      </c>
      <c r="L95" s="90" t="s">
        <v>64</v>
      </c>
      <c r="M95" s="74">
        <f t="shared" si="6"/>
        <v>5.2400000000000002E-2</v>
      </c>
      <c r="N95" s="89">
        <v>547</v>
      </c>
      <c r="O95" s="90" t="s">
        <v>64</v>
      </c>
      <c r="P95" s="74">
        <f t="shared" si="7"/>
        <v>5.4700000000000006E-2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1.0029999999999999</v>
      </c>
      <c r="F96" s="92">
        <v>6.6449999999999995E-2</v>
      </c>
      <c r="G96" s="88">
        <f t="shared" si="8"/>
        <v>1.0694499999999998</v>
      </c>
      <c r="H96" s="89">
        <v>2909</v>
      </c>
      <c r="I96" s="90" t="s">
        <v>64</v>
      </c>
      <c r="J96" s="74">
        <f t="shared" si="9"/>
        <v>0.29089999999999999</v>
      </c>
      <c r="K96" s="89">
        <v>541</v>
      </c>
      <c r="L96" s="90" t="s">
        <v>64</v>
      </c>
      <c r="M96" s="74">
        <f t="shared" si="6"/>
        <v>5.4100000000000002E-2</v>
      </c>
      <c r="N96" s="89">
        <v>572</v>
      </c>
      <c r="O96" s="90" t="s">
        <v>64</v>
      </c>
      <c r="P96" s="74">
        <f t="shared" si="7"/>
        <v>5.7199999999999994E-2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1.0409999999999999</v>
      </c>
      <c r="F97" s="92">
        <v>6.2850000000000003E-2</v>
      </c>
      <c r="G97" s="88">
        <f t="shared" si="8"/>
        <v>1.10385</v>
      </c>
      <c r="H97" s="89">
        <v>3101</v>
      </c>
      <c r="I97" s="90" t="s">
        <v>64</v>
      </c>
      <c r="J97" s="74">
        <f t="shared" si="9"/>
        <v>0.31009999999999999</v>
      </c>
      <c r="K97" s="89">
        <v>556</v>
      </c>
      <c r="L97" s="90" t="s">
        <v>64</v>
      </c>
      <c r="M97" s="74">
        <f t="shared" si="6"/>
        <v>5.5600000000000004E-2</v>
      </c>
      <c r="N97" s="89">
        <v>595</v>
      </c>
      <c r="O97" s="90" t="s">
        <v>64</v>
      </c>
      <c r="P97" s="74">
        <f t="shared" si="7"/>
        <v>5.9499999999999997E-2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1.077</v>
      </c>
      <c r="F98" s="92">
        <v>5.9659999999999998E-2</v>
      </c>
      <c r="G98" s="88">
        <f t="shared" si="8"/>
        <v>1.13666</v>
      </c>
      <c r="H98" s="89">
        <v>3288</v>
      </c>
      <c r="I98" s="90" t="s">
        <v>64</v>
      </c>
      <c r="J98" s="74">
        <f t="shared" si="9"/>
        <v>0.32879999999999998</v>
      </c>
      <c r="K98" s="89">
        <v>570</v>
      </c>
      <c r="L98" s="90" t="s">
        <v>64</v>
      </c>
      <c r="M98" s="74">
        <f t="shared" si="6"/>
        <v>5.6999999999999995E-2</v>
      </c>
      <c r="N98" s="89">
        <v>617</v>
      </c>
      <c r="O98" s="90" t="s">
        <v>64</v>
      </c>
      <c r="P98" s="74">
        <f t="shared" si="7"/>
        <v>6.1699999999999998E-2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1.143</v>
      </c>
      <c r="F99" s="92">
        <v>5.4260000000000003E-2</v>
      </c>
      <c r="G99" s="88">
        <f t="shared" si="8"/>
        <v>1.19726</v>
      </c>
      <c r="H99" s="89">
        <v>3650</v>
      </c>
      <c r="I99" s="90" t="s">
        <v>64</v>
      </c>
      <c r="J99" s="74">
        <f t="shared" si="9"/>
        <v>0.36499999999999999</v>
      </c>
      <c r="K99" s="89">
        <v>596</v>
      </c>
      <c r="L99" s="90" t="s">
        <v>64</v>
      </c>
      <c r="M99" s="74">
        <f t="shared" si="6"/>
        <v>5.96E-2</v>
      </c>
      <c r="N99" s="89">
        <v>657</v>
      </c>
      <c r="O99" s="90" t="s">
        <v>64</v>
      </c>
      <c r="P99" s="74">
        <f t="shared" si="7"/>
        <v>6.5700000000000008E-2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1.2030000000000001</v>
      </c>
      <c r="F100" s="92">
        <v>4.9849999999999998E-2</v>
      </c>
      <c r="G100" s="88">
        <f t="shared" si="8"/>
        <v>1.25285</v>
      </c>
      <c r="H100" s="89">
        <v>3996</v>
      </c>
      <c r="I100" s="90" t="s">
        <v>64</v>
      </c>
      <c r="J100" s="74">
        <f t="shared" si="9"/>
        <v>0.39960000000000001</v>
      </c>
      <c r="K100" s="89">
        <v>618</v>
      </c>
      <c r="L100" s="90" t="s">
        <v>64</v>
      </c>
      <c r="M100" s="74">
        <f t="shared" si="6"/>
        <v>6.1800000000000001E-2</v>
      </c>
      <c r="N100" s="89">
        <v>693</v>
      </c>
      <c r="O100" s="90" t="s">
        <v>64</v>
      </c>
      <c r="P100" s="74">
        <f t="shared" si="7"/>
        <v>6.93E-2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1.258</v>
      </c>
      <c r="F101" s="92">
        <v>4.6170000000000003E-2</v>
      </c>
      <c r="G101" s="88">
        <f t="shared" si="8"/>
        <v>1.3041700000000001</v>
      </c>
      <c r="H101" s="89">
        <v>4330</v>
      </c>
      <c r="I101" s="90" t="s">
        <v>64</v>
      </c>
      <c r="J101" s="74">
        <f t="shared" si="9"/>
        <v>0.433</v>
      </c>
      <c r="K101" s="89">
        <v>638</v>
      </c>
      <c r="L101" s="90" t="s">
        <v>64</v>
      </c>
      <c r="M101" s="74">
        <f t="shared" si="6"/>
        <v>6.3799999999999996E-2</v>
      </c>
      <c r="N101" s="89">
        <v>725</v>
      </c>
      <c r="O101" s="90" t="s">
        <v>64</v>
      </c>
      <c r="P101" s="74">
        <f t="shared" si="7"/>
        <v>7.2499999999999995E-2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1.3069999999999999</v>
      </c>
      <c r="F102" s="92">
        <v>4.3049999999999998E-2</v>
      </c>
      <c r="G102" s="88">
        <f t="shared" si="8"/>
        <v>1.35005</v>
      </c>
      <c r="H102" s="89">
        <v>4652</v>
      </c>
      <c r="I102" s="90" t="s">
        <v>64</v>
      </c>
      <c r="J102" s="74">
        <f t="shared" si="9"/>
        <v>0.4652</v>
      </c>
      <c r="K102" s="89">
        <v>656</v>
      </c>
      <c r="L102" s="90" t="s">
        <v>64</v>
      </c>
      <c r="M102" s="74">
        <f t="shared" si="6"/>
        <v>6.5600000000000006E-2</v>
      </c>
      <c r="N102" s="89">
        <v>754</v>
      </c>
      <c r="O102" s="90" t="s">
        <v>64</v>
      </c>
      <c r="P102" s="74">
        <f t="shared" si="7"/>
        <v>7.5399999999999995E-2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1.3520000000000001</v>
      </c>
      <c r="F103" s="92">
        <v>4.0370000000000003E-2</v>
      </c>
      <c r="G103" s="88">
        <f t="shared" si="8"/>
        <v>1.3923700000000001</v>
      </c>
      <c r="H103" s="89">
        <v>4966</v>
      </c>
      <c r="I103" s="90" t="s">
        <v>64</v>
      </c>
      <c r="J103" s="74">
        <f t="shared" si="9"/>
        <v>0.49660000000000004</v>
      </c>
      <c r="K103" s="89">
        <v>671</v>
      </c>
      <c r="L103" s="90" t="s">
        <v>64</v>
      </c>
      <c r="M103" s="74">
        <f t="shared" si="6"/>
        <v>6.7100000000000007E-2</v>
      </c>
      <c r="N103" s="89">
        <v>781</v>
      </c>
      <c r="O103" s="90" t="s">
        <v>64</v>
      </c>
      <c r="P103" s="74">
        <f t="shared" si="7"/>
        <v>7.8100000000000003E-2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1.393</v>
      </c>
      <c r="F104" s="92">
        <v>3.8030000000000001E-2</v>
      </c>
      <c r="G104" s="88">
        <f t="shared" si="8"/>
        <v>1.43103</v>
      </c>
      <c r="H104" s="89">
        <v>5271</v>
      </c>
      <c r="I104" s="90" t="s">
        <v>64</v>
      </c>
      <c r="J104" s="74">
        <f t="shared" si="9"/>
        <v>0.52710000000000001</v>
      </c>
      <c r="K104" s="89">
        <v>686</v>
      </c>
      <c r="L104" s="90" t="s">
        <v>64</v>
      </c>
      <c r="M104" s="74">
        <f t="shared" si="6"/>
        <v>6.8600000000000008E-2</v>
      </c>
      <c r="N104" s="89">
        <v>806</v>
      </c>
      <c r="O104" s="90" t="s">
        <v>64</v>
      </c>
      <c r="P104" s="74">
        <f t="shared" si="7"/>
        <v>8.0600000000000005E-2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1.4330000000000001</v>
      </c>
      <c r="F105" s="92">
        <v>3.5970000000000002E-2</v>
      </c>
      <c r="G105" s="88">
        <f t="shared" si="8"/>
        <v>1.4689700000000001</v>
      </c>
      <c r="H105" s="89">
        <v>5568</v>
      </c>
      <c r="I105" s="90" t="s">
        <v>64</v>
      </c>
      <c r="J105" s="74">
        <f t="shared" si="9"/>
        <v>0.55679999999999996</v>
      </c>
      <c r="K105" s="89">
        <v>699</v>
      </c>
      <c r="L105" s="90" t="s">
        <v>64</v>
      </c>
      <c r="M105" s="74">
        <f t="shared" si="6"/>
        <v>6.989999999999999E-2</v>
      </c>
      <c r="N105" s="89">
        <v>829</v>
      </c>
      <c r="O105" s="90" t="s">
        <v>64</v>
      </c>
      <c r="P105" s="74">
        <f t="shared" si="7"/>
        <v>8.2900000000000001E-2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1.4710000000000001</v>
      </c>
      <c r="F106" s="92">
        <v>3.415E-2</v>
      </c>
      <c r="G106" s="88">
        <f t="shared" si="8"/>
        <v>1.50515</v>
      </c>
      <c r="H106" s="89">
        <v>5859</v>
      </c>
      <c r="I106" s="90" t="s">
        <v>64</v>
      </c>
      <c r="J106" s="74">
        <f t="shared" si="9"/>
        <v>0.58589999999999998</v>
      </c>
      <c r="K106" s="89">
        <v>711</v>
      </c>
      <c r="L106" s="90" t="s">
        <v>64</v>
      </c>
      <c r="M106" s="74">
        <f t="shared" si="6"/>
        <v>7.1099999999999997E-2</v>
      </c>
      <c r="N106" s="89">
        <v>851</v>
      </c>
      <c r="O106" s="90" t="s">
        <v>64</v>
      </c>
      <c r="P106" s="74">
        <f t="shared" si="7"/>
        <v>8.5099999999999995E-2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1.508</v>
      </c>
      <c r="F107" s="92">
        <v>3.252E-2</v>
      </c>
      <c r="G107" s="88">
        <f t="shared" si="8"/>
        <v>1.5405200000000001</v>
      </c>
      <c r="H107" s="89">
        <v>6143</v>
      </c>
      <c r="I107" s="90" t="s">
        <v>64</v>
      </c>
      <c r="J107" s="74">
        <f t="shared" si="9"/>
        <v>0.61429999999999996</v>
      </c>
      <c r="K107" s="89">
        <v>722</v>
      </c>
      <c r="L107" s="90" t="s">
        <v>64</v>
      </c>
      <c r="M107" s="74">
        <f t="shared" si="6"/>
        <v>7.22E-2</v>
      </c>
      <c r="N107" s="89">
        <v>872</v>
      </c>
      <c r="O107" s="90" t="s">
        <v>64</v>
      </c>
      <c r="P107" s="74">
        <f t="shared" si="7"/>
        <v>8.72E-2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1.5449999999999999</v>
      </c>
      <c r="F108" s="92">
        <v>3.1050000000000001E-2</v>
      </c>
      <c r="G108" s="88">
        <f t="shared" si="8"/>
        <v>1.57605</v>
      </c>
      <c r="H108" s="89">
        <v>6421</v>
      </c>
      <c r="I108" s="90" t="s">
        <v>64</v>
      </c>
      <c r="J108" s="74">
        <f t="shared" si="9"/>
        <v>0.6421</v>
      </c>
      <c r="K108" s="89">
        <v>732</v>
      </c>
      <c r="L108" s="90" t="s">
        <v>64</v>
      </c>
      <c r="M108" s="74">
        <f t="shared" si="6"/>
        <v>7.3200000000000001E-2</v>
      </c>
      <c r="N108" s="89">
        <v>891</v>
      </c>
      <c r="O108" s="90" t="s">
        <v>64</v>
      </c>
      <c r="P108" s="74">
        <f t="shared" si="7"/>
        <v>8.9099999999999999E-2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1.581</v>
      </c>
      <c r="F109" s="92">
        <v>2.9729999999999999E-2</v>
      </c>
      <c r="G109" s="88">
        <f t="shared" si="8"/>
        <v>1.61073</v>
      </c>
      <c r="H109" s="89">
        <v>6694</v>
      </c>
      <c r="I109" s="90" t="s">
        <v>64</v>
      </c>
      <c r="J109" s="74">
        <f t="shared" si="9"/>
        <v>0.6694</v>
      </c>
      <c r="K109" s="89">
        <v>742</v>
      </c>
      <c r="L109" s="90" t="s">
        <v>64</v>
      </c>
      <c r="M109" s="74">
        <f t="shared" si="6"/>
        <v>7.4200000000000002E-2</v>
      </c>
      <c r="N109" s="89">
        <v>909</v>
      </c>
      <c r="O109" s="90" t="s">
        <v>64</v>
      </c>
      <c r="P109" s="74">
        <f t="shared" si="7"/>
        <v>9.0900000000000009E-2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1.655</v>
      </c>
      <c r="F110" s="92">
        <v>2.741E-2</v>
      </c>
      <c r="G110" s="88">
        <f t="shared" si="8"/>
        <v>1.68241</v>
      </c>
      <c r="H110" s="89">
        <v>7222</v>
      </c>
      <c r="I110" s="90" t="s">
        <v>64</v>
      </c>
      <c r="J110" s="76">
        <f t="shared" si="9"/>
        <v>0.72220000000000006</v>
      </c>
      <c r="K110" s="89">
        <v>761</v>
      </c>
      <c r="L110" s="90" t="s">
        <v>64</v>
      </c>
      <c r="M110" s="74">
        <f t="shared" si="6"/>
        <v>7.6100000000000001E-2</v>
      </c>
      <c r="N110" s="89">
        <v>943</v>
      </c>
      <c r="O110" s="90" t="s">
        <v>64</v>
      </c>
      <c r="P110" s="74">
        <f t="shared" si="7"/>
        <v>9.4299999999999995E-2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1.7470000000000001</v>
      </c>
      <c r="F111" s="92">
        <v>2.5020000000000001E-2</v>
      </c>
      <c r="G111" s="88">
        <f t="shared" si="8"/>
        <v>1.7720200000000002</v>
      </c>
      <c r="H111" s="89">
        <v>7853</v>
      </c>
      <c r="I111" s="90" t="s">
        <v>64</v>
      </c>
      <c r="J111" s="76">
        <f t="shared" si="9"/>
        <v>0.7853</v>
      </c>
      <c r="K111" s="89">
        <v>783</v>
      </c>
      <c r="L111" s="90" t="s">
        <v>64</v>
      </c>
      <c r="M111" s="74">
        <f t="shared" si="6"/>
        <v>7.8300000000000008E-2</v>
      </c>
      <c r="N111" s="89">
        <v>980</v>
      </c>
      <c r="O111" s="90" t="s">
        <v>64</v>
      </c>
      <c r="P111" s="74">
        <f t="shared" si="7"/>
        <v>9.8000000000000004E-2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1.84</v>
      </c>
      <c r="F112" s="92">
        <v>2.3050000000000001E-2</v>
      </c>
      <c r="G112" s="88">
        <f t="shared" si="8"/>
        <v>1.8630500000000001</v>
      </c>
      <c r="H112" s="89">
        <v>8454</v>
      </c>
      <c r="I112" s="90" t="s">
        <v>64</v>
      </c>
      <c r="J112" s="76">
        <f t="shared" si="9"/>
        <v>0.84540000000000004</v>
      </c>
      <c r="K112" s="89">
        <v>802</v>
      </c>
      <c r="L112" s="90" t="s">
        <v>64</v>
      </c>
      <c r="M112" s="74">
        <f t="shared" si="6"/>
        <v>8.0200000000000007E-2</v>
      </c>
      <c r="N112" s="89">
        <v>1013</v>
      </c>
      <c r="O112" s="90" t="s">
        <v>64</v>
      </c>
      <c r="P112" s="74">
        <f t="shared" si="7"/>
        <v>0.10129999999999999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1.931</v>
      </c>
      <c r="F113" s="92">
        <v>2.1389999999999999E-2</v>
      </c>
      <c r="G113" s="88">
        <f t="shared" si="8"/>
        <v>1.9523900000000001</v>
      </c>
      <c r="H113" s="89">
        <v>9027</v>
      </c>
      <c r="I113" s="90" t="s">
        <v>64</v>
      </c>
      <c r="J113" s="76">
        <f t="shared" si="9"/>
        <v>0.90269999999999995</v>
      </c>
      <c r="K113" s="89">
        <v>819</v>
      </c>
      <c r="L113" s="90" t="s">
        <v>64</v>
      </c>
      <c r="M113" s="74">
        <f t="shared" si="6"/>
        <v>8.1900000000000001E-2</v>
      </c>
      <c r="N113" s="89">
        <v>1043</v>
      </c>
      <c r="O113" s="90" t="s">
        <v>64</v>
      </c>
      <c r="P113" s="74">
        <f t="shared" si="7"/>
        <v>0.10429999999999999</v>
      </c>
    </row>
    <row r="114" spans="1:16">
      <c r="B114" s="89">
        <v>300</v>
      </c>
      <c r="C114" s="90" t="s">
        <v>63</v>
      </c>
      <c r="D114" s="74">
        <f t="shared" ref="D114:D126" si="10">B114/1000/$C$5</f>
        <v>4.2857142857142858E-2</v>
      </c>
      <c r="E114" s="91">
        <v>2.02</v>
      </c>
      <c r="F114" s="92">
        <v>1.9970000000000002E-2</v>
      </c>
      <c r="G114" s="88">
        <f t="shared" si="8"/>
        <v>2.0399699999999998</v>
      </c>
      <c r="H114" s="89">
        <v>9576</v>
      </c>
      <c r="I114" s="90" t="s">
        <v>64</v>
      </c>
      <c r="J114" s="76">
        <f t="shared" si="9"/>
        <v>0.95760000000000001</v>
      </c>
      <c r="K114" s="89">
        <v>833</v>
      </c>
      <c r="L114" s="90" t="s">
        <v>64</v>
      </c>
      <c r="M114" s="74">
        <f t="shared" si="6"/>
        <v>8.3299999999999999E-2</v>
      </c>
      <c r="N114" s="89">
        <v>1070</v>
      </c>
      <c r="O114" s="90" t="s">
        <v>64</v>
      </c>
      <c r="P114" s="74">
        <f t="shared" si="7"/>
        <v>0.10700000000000001</v>
      </c>
    </row>
    <row r="115" spans="1:16">
      <c r="B115" s="89">
        <v>325</v>
      </c>
      <c r="C115" s="90" t="s">
        <v>63</v>
      </c>
      <c r="D115" s="74">
        <f t="shared" si="10"/>
        <v>4.642857142857143E-2</v>
      </c>
      <c r="E115" s="91">
        <v>2.1070000000000002</v>
      </c>
      <c r="F115" s="92">
        <v>1.8749999999999999E-2</v>
      </c>
      <c r="G115" s="88">
        <f t="shared" si="8"/>
        <v>2.12575</v>
      </c>
      <c r="H115" s="89">
        <v>1.01</v>
      </c>
      <c r="I115" s="93" t="s">
        <v>66</v>
      </c>
      <c r="J115" s="76">
        <f t="shared" ref="J115:J119" si="11">H115</f>
        <v>1.01</v>
      </c>
      <c r="K115" s="89">
        <v>846</v>
      </c>
      <c r="L115" s="90" t="s">
        <v>64</v>
      </c>
      <c r="M115" s="74">
        <f t="shared" si="6"/>
        <v>8.4599999999999995E-2</v>
      </c>
      <c r="N115" s="89">
        <v>1094</v>
      </c>
      <c r="O115" s="90" t="s">
        <v>64</v>
      </c>
      <c r="P115" s="74">
        <f t="shared" si="7"/>
        <v>0.10940000000000001</v>
      </c>
    </row>
    <row r="116" spans="1:16">
      <c r="B116" s="89">
        <v>350</v>
      </c>
      <c r="C116" s="90" t="s">
        <v>63</v>
      </c>
      <c r="D116" s="74">
        <f t="shared" si="10"/>
        <v>4.9999999999999996E-2</v>
      </c>
      <c r="E116" s="91">
        <v>2.1909999999999998</v>
      </c>
      <c r="F116" s="92">
        <v>1.7670000000000002E-2</v>
      </c>
      <c r="G116" s="88">
        <f t="shared" si="8"/>
        <v>2.2086699999999997</v>
      </c>
      <c r="H116" s="89">
        <v>1.06</v>
      </c>
      <c r="I116" s="90" t="s">
        <v>66</v>
      </c>
      <c r="J116" s="76">
        <f t="shared" si="11"/>
        <v>1.06</v>
      </c>
      <c r="K116" s="89">
        <v>858</v>
      </c>
      <c r="L116" s="90" t="s">
        <v>64</v>
      </c>
      <c r="M116" s="74">
        <f t="shared" si="6"/>
        <v>8.5800000000000001E-2</v>
      </c>
      <c r="N116" s="89">
        <v>1116</v>
      </c>
      <c r="O116" s="90" t="s">
        <v>64</v>
      </c>
      <c r="P116" s="74">
        <f t="shared" si="7"/>
        <v>0.1116</v>
      </c>
    </row>
    <row r="117" spans="1:16">
      <c r="B117" s="89">
        <v>375</v>
      </c>
      <c r="C117" s="90" t="s">
        <v>63</v>
      </c>
      <c r="D117" s="74">
        <f t="shared" si="10"/>
        <v>5.3571428571428568E-2</v>
      </c>
      <c r="E117" s="91">
        <v>2.2730000000000001</v>
      </c>
      <c r="F117" s="92">
        <v>1.6729999999999998E-2</v>
      </c>
      <c r="G117" s="88">
        <f t="shared" si="8"/>
        <v>2.28973</v>
      </c>
      <c r="H117" s="89">
        <v>1.1100000000000001</v>
      </c>
      <c r="I117" s="90" t="s">
        <v>66</v>
      </c>
      <c r="J117" s="76">
        <f t="shared" si="11"/>
        <v>1.1100000000000001</v>
      </c>
      <c r="K117" s="89">
        <v>868</v>
      </c>
      <c r="L117" s="90" t="s">
        <v>64</v>
      </c>
      <c r="M117" s="74">
        <f t="shared" si="6"/>
        <v>8.6800000000000002E-2</v>
      </c>
      <c r="N117" s="89">
        <v>1137</v>
      </c>
      <c r="O117" s="90" t="s">
        <v>64</v>
      </c>
      <c r="P117" s="74">
        <f t="shared" si="7"/>
        <v>0.1137</v>
      </c>
    </row>
    <row r="118" spans="1:16">
      <c r="B118" s="89">
        <v>400</v>
      </c>
      <c r="C118" s="90" t="s">
        <v>63</v>
      </c>
      <c r="D118" s="74">
        <f t="shared" si="10"/>
        <v>5.7142857142857148E-2</v>
      </c>
      <c r="E118" s="91">
        <v>2.351</v>
      </c>
      <c r="F118" s="92">
        <v>1.5879999999999998E-2</v>
      </c>
      <c r="G118" s="88">
        <f t="shared" si="8"/>
        <v>2.3668800000000001</v>
      </c>
      <c r="H118" s="89">
        <v>1.1599999999999999</v>
      </c>
      <c r="I118" s="90" t="s">
        <v>66</v>
      </c>
      <c r="J118" s="76">
        <f t="shared" si="11"/>
        <v>1.1599999999999999</v>
      </c>
      <c r="K118" s="89">
        <v>878</v>
      </c>
      <c r="L118" s="90" t="s">
        <v>64</v>
      </c>
      <c r="M118" s="74">
        <f t="shared" si="6"/>
        <v>8.7800000000000003E-2</v>
      </c>
      <c r="N118" s="89">
        <v>1155</v>
      </c>
      <c r="O118" s="90" t="s">
        <v>64</v>
      </c>
      <c r="P118" s="74">
        <f t="shared" si="7"/>
        <v>0.11550000000000001</v>
      </c>
    </row>
    <row r="119" spans="1:16">
      <c r="B119" s="89">
        <v>450</v>
      </c>
      <c r="C119" s="90" t="s">
        <v>63</v>
      </c>
      <c r="D119" s="74">
        <f t="shared" si="10"/>
        <v>6.4285714285714293E-2</v>
      </c>
      <c r="E119" s="91">
        <v>2.4990000000000001</v>
      </c>
      <c r="F119" s="92">
        <v>1.4449999999999999E-2</v>
      </c>
      <c r="G119" s="88">
        <f t="shared" si="8"/>
        <v>2.5134500000000002</v>
      </c>
      <c r="H119" s="89">
        <v>1.25</v>
      </c>
      <c r="I119" s="90" t="s">
        <v>66</v>
      </c>
      <c r="J119" s="76">
        <f t="shared" si="11"/>
        <v>1.25</v>
      </c>
      <c r="K119" s="89">
        <v>899</v>
      </c>
      <c r="L119" s="90" t="s">
        <v>64</v>
      </c>
      <c r="M119" s="74">
        <f t="shared" si="6"/>
        <v>8.9900000000000008E-2</v>
      </c>
      <c r="N119" s="89">
        <v>1189</v>
      </c>
      <c r="O119" s="90" t="s">
        <v>64</v>
      </c>
      <c r="P119" s="74">
        <f t="shared" si="7"/>
        <v>0.11890000000000001</v>
      </c>
    </row>
    <row r="120" spans="1:16">
      <c r="B120" s="89">
        <v>500</v>
      </c>
      <c r="C120" s="90" t="s">
        <v>63</v>
      </c>
      <c r="D120" s="74">
        <f t="shared" si="10"/>
        <v>7.1428571428571425E-2</v>
      </c>
      <c r="E120" s="91">
        <v>2.6349999999999998</v>
      </c>
      <c r="F120" s="92">
        <v>1.3270000000000001E-2</v>
      </c>
      <c r="G120" s="88">
        <f t="shared" si="8"/>
        <v>2.6482699999999997</v>
      </c>
      <c r="H120" s="89">
        <v>1.33</v>
      </c>
      <c r="I120" s="90" t="s">
        <v>66</v>
      </c>
      <c r="J120" s="76">
        <f t="shared" ref="J120:J173" si="12">H120</f>
        <v>1.33</v>
      </c>
      <c r="K120" s="89">
        <v>917</v>
      </c>
      <c r="L120" s="90" t="s">
        <v>64</v>
      </c>
      <c r="M120" s="74">
        <f t="shared" si="6"/>
        <v>9.1700000000000004E-2</v>
      </c>
      <c r="N120" s="89">
        <v>1218</v>
      </c>
      <c r="O120" s="90" t="s">
        <v>64</v>
      </c>
      <c r="P120" s="74">
        <f t="shared" si="7"/>
        <v>0.12179999999999999</v>
      </c>
    </row>
    <row r="121" spans="1:16">
      <c r="B121" s="89">
        <v>550</v>
      </c>
      <c r="C121" s="90" t="s">
        <v>63</v>
      </c>
      <c r="D121" s="74">
        <f t="shared" si="10"/>
        <v>7.8571428571428584E-2</v>
      </c>
      <c r="E121" s="91">
        <v>2.76</v>
      </c>
      <c r="F121" s="92">
        <v>1.2279999999999999E-2</v>
      </c>
      <c r="G121" s="88">
        <f t="shared" si="8"/>
        <v>2.7722799999999999</v>
      </c>
      <c r="H121" s="89">
        <v>1.41</v>
      </c>
      <c r="I121" s="90" t="s">
        <v>66</v>
      </c>
      <c r="J121" s="76">
        <f t="shared" si="12"/>
        <v>1.41</v>
      </c>
      <c r="K121" s="89">
        <v>933</v>
      </c>
      <c r="L121" s="90" t="s">
        <v>64</v>
      </c>
      <c r="M121" s="74">
        <f t="shared" si="6"/>
        <v>9.3300000000000008E-2</v>
      </c>
      <c r="N121" s="89">
        <v>1244</v>
      </c>
      <c r="O121" s="90" t="s">
        <v>64</v>
      </c>
      <c r="P121" s="74">
        <f t="shared" si="7"/>
        <v>0.1244</v>
      </c>
    </row>
    <row r="122" spans="1:16">
      <c r="B122" s="89">
        <v>600</v>
      </c>
      <c r="C122" s="90" t="s">
        <v>63</v>
      </c>
      <c r="D122" s="74">
        <f t="shared" si="10"/>
        <v>8.5714285714285715E-2</v>
      </c>
      <c r="E122" s="91">
        <v>2.8730000000000002</v>
      </c>
      <c r="F122" s="92">
        <v>1.1440000000000001E-2</v>
      </c>
      <c r="G122" s="88">
        <f t="shared" si="8"/>
        <v>2.8844400000000001</v>
      </c>
      <c r="H122" s="89">
        <v>1.49</v>
      </c>
      <c r="I122" s="90" t="s">
        <v>66</v>
      </c>
      <c r="J122" s="76">
        <f t="shared" si="12"/>
        <v>1.49</v>
      </c>
      <c r="K122" s="89">
        <v>947</v>
      </c>
      <c r="L122" s="90" t="s">
        <v>64</v>
      </c>
      <c r="M122" s="74">
        <f t="shared" si="6"/>
        <v>9.4699999999999993E-2</v>
      </c>
      <c r="N122" s="89">
        <v>1267</v>
      </c>
      <c r="O122" s="90" t="s">
        <v>64</v>
      </c>
      <c r="P122" s="74">
        <f t="shared" si="7"/>
        <v>0.12669999999999998</v>
      </c>
    </row>
    <row r="123" spans="1:16">
      <c r="B123" s="89">
        <v>650</v>
      </c>
      <c r="C123" s="90" t="s">
        <v>63</v>
      </c>
      <c r="D123" s="74">
        <f t="shared" si="10"/>
        <v>9.285714285714286E-2</v>
      </c>
      <c r="E123" s="91">
        <v>2.9750000000000001</v>
      </c>
      <c r="F123" s="92">
        <v>1.0710000000000001E-2</v>
      </c>
      <c r="G123" s="88">
        <f t="shared" si="8"/>
        <v>2.9857100000000001</v>
      </c>
      <c r="H123" s="89">
        <v>1.57</v>
      </c>
      <c r="I123" s="90" t="s">
        <v>66</v>
      </c>
      <c r="J123" s="76">
        <f t="shared" si="12"/>
        <v>1.57</v>
      </c>
      <c r="K123" s="89">
        <v>960</v>
      </c>
      <c r="L123" s="90" t="s">
        <v>64</v>
      </c>
      <c r="M123" s="74">
        <f t="shared" si="6"/>
        <v>9.6000000000000002E-2</v>
      </c>
      <c r="N123" s="89">
        <v>1288</v>
      </c>
      <c r="O123" s="90" t="s">
        <v>64</v>
      </c>
      <c r="P123" s="74">
        <f t="shared" si="7"/>
        <v>0.1288</v>
      </c>
    </row>
    <row r="124" spans="1:16">
      <c r="B124" s="89">
        <v>700</v>
      </c>
      <c r="C124" s="90" t="s">
        <v>63</v>
      </c>
      <c r="D124" s="74">
        <f t="shared" si="10"/>
        <v>9.9999999999999992E-2</v>
      </c>
      <c r="E124" s="91">
        <v>3.0670000000000002</v>
      </c>
      <c r="F124" s="92">
        <v>1.008E-2</v>
      </c>
      <c r="G124" s="88">
        <f t="shared" si="8"/>
        <v>3.07708</v>
      </c>
      <c r="H124" s="89">
        <v>1.64</v>
      </c>
      <c r="I124" s="90" t="s">
        <v>66</v>
      </c>
      <c r="J124" s="76">
        <f t="shared" si="12"/>
        <v>1.64</v>
      </c>
      <c r="K124" s="89">
        <v>972</v>
      </c>
      <c r="L124" s="90" t="s">
        <v>64</v>
      </c>
      <c r="M124" s="74">
        <f t="shared" si="6"/>
        <v>9.7199999999999995E-2</v>
      </c>
      <c r="N124" s="89">
        <v>1307</v>
      </c>
      <c r="O124" s="90" t="s">
        <v>64</v>
      </c>
      <c r="P124" s="74">
        <f t="shared" si="7"/>
        <v>0.13069999999999998</v>
      </c>
    </row>
    <row r="125" spans="1:16">
      <c r="B125" s="77">
        <v>800</v>
      </c>
      <c r="C125" s="79" t="s">
        <v>63</v>
      </c>
      <c r="D125" s="74">
        <f t="shared" si="10"/>
        <v>0.1142857142857143</v>
      </c>
      <c r="E125" s="91">
        <v>3.222</v>
      </c>
      <c r="F125" s="92">
        <v>9.0310000000000008E-3</v>
      </c>
      <c r="G125" s="88">
        <f t="shared" si="8"/>
        <v>3.2310309999999998</v>
      </c>
      <c r="H125" s="89">
        <v>1.78</v>
      </c>
      <c r="I125" s="90" t="s">
        <v>66</v>
      </c>
      <c r="J125" s="76">
        <f t="shared" si="12"/>
        <v>1.78</v>
      </c>
      <c r="K125" s="89">
        <v>1002</v>
      </c>
      <c r="L125" s="90" t="s">
        <v>64</v>
      </c>
      <c r="M125" s="74">
        <f t="shared" si="6"/>
        <v>0.1002</v>
      </c>
      <c r="N125" s="89">
        <v>1341</v>
      </c>
      <c r="O125" s="90" t="s">
        <v>64</v>
      </c>
      <c r="P125" s="74">
        <f t="shared" si="7"/>
        <v>0.1341</v>
      </c>
    </row>
    <row r="126" spans="1:16">
      <c r="B126" s="77">
        <v>900</v>
      </c>
      <c r="C126" s="79" t="s">
        <v>63</v>
      </c>
      <c r="D126" s="74">
        <f t="shared" si="10"/>
        <v>0.12857142857142859</v>
      </c>
      <c r="E126" s="91">
        <v>3.343</v>
      </c>
      <c r="F126" s="92">
        <v>8.1919999999999996E-3</v>
      </c>
      <c r="G126" s="88">
        <f t="shared" si="8"/>
        <v>3.3511920000000002</v>
      </c>
      <c r="H126" s="77">
        <v>1.91</v>
      </c>
      <c r="I126" s="79" t="s">
        <v>66</v>
      </c>
      <c r="J126" s="76">
        <f t="shared" si="12"/>
        <v>1.91</v>
      </c>
      <c r="K126" s="77">
        <v>1029</v>
      </c>
      <c r="L126" s="79" t="s">
        <v>64</v>
      </c>
      <c r="M126" s="74">
        <f t="shared" si="6"/>
        <v>0.10289999999999999</v>
      </c>
      <c r="N126" s="77">
        <v>1370</v>
      </c>
      <c r="O126" s="79" t="s">
        <v>64</v>
      </c>
      <c r="P126" s="74">
        <f t="shared" si="7"/>
        <v>0.13700000000000001</v>
      </c>
    </row>
    <row r="127" spans="1:16">
      <c r="B127" s="77">
        <v>1</v>
      </c>
      <c r="C127" s="78" t="s">
        <v>65</v>
      </c>
      <c r="D127" s="74">
        <f t="shared" ref="D127:D190" si="13">B127/$C$5</f>
        <v>0.14285714285714285</v>
      </c>
      <c r="E127" s="91">
        <v>3.4359999999999999</v>
      </c>
      <c r="F127" s="92">
        <v>7.5050000000000004E-3</v>
      </c>
      <c r="G127" s="88">
        <f t="shared" si="8"/>
        <v>3.443505</v>
      </c>
      <c r="H127" s="77">
        <v>2.04</v>
      </c>
      <c r="I127" s="79" t="s">
        <v>66</v>
      </c>
      <c r="J127" s="76">
        <f t="shared" si="12"/>
        <v>2.04</v>
      </c>
      <c r="K127" s="77">
        <v>1053</v>
      </c>
      <c r="L127" s="79" t="s">
        <v>64</v>
      </c>
      <c r="M127" s="74">
        <f t="shared" si="6"/>
        <v>0.10529999999999999</v>
      </c>
      <c r="N127" s="77">
        <v>1397</v>
      </c>
      <c r="O127" s="79" t="s">
        <v>64</v>
      </c>
      <c r="P127" s="74">
        <f t="shared" si="7"/>
        <v>0.13969999999999999</v>
      </c>
    </row>
    <row r="128" spans="1:16">
      <c r="A128" s="94"/>
      <c r="B128" s="89">
        <v>1.1000000000000001</v>
      </c>
      <c r="C128" s="90" t="s">
        <v>65</v>
      </c>
      <c r="D128" s="74">
        <f t="shared" si="13"/>
        <v>0.15714285714285717</v>
      </c>
      <c r="E128" s="91">
        <v>3.5030000000000001</v>
      </c>
      <c r="F128" s="92">
        <v>6.9319999999999998E-3</v>
      </c>
      <c r="G128" s="88">
        <f t="shared" si="8"/>
        <v>3.5099320000000001</v>
      </c>
      <c r="H128" s="89">
        <v>2.17</v>
      </c>
      <c r="I128" s="90" t="s">
        <v>66</v>
      </c>
      <c r="J128" s="76">
        <f t="shared" si="12"/>
        <v>2.17</v>
      </c>
      <c r="K128" s="77">
        <v>1075</v>
      </c>
      <c r="L128" s="79" t="s">
        <v>64</v>
      </c>
      <c r="M128" s="74">
        <f t="shared" si="6"/>
        <v>0.1075</v>
      </c>
      <c r="N128" s="77">
        <v>1420</v>
      </c>
      <c r="O128" s="79" t="s">
        <v>64</v>
      </c>
      <c r="P128" s="74">
        <f t="shared" si="7"/>
        <v>0.14199999999999999</v>
      </c>
    </row>
    <row r="129" spans="1:16">
      <c r="A129" s="94"/>
      <c r="B129" s="89">
        <v>1.2</v>
      </c>
      <c r="C129" s="90" t="s">
        <v>65</v>
      </c>
      <c r="D129" s="74">
        <f t="shared" si="13"/>
        <v>0.17142857142857143</v>
      </c>
      <c r="E129" s="91">
        <v>3.55</v>
      </c>
      <c r="F129" s="92">
        <v>6.4450000000000002E-3</v>
      </c>
      <c r="G129" s="88">
        <f t="shared" si="8"/>
        <v>3.5564449999999996</v>
      </c>
      <c r="H129" s="89">
        <v>2.2999999999999998</v>
      </c>
      <c r="I129" s="90" t="s">
        <v>66</v>
      </c>
      <c r="J129" s="76">
        <f t="shared" si="12"/>
        <v>2.2999999999999998</v>
      </c>
      <c r="K129" s="77">
        <v>1095</v>
      </c>
      <c r="L129" s="79" t="s">
        <v>64</v>
      </c>
      <c r="M129" s="74">
        <f t="shared" si="6"/>
        <v>0.1095</v>
      </c>
      <c r="N129" s="77">
        <v>1442</v>
      </c>
      <c r="O129" s="79" t="s">
        <v>64</v>
      </c>
      <c r="P129" s="74">
        <f t="shared" si="7"/>
        <v>0.14419999999999999</v>
      </c>
    </row>
    <row r="130" spans="1:16">
      <c r="A130" s="94"/>
      <c r="B130" s="89">
        <v>1.3</v>
      </c>
      <c r="C130" s="90" t="s">
        <v>65</v>
      </c>
      <c r="D130" s="74">
        <f t="shared" si="13"/>
        <v>0.18571428571428572</v>
      </c>
      <c r="E130" s="91">
        <v>3.5790000000000002</v>
      </c>
      <c r="F130" s="92">
        <v>6.0270000000000002E-3</v>
      </c>
      <c r="G130" s="88">
        <f t="shared" si="8"/>
        <v>3.5850270000000002</v>
      </c>
      <c r="H130" s="89">
        <v>2.42</v>
      </c>
      <c r="I130" s="90" t="s">
        <v>66</v>
      </c>
      <c r="J130" s="76">
        <f t="shared" si="12"/>
        <v>2.42</v>
      </c>
      <c r="K130" s="77">
        <v>1115</v>
      </c>
      <c r="L130" s="79" t="s">
        <v>64</v>
      </c>
      <c r="M130" s="74">
        <f t="shared" si="6"/>
        <v>0.1115</v>
      </c>
      <c r="N130" s="77">
        <v>1463</v>
      </c>
      <c r="O130" s="79" t="s">
        <v>64</v>
      </c>
      <c r="P130" s="74">
        <f t="shared" si="7"/>
        <v>0.14630000000000001</v>
      </c>
    </row>
    <row r="131" spans="1:16">
      <c r="A131" s="94"/>
      <c r="B131" s="89">
        <v>1.4</v>
      </c>
      <c r="C131" s="90" t="s">
        <v>65</v>
      </c>
      <c r="D131" s="74">
        <f t="shared" si="13"/>
        <v>0.19999999999999998</v>
      </c>
      <c r="E131" s="91">
        <v>3.5939999999999999</v>
      </c>
      <c r="F131" s="92">
        <v>5.6629999999999996E-3</v>
      </c>
      <c r="G131" s="88">
        <f t="shared" si="8"/>
        <v>3.5996630000000001</v>
      </c>
      <c r="H131" s="89">
        <v>2.54</v>
      </c>
      <c r="I131" s="90" t="s">
        <v>66</v>
      </c>
      <c r="J131" s="76">
        <f t="shared" si="12"/>
        <v>2.54</v>
      </c>
      <c r="K131" s="77">
        <v>1134</v>
      </c>
      <c r="L131" s="79" t="s">
        <v>64</v>
      </c>
      <c r="M131" s="74">
        <f t="shared" si="6"/>
        <v>0.11339999999999999</v>
      </c>
      <c r="N131" s="77">
        <v>1482</v>
      </c>
      <c r="O131" s="79" t="s">
        <v>64</v>
      </c>
      <c r="P131" s="74">
        <f t="shared" si="7"/>
        <v>0.1482</v>
      </c>
    </row>
    <row r="132" spans="1:16">
      <c r="A132" s="94"/>
      <c r="B132" s="89">
        <v>1.5</v>
      </c>
      <c r="C132" s="90" t="s">
        <v>65</v>
      </c>
      <c r="D132" s="74">
        <f t="shared" si="13"/>
        <v>0.21428571428571427</v>
      </c>
      <c r="E132" s="91">
        <v>3.597</v>
      </c>
      <c r="F132" s="92">
        <v>5.3429999999999997E-3</v>
      </c>
      <c r="G132" s="88">
        <f t="shared" si="8"/>
        <v>3.6023429999999999</v>
      </c>
      <c r="H132" s="89">
        <v>2.67</v>
      </c>
      <c r="I132" s="90" t="s">
        <v>66</v>
      </c>
      <c r="J132" s="76">
        <f t="shared" si="12"/>
        <v>2.67</v>
      </c>
      <c r="K132" s="77">
        <v>1152</v>
      </c>
      <c r="L132" s="79" t="s">
        <v>64</v>
      </c>
      <c r="M132" s="74">
        <f t="shared" si="6"/>
        <v>0.1152</v>
      </c>
      <c r="N132" s="77">
        <v>1501</v>
      </c>
      <c r="O132" s="79" t="s">
        <v>64</v>
      </c>
      <c r="P132" s="74">
        <f t="shared" si="7"/>
        <v>0.15009999999999998</v>
      </c>
    </row>
    <row r="133" spans="1:16">
      <c r="A133" s="94"/>
      <c r="B133" s="89">
        <v>1.6</v>
      </c>
      <c r="C133" s="90" t="s">
        <v>65</v>
      </c>
      <c r="D133" s="74">
        <f t="shared" si="13"/>
        <v>0.22857142857142859</v>
      </c>
      <c r="E133" s="91">
        <v>3.59</v>
      </c>
      <c r="F133" s="92">
        <v>5.0590000000000001E-3</v>
      </c>
      <c r="G133" s="88">
        <f t="shared" si="8"/>
        <v>3.595059</v>
      </c>
      <c r="H133" s="89">
        <v>2.79</v>
      </c>
      <c r="I133" s="90" t="s">
        <v>66</v>
      </c>
      <c r="J133" s="76">
        <f t="shared" si="12"/>
        <v>2.79</v>
      </c>
      <c r="K133" s="77">
        <v>1170</v>
      </c>
      <c r="L133" s="79" t="s">
        <v>64</v>
      </c>
      <c r="M133" s="74">
        <f t="shared" si="6"/>
        <v>0.11699999999999999</v>
      </c>
      <c r="N133" s="77">
        <v>1518</v>
      </c>
      <c r="O133" s="79" t="s">
        <v>64</v>
      </c>
      <c r="P133" s="74">
        <f t="shared" si="7"/>
        <v>0.15179999999999999</v>
      </c>
    </row>
    <row r="134" spans="1:16">
      <c r="A134" s="94"/>
      <c r="B134" s="89">
        <v>1.7</v>
      </c>
      <c r="C134" s="90" t="s">
        <v>65</v>
      </c>
      <c r="D134" s="74">
        <f t="shared" si="13"/>
        <v>0.24285714285714285</v>
      </c>
      <c r="E134" s="91">
        <v>3.5760000000000001</v>
      </c>
      <c r="F134" s="92">
        <v>4.8069999999999996E-3</v>
      </c>
      <c r="G134" s="88">
        <f t="shared" si="8"/>
        <v>3.5808070000000001</v>
      </c>
      <c r="H134" s="89">
        <v>2.91</v>
      </c>
      <c r="I134" s="90" t="s">
        <v>66</v>
      </c>
      <c r="J134" s="76">
        <f t="shared" si="12"/>
        <v>2.91</v>
      </c>
      <c r="K134" s="77">
        <v>1187</v>
      </c>
      <c r="L134" s="79" t="s">
        <v>64</v>
      </c>
      <c r="M134" s="74">
        <f t="shared" si="6"/>
        <v>0.1187</v>
      </c>
      <c r="N134" s="77">
        <v>1535</v>
      </c>
      <c r="O134" s="79" t="s">
        <v>64</v>
      </c>
      <c r="P134" s="74">
        <f t="shared" si="7"/>
        <v>0.1535</v>
      </c>
    </row>
    <row r="135" spans="1:16">
      <c r="A135" s="94"/>
      <c r="B135" s="89">
        <v>1.8</v>
      </c>
      <c r="C135" s="90" t="s">
        <v>65</v>
      </c>
      <c r="D135" s="74">
        <f t="shared" si="13"/>
        <v>0.25714285714285717</v>
      </c>
      <c r="E135" s="91">
        <v>3.5550000000000002</v>
      </c>
      <c r="F135" s="92">
        <v>4.5789999999999997E-3</v>
      </c>
      <c r="G135" s="88">
        <f t="shared" si="8"/>
        <v>3.5595790000000003</v>
      </c>
      <c r="H135" s="89">
        <v>3.04</v>
      </c>
      <c r="I135" s="90" t="s">
        <v>66</v>
      </c>
      <c r="J135" s="76">
        <f t="shared" si="12"/>
        <v>3.04</v>
      </c>
      <c r="K135" s="77">
        <v>1205</v>
      </c>
      <c r="L135" s="79" t="s">
        <v>64</v>
      </c>
      <c r="M135" s="74">
        <f t="shared" si="6"/>
        <v>0.12050000000000001</v>
      </c>
      <c r="N135" s="77">
        <v>1551</v>
      </c>
      <c r="O135" s="79" t="s">
        <v>64</v>
      </c>
      <c r="P135" s="74">
        <f t="shared" si="7"/>
        <v>0.15509999999999999</v>
      </c>
    </row>
    <row r="136" spans="1:16">
      <c r="A136" s="94"/>
      <c r="B136" s="89">
        <v>2</v>
      </c>
      <c r="C136" s="90" t="s">
        <v>65</v>
      </c>
      <c r="D136" s="74">
        <f t="shared" si="13"/>
        <v>0.2857142857142857</v>
      </c>
      <c r="E136" s="91">
        <v>3.5</v>
      </c>
      <c r="F136" s="92">
        <v>4.1869999999999997E-3</v>
      </c>
      <c r="G136" s="88">
        <f t="shared" si="8"/>
        <v>3.5041869999999999</v>
      </c>
      <c r="H136" s="89">
        <v>3.29</v>
      </c>
      <c r="I136" s="90" t="s">
        <v>66</v>
      </c>
      <c r="J136" s="76">
        <f t="shared" si="12"/>
        <v>3.29</v>
      </c>
      <c r="K136" s="77">
        <v>1264</v>
      </c>
      <c r="L136" s="79" t="s">
        <v>64</v>
      </c>
      <c r="M136" s="74">
        <f t="shared" si="6"/>
        <v>0.12640000000000001</v>
      </c>
      <c r="N136" s="77">
        <v>1583</v>
      </c>
      <c r="O136" s="79" t="s">
        <v>64</v>
      </c>
      <c r="P136" s="74">
        <f t="shared" si="7"/>
        <v>0.1583</v>
      </c>
    </row>
    <row r="137" spans="1:16">
      <c r="A137" s="94"/>
      <c r="B137" s="89">
        <v>2.25</v>
      </c>
      <c r="C137" s="90" t="s">
        <v>65</v>
      </c>
      <c r="D137" s="74">
        <f t="shared" si="13"/>
        <v>0.32142857142857145</v>
      </c>
      <c r="E137" s="91">
        <v>3.415</v>
      </c>
      <c r="F137" s="92">
        <v>3.7880000000000001E-3</v>
      </c>
      <c r="G137" s="88">
        <f t="shared" si="8"/>
        <v>3.4187880000000002</v>
      </c>
      <c r="H137" s="89">
        <v>3.61</v>
      </c>
      <c r="I137" s="90" t="s">
        <v>66</v>
      </c>
      <c r="J137" s="76">
        <f t="shared" si="12"/>
        <v>3.61</v>
      </c>
      <c r="K137" s="77">
        <v>1353</v>
      </c>
      <c r="L137" s="79" t="s">
        <v>64</v>
      </c>
      <c r="M137" s="74">
        <f t="shared" si="6"/>
        <v>0.1353</v>
      </c>
      <c r="N137" s="77">
        <v>1621</v>
      </c>
      <c r="O137" s="79" t="s">
        <v>64</v>
      </c>
      <c r="P137" s="74">
        <f t="shared" si="7"/>
        <v>0.16209999999999999</v>
      </c>
    </row>
    <row r="138" spans="1:16">
      <c r="A138" s="94"/>
      <c r="B138" s="89">
        <v>2.5</v>
      </c>
      <c r="C138" s="90" t="s">
        <v>65</v>
      </c>
      <c r="D138" s="74">
        <f t="shared" si="13"/>
        <v>0.35714285714285715</v>
      </c>
      <c r="E138" s="91">
        <v>3.32</v>
      </c>
      <c r="F138" s="92">
        <v>3.4619999999999998E-3</v>
      </c>
      <c r="G138" s="88">
        <f t="shared" si="8"/>
        <v>3.3234619999999997</v>
      </c>
      <c r="H138" s="89">
        <v>3.94</v>
      </c>
      <c r="I138" s="90" t="s">
        <v>66</v>
      </c>
      <c r="J138" s="76">
        <f t="shared" si="12"/>
        <v>3.94</v>
      </c>
      <c r="K138" s="77">
        <v>1439</v>
      </c>
      <c r="L138" s="79" t="s">
        <v>64</v>
      </c>
      <c r="M138" s="74">
        <f t="shared" si="6"/>
        <v>0.1439</v>
      </c>
      <c r="N138" s="77">
        <v>1658</v>
      </c>
      <c r="O138" s="79" t="s">
        <v>64</v>
      </c>
      <c r="P138" s="74">
        <f t="shared" si="7"/>
        <v>0.1658</v>
      </c>
    </row>
    <row r="139" spans="1:16">
      <c r="A139" s="94"/>
      <c r="B139" s="89">
        <v>2.75</v>
      </c>
      <c r="C139" s="90" t="s">
        <v>65</v>
      </c>
      <c r="D139" s="74">
        <f t="shared" si="13"/>
        <v>0.39285714285714285</v>
      </c>
      <c r="E139" s="91">
        <v>3.222</v>
      </c>
      <c r="F139" s="92">
        <v>3.1900000000000001E-3</v>
      </c>
      <c r="G139" s="88">
        <f t="shared" si="8"/>
        <v>3.22519</v>
      </c>
      <c r="H139" s="89">
        <v>4.28</v>
      </c>
      <c r="I139" s="90" t="s">
        <v>66</v>
      </c>
      <c r="J139" s="76">
        <f t="shared" si="12"/>
        <v>4.28</v>
      </c>
      <c r="K139" s="77">
        <v>1526</v>
      </c>
      <c r="L139" s="79" t="s">
        <v>64</v>
      </c>
      <c r="M139" s="74">
        <f t="shared" si="6"/>
        <v>0.15260000000000001</v>
      </c>
      <c r="N139" s="77">
        <v>1695</v>
      </c>
      <c r="O139" s="79" t="s">
        <v>64</v>
      </c>
      <c r="P139" s="74">
        <f t="shared" si="7"/>
        <v>0.16950000000000001</v>
      </c>
    </row>
    <row r="140" spans="1:16">
      <c r="A140" s="94"/>
      <c r="B140" s="89">
        <v>3</v>
      </c>
      <c r="C140" s="95" t="s">
        <v>65</v>
      </c>
      <c r="D140" s="74">
        <f t="shared" si="13"/>
        <v>0.42857142857142855</v>
      </c>
      <c r="E140" s="91">
        <v>3.1240000000000001</v>
      </c>
      <c r="F140" s="92">
        <v>2.9610000000000001E-3</v>
      </c>
      <c r="G140" s="88">
        <f t="shared" si="8"/>
        <v>3.1269610000000001</v>
      </c>
      <c r="H140" s="89">
        <v>4.63</v>
      </c>
      <c r="I140" s="90" t="s">
        <v>66</v>
      </c>
      <c r="J140" s="76">
        <f t="shared" si="12"/>
        <v>4.63</v>
      </c>
      <c r="K140" s="77">
        <v>1612</v>
      </c>
      <c r="L140" s="79" t="s">
        <v>64</v>
      </c>
      <c r="M140" s="74">
        <f t="shared" si="6"/>
        <v>0.16120000000000001</v>
      </c>
      <c r="N140" s="77">
        <v>1732</v>
      </c>
      <c r="O140" s="79" t="s">
        <v>64</v>
      </c>
      <c r="P140" s="74">
        <f t="shared" si="7"/>
        <v>0.17319999999999999</v>
      </c>
    </row>
    <row r="141" spans="1:16">
      <c r="B141" s="89">
        <v>3.25</v>
      </c>
      <c r="C141" s="79" t="s">
        <v>65</v>
      </c>
      <c r="D141" s="74">
        <f t="shared" si="13"/>
        <v>0.4642857142857143</v>
      </c>
      <c r="E141" s="91">
        <v>3.0270000000000001</v>
      </c>
      <c r="F141" s="92">
        <v>2.764E-3</v>
      </c>
      <c r="G141" s="88">
        <f t="shared" si="8"/>
        <v>3.0297640000000001</v>
      </c>
      <c r="H141" s="77">
        <v>4.99</v>
      </c>
      <c r="I141" s="79" t="s">
        <v>66</v>
      </c>
      <c r="J141" s="76">
        <f t="shared" si="12"/>
        <v>4.99</v>
      </c>
      <c r="K141" s="77">
        <v>1699</v>
      </c>
      <c r="L141" s="79" t="s">
        <v>64</v>
      </c>
      <c r="M141" s="74">
        <f t="shared" si="6"/>
        <v>0.1699</v>
      </c>
      <c r="N141" s="77">
        <v>1768</v>
      </c>
      <c r="O141" s="79" t="s">
        <v>64</v>
      </c>
      <c r="P141" s="74">
        <f t="shared" si="7"/>
        <v>0.17680000000000001</v>
      </c>
    </row>
    <row r="142" spans="1:16">
      <c r="B142" s="89">
        <v>3.5</v>
      </c>
      <c r="C142" s="79" t="s">
        <v>65</v>
      </c>
      <c r="D142" s="74">
        <f t="shared" si="13"/>
        <v>0.5</v>
      </c>
      <c r="E142" s="91">
        <v>2.9350000000000001</v>
      </c>
      <c r="F142" s="92">
        <v>2.5929999999999998E-3</v>
      </c>
      <c r="G142" s="88">
        <f t="shared" si="8"/>
        <v>2.9375930000000001</v>
      </c>
      <c r="H142" s="77">
        <v>5.36</v>
      </c>
      <c r="I142" s="79" t="s">
        <v>66</v>
      </c>
      <c r="J142" s="76">
        <f t="shared" si="12"/>
        <v>5.36</v>
      </c>
      <c r="K142" s="77">
        <v>1787</v>
      </c>
      <c r="L142" s="79" t="s">
        <v>64</v>
      </c>
      <c r="M142" s="74">
        <f t="shared" si="6"/>
        <v>0.1787</v>
      </c>
      <c r="N142" s="77">
        <v>1805</v>
      </c>
      <c r="O142" s="79" t="s">
        <v>64</v>
      </c>
      <c r="P142" s="74">
        <f t="shared" si="7"/>
        <v>0.18049999999999999</v>
      </c>
    </row>
    <row r="143" spans="1:16">
      <c r="B143" s="89">
        <v>3.75</v>
      </c>
      <c r="C143" s="79" t="s">
        <v>65</v>
      </c>
      <c r="D143" s="74">
        <f t="shared" si="13"/>
        <v>0.5357142857142857</v>
      </c>
      <c r="E143" s="91">
        <v>2.8460000000000001</v>
      </c>
      <c r="F143" s="92">
        <v>2.4429999999999999E-3</v>
      </c>
      <c r="G143" s="88">
        <f t="shared" si="8"/>
        <v>2.8484430000000001</v>
      </c>
      <c r="H143" s="77">
        <v>5.74</v>
      </c>
      <c r="I143" s="79" t="s">
        <v>66</v>
      </c>
      <c r="J143" s="76">
        <f t="shared" si="12"/>
        <v>5.74</v>
      </c>
      <c r="K143" s="77">
        <v>1876</v>
      </c>
      <c r="L143" s="79" t="s">
        <v>64</v>
      </c>
      <c r="M143" s="74">
        <f t="shared" si="6"/>
        <v>0.18759999999999999</v>
      </c>
      <c r="N143" s="77">
        <v>1843</v>
      </c>
      <c r="O143" s="79" t="s">
        <v>64</v>
      </c>
      <c r="P143" s="74">
        <f t="shared" si="7"/>
        <v>0.18429999999999999</v>
      </c>
    </row>
    <row r="144" spans="1:16">
      <c r="B144" s="89">
        <v>4</v>
      </c>
      <c r="C144" s="79" t="s">
        <v>65</v>
      </c>
      <c r="D144" s="74">
        <f t="shared" si="13"/>
        <v>0.5714285714285714</v>
      </c>
      <c r="E144" s="91">
        <v>2.762</v>
      </c>
      <c r="F144" s="92">
        <v>2.31E-3</v>
      </c>
      <c r="G144" s="88">
        <f t="shared" si="8"/>
        <v>2.76431</v>
      </c>
      <c r="H144" s="77">
        <v>6.14</v>
      </c>
      <c r="I144" s="79" t="s">
        <v>66</v>
      </c>
      <c r="J144" s="76">
        <f t="shared" si="12"/>
        <v>6.14</v>
      </c>
      <c r="K144" s="77">
        <v>1966</v>
      </c>
      <c r="L144" s="79" t="s">
        <v>64</v>
      </c>
      <c r="M144" s="74">
        <f t="shared" si="6"/>
        <v>0.1966</v>
      </c>
      <c r="N144" s="77">
        <v>1882</v>
      </c>
      <c r="O144" s="79" t="s">
        <v>64</v>
      </c>
      <c r="P144" s="74">
        <f t="shared" si="7"/>
        <v>0.18819999999999998</v>
      </c>
    </row>
    <row r="145" spans="2:16">
      <c r="B145" s="89">
        <v>4.5</v>
      </c>
      <c r="C145" s="79" t="s">
        <v>65</v>
      </c>
      <c r="D145" s="74">
        <f t="shared" si="13"/>
        <v>0.6428571428571429</v>
      </c>
      <c r="E145" s="91">
        <v>2.6059999999999999</v>
      </c>
      <c r="F145" s="92">
        <v>2.0860000000000002E-3</v>
      </c>
      <c r="G145" s="88">
        <f t="shared" si="8"/>
        <v>2.6080859999999997</v>
      </c>
      <c r="H145" s="77">
        <v>6.96</v>
      </c>
      <c r="I145" s="79" t="s">
        <v>66</v>
      </c>
      <c r="J145" s="76">
        <f t="shared" si="12"/>
        <v>6.96</v>
      </c>
      <c r="K145" s="77">
        <v>2302</v>
      </c>
      <c r="L145" s="79" t="s">
        <v>64</v>
      </c>
      <c r="M145" s="74">
        <f t="shared" si="6"/>
        <v>0.23020000000000002</v>
      </c>
      <c r="N145" s="77">
        <v>1961</v>
      </c>
      <c r="O145" s="79" t="s">
        <v>64</v>
      </c>
      <c r="P145" s="74">
        <f t="shared" si="7"/>
        <v>0.1961</v>
      </c>
    </row>
    <row r="146" spans="2:16">
      <c r="B146" s="89">
        <v>5</v>
      </c>
      <c r="C146" s="79" t="s">
        <v>65</v>
      </c>
      <c r="D146" s="74">
        <f t="shared" si="13"/>
        <v>0.7142857142857143</v>
      </c>
      <c r="E146" s="91">
        <v>2.4660000000000002</v>
      </c>
      <c r="F146" s="92">
        <v>1.9040000000000001E-3</v>
      </c>
      <c r="G146" s="88">
        <f t="shared" si="8"/>
        <v>2.4679040000000003</v>
      </c>
      <c r="H146" s="77">
        <v>7.84</v>
      </c>
      <c r="I146" s="79" t="s">
        <v>66</v>
      </c>
      <c r="J146" s="76">
        <f t="shared" si="12"/>
        <v>7.84</v>
      </c>
      <c r="K146" s="77">
        <v>2629</v>
      </c>
      <c r="L146" s="79" t="s">
        <v>64</v>
      </c>
      <c r="M146" s="74">
        <f t="shared" si="6"/>
        <v>0.26290000000000002</v>
      </c>
      <c r="N146" s="77">
        <v>2044</v>
      </c>
      <c r="O146" s="79" t="s">
        <v>64</v>
      </c>
      <c r="P146" s="74">
        <f t="shared" si="7"/>
        <v>0.2044</v>
      </c>
    </row>
    <row r="147" spans="2:16">
      <c r="B147" s="89">
        <v>5.5</v>
      </c>
      <c r="C147" s="79" t="s">
        <v>65</v>
      </c>
      <c r="D147" s="74">
        <f t="shared" si="13"/>
        <v>0.7857142857142857</v>
      </c>
      <c r="E147" s="91">
        <v>2.3410000000000002</v>
      </c>
      <c r="F147" s="92">
        <v>1.753E-3</v>
      </c>
      <c r="G147" s="88">
        <f t="shared" si="8"/>
        <v>2.3427530000000001</v>
      </c>
      <c r="H147" s="77">
        <v>8.76</v>
      </c>
      <c r="I147" s="79" t="s">
        <v>66</v>
      </c>
      <c r="J147" s="76">
        <f t="shared" si="12"/>
        <v>8.76</v>
      </c>
      <c r="K147" s="77">
        <v>2950</v>
      </c>
      <c r="L147" s="79" t="s">
        <v>64</v>
      </c>
      <c r="M147" s="74">
        <f t="shared" si="6"/>
        <v>0.29500000000000004</v>
      </c>
      <c r="N147" s="77">
        <v>2132</v>
      </c>
      <c r="O147" s="79" t="s">
        <v>64</v>
      </c>
      <c r="P147" s="74">
        <f t="shared" si="7"/>
        <v>0.2132</v>
      </c>
    </row>
    <row r="148" spans="2:16">
      <c r="B148" s="89">
        <v>6</v>
      </c>
      <c r="C148" s="79" t="s">
        <v>65</v>
      </c>
      <c r="D148" s="74">
        <f t="shared" si="13"/>
        <v>0.8571428571428571</v>
      </c>
      <c r="E148" s="91">
        <v>2.2280000000000002</v>
      </c>
      <c r="F148" s="92">
        <v>1.6249999999999999E-3</v>
      </c>
      <c r="G148" s="88">
        <f t="shared" si="8"/>
        <v>2.2296250000000004</v>
      </c>
      <c r="H148" s="77">
        <v>9.73</v>
      </c>
      <c r="I148" s="79" t="s">
        <v>66</v>
      </c>
      <c r="J148" s="76">
        <f t="shared" si="12"/>
        <v>9.73</v>
      </c>
      <c r="K148" s="77">
        <v>3269</v>
      </c>
      <c r="L148" s="79" t="s">
        <v>64</v>
      </c>
      <c r="M148" s="74">
        <f t="shared" ref="M148:M155" si="14">K148/1000/10</f>
        <v>0.32690000000000002</v>
      </c>
      <c r="N148" s="77">
        <v>2224</v>
      </c>
      <c r="O148" s="79" t="s">
        <v>64</v>
      </c>
      <c r="P148" s="74">
        <f t="shared" ref="P148:P164" si="15">N148/1000/10</f>
        <v>0.22240000000000001</v>
      </c>
    </row>
    <row r="149" spans="2:16">
      <c r="B149" s="89">
        <v>6.5</v>
      </c>
      <c r="C149" s="79" t="s">
        <v>65</v>
      </c>
      <c r="D149" s="74">
        <f t="shared" si="13"/>
        <v>0.9285714285714286</v>
      </c>
      <c r="E149" s="91">
        <v>2.1269999999999998</v>
      </c>
      <c r="F149" s="92">
        <v>1.5150000000000001E-3</v>
      </c>
      <c r="G149" s="88">
        <f t="shared" ref="G149:G212" si="16">E149+F149</f>
        <v>2.1285149999999997</v>
      </c>
      <c r="H149" s="77">
        <v>10.75</v>
      </c>
      <c r="I149" s="79" t="s">
        <v>66</v>
      </c>
      <c r="J149" s="76">
        <f t="shared" si="12"/>
        <v>10.75</v>
      </c>
      <c r="K149" s="77">
        <v>3587</v>
      </c>
      <c r="L149" s="79" t="s">
        <v>64</v>
      </c>
      <c r="M149" s="74">
        <f t="shared" si="14"/>
        <v>0.35870000000000002</v>
      </c>
      <c r="N149" s="77">
        <v>2321</v>
      </c>
      <c r="O149" s="79" t="s">
        <v>64</v>
      </c>
      <c r="P149" s="74">
        <f t="shared" si="15"/>
        <v>0.23210000000000003</v>
      </c>
    </row>
    <row r="150" spans="2:16">
      <c r="B150" s="89">
        <v>7</v>
      </c>
      <c r="C150" s="79" t="s">
        <v>65</v>
      </c>
      <c r="D150" s="74">
        <f t="shared" si="13"/>
        <v>1</v>
      </c>
      <c r="E150" s="91">
        <v>2.0350000000000001</v>
      </c>
      <c r="F150" s="92">
        <v>1.42E-3</v>
      </c>
      <c r="G150" s="88">
        <f t="shared" si="16"/>
        <v>2.0364200000000001</v>
      </c>
      <c r="H150" s="77">
        <v>11.82</v>
      </c>
      <c r="I150" s="79" t="s">
        <v>66</v>
      </c>
      <c r="J150" s="76">
        <f t="shared" si="12"/>
        <v>11.82</v>
      </c>
      <c r="K150" s="77">
        <v>3906</v>
      </c>
      <c r="L150" s="79" t="s">
        <v>64</v>
      </c>
      <c r="M150" s="74">
        <f t="shared" si="14"/>
        <v>0.3906</v>
      </c>
      <c r="N150" s="77">
        <v>2423</v>
      </c>
      <c r="O150" s="79" t="s">
        <v>64</v>
      </c>
      <c r="P150" s="74">
        <f t="shared" si="15"/>
        <v>0.24230000000000002</v>
      </c>
    </row>
    <row r="151" spans="2:16">
      <c r="B151" s="89">
        <v>8</v>
      </c>
      <c r="C151" s="79" t="s">
        <v>65</v>
      </c>
      <c r="D151" s="74">
        <f t="shared" si="13"/>
        <v>1.1428571428571428</v>
      </c>
      <c r="E151" s="91">
        <v>1.8759999999999999</v>
      </c>
      <c r="F151" s="92">
        <v>1.263E-3</v>
      </c>
      <c r="G151" s="88">
        <f t="shared" si="16"/>
        <v>1.8772629999999999</v>
      </c>
      <c r="H151" s="77">
        <v>14.09</v>
      </c>
      <c r="I151" s="79" t="s">
        <v>66</v>
      </c>
      <c r="J151" s="76">
        <f t="shared" si="12"/>
        <v>14.09</v>
      </c>
      <c r="K151" s="77">
        <v>5084</v>
      </c>
      <c r="L151" s="79" t="s">
        <v>64</v>
      </c>
      <c r="M151" s="74">
        <f t="shared" si="14"/>
        <v>0.50839999999999996</v>
      </c>
      <c r="N151" s="77">
        <v>2642</v>
      </c>
      <c r="O151" s="79" t="s">
        <v>64</v>
      </c>
      <c r="P151" s="74">
        <f t="shared" si="15"/>
        <v>0.26419999999999999</v>
      </c>
    </row>
    <row r="152" spans="2:16">
      <c r="B152" s="89">
        <v>9</v>
      </c>
      <c r="C152" s="79" t="s">
        <v>65</v>
      </c>
      <c r="D152" s="74">
        <f t="shared" si="13"/>
        <v>1.2857142857142858</v>
      </c>
      <c r="E152" s="91">
        <v>1.742</v>
      </c>
      <c r="F152" s="92">
        <v>1.139E-3</v>
      </c>
      <c r="G152" s="88">
        <f t="shared" si="16"/>
        <v>1.743139</v>
      </c>
      <c r="H152" s="77">
        <v>16.54</v>
      </c>
      <c r="I152" s="79" t="s">
        <v>66</v>
      </c>
      <c r="J152" s="76">
        <f t="shared" si="12"/>
        <v>16.54</v>
      </c>
      <c r="K152" s="77">
        <v>6183</v>
      </c>
      <c r="L152" s="79" t="s">
        <v>64</v>
      </c>
      <c r="M152" s="74">
        <f t="shared" si="14"/>
        <v>0.61829999999999996</v>
      </c>
      <c r="N152" s="77">
        <v>2881</v>
      </c>
      <c r="O152" s="79" t="s">
        <v>64</v>
      </c>
      <c r="P152" s="74">
        <f t="shared" si="15"/>
        <v>0.28809999999999997</v>
      </c>
    </row>
    <row r="153" spans="2:16">
      <c r="B153" s="89">
        <v>10</v>
      </c>
      <c r="C153" s="79" t="s">
        <v>65</v>
      </c>
      <c r="D153" s="74">
        <f t="shared" si="13"/>
        <v>1.4285714285714286</v>
      </c>
      <c r="E153" s="91">
        <v>1.6279999999999999</v>
      </c>
      <c r="F153" s="92">
        <v>1.039E-3</v>
      </c>
      <c r="G153" s="88">
        <f t="shared" si="16"/>
        <v>1.6290389999999999</v>
      </c>
      <c r="H153" s="77">
        <v>19.170000000000002</v>
      </c>
      <c r="I153" s="79" t="s">
        <v>66</v>
      </c>
      <c r="J153" s="76">
        <f t="shared" si="12"/>
        <v>19.170000000000002</v>
      </c>
      <c r="K153" s="77">
        <v>7246</v>
      </c>
      <c r="L153" s="79" t="s">
        <v>64</v>
      </c>
      <c r="M153" s="74">
        <f t="shared" si="14"/>
        <v>0.72460000000000002</v>
      </c>
      <c r="N153" s="77">
        <v>3140</v>
      </c>
      <c r="O153" s="79" t="s">
        <v>64</v>
      </c>
      <c r="P153" s="74">
        <f t="shared" si="15"/>
        <v>0.314</v>
      </c>
    </row>
    <row r="154" spans="2:16">
      <c r="B154" s="89">
        <v>11</v>
      </c>
      <c r="C154" s="79" t="s">
        <v>65</v>
      </c>
      <c r="D154" s="74">
        <f t="shared" si="13"/>
        <v>1.5714285714285714</v>
      </c>
      <c r="E154" s="91">
        <v>1.53</v>
      </c>
      <c r="F154" s="92">
        <v>9.5489999999999995E-4</v>
      </c>
      <c r="G154" s="88">
        <f t="shared" si="16"/>
        <v>1.5309549</v>
      </c>
      <c r="H154" s="77">
        <v>21.98</v>
      </c>
      <c r="I154" s="79" t="s">
        <v>66</v>
      </c>
      <c r="J154" s="76">
        <f t="shared" si="12"/>
        <v>21.98</v>
      </c>
      <c r="K154" s="77">
        <v>8292</v>
      </c>
      <c r="L154" s="79" t="s">
        <v>64</v>
      </c>
      <c r="M154" s="74">
        <f t="shared" si="14"/>
        <v>0.82919999999999994</v>
      </c>
      <c r="N154" s="77">
        <v>3419</v>
      </c>
      <c r="O154" s="79" t="s">
        <v>64</v>
      </c>
      <c r="P154" s="74">
        <f t="shared" si="15"/>
        <v>0.34189999999999998</v>
      </c>
    </row>
    <row r="155" spans="2:16">
      <c r="B155" s="89">
        <v>12</v>
      </c>
      <c r="C155" s="79" t="s">
        <v>65</v>
      </c>
      <c r="D155" s="74">
        <f t="shared" si="13"/>
        <v>1.7142857142857142</v>
      </c>
      <c r="E155" s="91">
        <v>1.4450000000000001</v>
      </c>
      <c r="F155" s="92">
        <v>8.8429999999999997E-4</v>
      </c>
      <c r="G155" s="88">
        <f t="shared" si="16"/>
        <v>1.4458843000000001</v>
      </c>
      <c r="H155" s="77">
        <v>24.97</v>
      </c>
      <c r="I155" s="79" t="s">
        <v>66</v>
      </c>
      <c r="J155" s="76">
        <f t="shared" si="12"/>
        <v>24.97</v>
      </c>
      <c r="K155" s="77">
        <v>9333</v>
      </c>
      <c r="L155" s="79" t="s">
        <v>64</v>
      </c>
      <c r="M155" s="74">
        <f t="shared" si="14"/>
        <v>0.93330000000000002</v>
      </c>
      <c r="N155" s="77">
        <v>3717</v>
      </c>
      <c r="O155" s="79" t="s">
        <v>64</v>
      </c>
      <c r="P155" s="74">
        <f t="shared" si="15"/>
        <v>0.37170000000000003</v>
      </c>
    </row>
    <row r="156" spans="2:16">
      <c r="B156" s="89">
        <v>13</v>
      </c>
      <c r="C156" s="79" t="s">
        <v>65</v>
      </c>
      <c r="D156" s="74">
        <f t="shared" si="13"/>
        <v>1.8571428571428572</v>
      </c>
      <c r="E156" s="91">
        <v>1.37</v>
      </c>
      <c r="F156" s="92">
        <v>8.2399999999999997E-4</v>
      </c>
      <c r="G156" s="88">
        <f t="shared" si="16"/>
        <v>1.370824</v>
      </c>
      <c r="H156" s="77">
        <v>28.12</v>
      </c>
      <c r="I156" s="79" t="s">
        <v>66</v>
      </c>
      <c r="J156" s="76">
        <f t="shared" si="12"/>
        <v>28.12</v>
      </c>
      <c r="K156" s="77">
        <v>1.04</v>
      </c>
      <c r="L156" s="78" t="s">
        <v>66</v>
      </c>
      <c r="M156" s="74">
        <f t="shared" ref="M156:M162" si="17">K156</f>
        <v>1.04</v>
      </c>
      <c r="N156" s="77">
        <v>4033</v>
      </c>
      <c r="O156" s="79" t="s">
        <v>64</v>
      </c>
      <c r="P156" s="74">
        <f t="shared" si="15"/>
        <v>0.40330000000000005</v>
      </c>
    </row>
    <row r="157" spans="2:16">
      <c r="B157" s="89">
        <v>14</v>
      </c>
      <c r="C157" s="79" t="s">
        <v>65</v>
      </c>
      <c r="D157" s="74">
        <f t="shared" si="13"/>
        <v>2</v>
      </c>
      <c r="E157" s="91">
        <v>1.3029999999999999</v>
      </c>
      <c r="F157" s="92">
        <v>7.7169999999999995E-4</v>
      </c>
      <c r="G157" s="88">
        <f t="shared" si="16"/>
        <v>1.3037717</v>
      </c>
      <c r="H157" s="77">
        <v>31.44</v>
      </c>
      <c r="I157" s="79" t="s">
        <v>66</v>
      </c>
      <c r="J157" s="76">
        <f t="shared" si="12"/>
        <v>31.44</v>
      </c>
      <c r="K157" s="77">
        <v>1.1399999999999999</v>
      </c>
      <c r="L157" s="79" t="s">
        <v>66</v>
      </c>
      <c r="M157" s="74">
        <f t="shared" si="17"/>
        <v>1.1399999999999999</v>
      </c>
      <c r="N157" s="77">
        <v>4368</v>
      </c>
      <c r="O157" s="79" t="s">
        <v>64</v>
      </c>
      <c r="P157" s="74">
        <f t="shared" si="15"/>
        <v>0.43680000000000002</v>
      </c>
    </row>
    <row r="158" spans="2:16">
      <c r="B158" s="89">
        <v>15</v>
      </c>
      <c r="C158" s="79" t="s">
        <v>65</v>
      </c>
      <c r="D158" s="74">
        <f t="shared" si="13"/>
        <v>2.1428571428571428</v>
      </c>
      <c r="E158" s="91">
        <v>1.2430000000000001</v>
      </c>
      <c r="F158" s="92">
        <v>7.2599999999999997E-4</v>
      </c>
      <c r="G158" s="88">
        <f t="shared" si="16"/>
        <v>1.2437260000000001</v>
      </c>
      <c r="H158" s="77">
        <v>34.93</v>
      </c>
      <c r="I158" s="79" t="s">
        <v>66</v>
      </c>
      <c r="J158" s="76">
        <f t="shared" si="12"/>
        <v>34.93</v>
      </c>
      <c r="K158" s="77">
        <v>1.25</v>
      </c>
      <c r="L158" s="79" t="s">
        <v>66</v>
      </c>
      <c r="M158" s="74">
        <f t="shared" si="17"/>
        <v>1.25</v>
      </c>
      <c r="N158" s="77">
        <v>4720</v>
      </c>
      <c r="O158" s="79" t="s">
        <v>64</v>
      </c>
      <c r="P158" s="74">
        <f t="shared" si="15"/>
        <v>0.47199999999999998</v>
      </c>
    </row>
    <row r="159" spans="2:16">
      <c r="B159" s="89">
        <v>16</v>
      </c>
      <c r="C159" s="79" t="s">
        <v>65</v>
      </c>
      <c r="D159" s="74">
        <f t="shared" si="13"/>
        <v>2.2857142857142856</v>
      </c>
      <c r="E159" s="91">
        <v>1.1839999999999999</v>
      </c>
      <c r="F159" s="92">
        <v>6.8559999999999997E-4</v>
      </c>
      <c r="G159" s="88">
        <f t="shared" si="16"/>
        <v>1.1846855999999999</v>
      </c>
      <c r="H159" s="77">
        <v>38.58</v>
      </c>
      <c r="I159" s="79" t="s">
        <v>66</v>
      </c>
      <c r="J159" s="76">
        <f t="shared" si="12"/>
        <v>38.58</v>
      </c>
      <c r="K159" s="77">
        <v>1.35</v>
      </c>
      <c r="L159" s="79" t="s">
        <v>66</v>
      </c>
      <c r="M159" s="74">
        <f t="shared" si="17"/>
        <v>1.35</v>
      </c>
      <c r="N159" s="77">
        <v>5090</v>
      </c>
      <c r="O159" s="79" t="s">
        <v>64</v>
      </c>
      <c r="P159" s="74">
        <f t="shared" si="15"/>
        <v>0.50900000000000001</v>
      </c>
    </row>
    <row r="160" spans="2:16">
      <c r="B160" s="89">
        <v>17</v>
      </c>
      <c r="C160" s="79" t="s">
        <v>65</v>
      </c>
      <c r="D160" s="74">
        <f t="shared" si="13"/>
        <v>2.4285714285714284</v>
      </c>
      <c r="E160" s="91">
        <v>1.1259999999999999</v>
      </c>
      <c r="F160" s="92">
        <v>6.4970000000000002E-4</v>
      </c>
      <c r="G160" s="88">
        <f t="shared" si="16"/>
        <v>1.1266497</v>
      </c>
      <c r="H160" s="77">
        <v>42.43</v>
      </c>
      <c r="I160" s="79" t="s">
        <v>66</v>
      </c>
      <c r="J160" s="76">
        <f t="shared" si="12"/>
        <v>42.43</v>
      </c>
      <c r="K160" s="77">
        <v>1.46</v>
      </c>
      <c r="L160" s="79" t="s">
        <v>66</v>
      </c>
      <c r="M160" s="74">
        <f t="shared" si="17"/>
        <v>1.46</v>
      </c>
      <c r="N160" s="77">
        <v>5479</v>
      </c>
      <c r="O160" s="79" t="s">
        <v>64</v>
      </c>
      <c r="P160" s="74">
        <f t="shared" si="15"/>
        <v>0.54790000000000005</v>
      </c>
    </row>
    <row r="161" spans="2:16">
      <c r="B161" s="89">
        <v>18</v>
      </c>
      <c r="C161" s="79" t="s">
        <v>65</v>
      </c>
      <c r="D161" s="74">
        <f t="shared" si="13"/>
        <v>2.5714285714285716</v>
      </c>
      <c r="E161" s="91">
        <v>1.0780000000000001</v>
      </c>
      <c r="F161" s="92">
        <v>6.1760000000000005E-4</v>
      </c>
      <c r="G161" s="88">
        <f t="shared" si="16"/>
        <v>1.0786176000000001</v>
      </c>
      <c r="H161" s="77">
        <v>46.45</v>
      </c>
      <c r="I161" s="79" t="s">
        <v>66</v>
      </c>
      <c r="J161" s="76">
        <f t="shared" si="12"/>
        <v>46.45</v>
      </c>
      <c r="K161" s="77">
        <v>1.57</v>
      </c>
      <c r="L161" s="79" t="s">
        <v>66</v>
      </c>
      <c r="M161" s="74">
        <f t="shared" si="17"/>
        <v>1.57</v>
      </c>
      <c r="N161" s="77">
        <v>5886</v>
      </c>
      <c r="O161" s="79" t="s">
        <v>64</v>
      </c>
      <c r="P161" s="74">
        <f t="shared" si="15"/>
        <v>0.58860000000000001</v>
      </c>
    </row>
    <row r="162" spans="2:16">
      <c r="B162" s="89">
        <v>20</v>
      </c>
      <c r="C162" s="79" t="s">
        <v>65</v>
      </c>
      <c r="D162" s="74">
        <f t="shared" si="13"/>
        <v>2.8571428571428572</v>
      </c>
      <c r="E162" s="91">
        <v>0.99529999999999996</v>
      </c>
      <c r="F162" s="92">
        <v>5.6240000000000001E-4</v>
      </c>
      <c r="G162" s="88">
        <f t="shared" si="16"/>
        <v>0.99586239999999993</v>
      </c>
      <c r="H162" s="77">
        <v>55.02</v>
      </c>
      <c r="I162" s="79" t="s">
        <v>66</v>
      </c>
      <c r="J162" s="76">
        <f t="shared" si="12"/>
        <v>55.02</v>
      </c>
      <c r="K162" s="77">
        <v>1.99</v>
      </c>
      <c r="L162" s="79" t="s">
        <v>66</v>
      </c>
      <c r="M162" s="74">
        <f t="shared" si="17"/>
        <v>1.99</v>
      </c>
      <c r="N162" s="77">
        <v>6755</v>
      </c>
      <c r="O162" s="79" t="s">
        <v>64</v>
      </c>
      <c r="P162" s="74">
        <f t="shared" si="15"/>
        <v>0.67549999999999999</v>
      </c>
    </row>
    <row r="163" spans="2:16">
      <c r="B163" s="89">
        <v>22.5</v>
      </c>
      <c r="C163" s="79" t="s">
        <v>65</v>
      </c>
      <c r="D163" s="74">
        <f t="shared" si="13"/>
        <v>3.2142857142857144</v>
      </c>
      <c r="E163" s="91">
        <v>0.90939999999999999</v>
      </c>
      <c r="F163" s="92">
        <v>5.0639999999999995E-4</v>
      </c>
      <c r="G163" s="88">
        <f t="shared" si="16"/>
        <v>0.9099064</v>
      </c>
      <c r="H163" s="77">
        <v>66.680000000000007</v>
      </c>
      <c r="I163" s="79" t="s">
        <v>66</v>
      </c>
      <c r="J163" s="76">
        <f t="shared" si="12"/>
        <v>66.680000000000007</v>
      </c>
      <c r="K163" s="77">
        <v>2.6</v>
      </c>
      <c r="L163" s="79" t="s">
        <v>66</v>
      </c>
      <c r="M163" s="74">
        <f t="shared" ref="M163:M200" si="18">K163</f>
        <v>2.6</v>
      </c>
      <c r="N163" s="77">
        <v>7939</v>
      </c>
      <c r="O163" s="79" t="s">
        <v>64</v>
      </c>
      <c r="P163" s="74">
        <f t="shared" si="15"/>
        <v>0.79390000000000005</v>
      </c>
    </row>
    <row r="164" spans="2:16">
      <c r="B164" s="89">
        <v>25</v>
      </c>
      <c r="C164" s="79" t="s">
        <v>65</v>
      </c>
      <c r="D164" s="74">
        <f t="shared" si="13"/>
        <v>3.5714285714285716</v>
      </c>
      <c r="E164" s="91">
        <v>0.83850000000000002</v>
      </c>
      <c r="F164" s="92">
        <v>4.6099999999999998E-4</v>
      </c>
      <c r="G164" s="88">
        <f t="shared" si="16"/>
        <v>0.83896100000000007</v>
      </c>
      <c r="H164" s="77">
        <v>79.38</v>
      </c>
      <c r="I164" s="79" t="s">
        <v>66</v>
      </c>
      <c r="J164" s="76">
        <f t="shared" si="12"/>
        <v>79.38</v>
      </c>
      <c r="K164" s="77">
        <v>3.17</v>
      </c>
      <c r="L164" s="79" t="s">
        <v>66</v>
      </c>
      <c r="M164" s="76">
        <f t="shared" si="18"/>
        <v>3.17</v>
      </c>
      <c r="N164" s="77">
        <v>9228</v>
      </c>
      <c r="O164" s="79" t="s">
        <v>64</v>
      </c>
      <c r="P164" s="74">
        <f t="shared" si="15"/>
        <v>0.92279999999999995</v>
      </c>
    </row>
    <row r="165" spans="2:16">
      <c r="B165" s="89">
        <v>27.5</v>
      </c>
      <c r="C165" s="79" t="s">
        <v>65</v>
      </c>
      <c r="D165" s="74">
        <f t="shared" si="13"/>
        <v>3.9285714285714284</v>
      </c>
      <c r="E165" s="91">
        <v>0.77880000000000005</v>
      </c>
      <c r="F165" s="92">
        <v>4.2339999999999999E-4</v>
      </c>
      <c r="G165" s="88">
        <f t="shared" si="16"/>
        <v>0.77922340000000001</v>
      </c>
      <c r="H165" s="77">
        <v>93.11</v>
      </c>
      <c r="I165" s="79" t="s">
        <v>66</v>
      </c>
      <c r="J165" s="76">
        <f t="shared" si="12"/>
        <v>93.11</v>
      </c>
      <c r="K165" s="77">
        <v>3.72</v>
      </c>
      <c r="L165" s="79" t="s">
        <v>66</v>
      </c>
      <c r="M165" s="76">
        <f t="shared" si="18"/>
        <v>3.72</v>
      </c>
      <c r="N165" s="77">
        <v>1.06</v>
      </c>
      <c r="O165" s="78" t="s">
        <v>66</v>
      </c>
      <c r="P165" s="74">
        <f t="shared" ref="P165:P172" si="19">N165</f>
        <v>1.06</v>
      </c>
    </row>
    <row r="166" spans="2:16">
      <c r="B166" s="89">
        <v>30</v>
      </c>
      <c r="C166" s="79" t="s">
        <v>65</v>
      </c>
      <c r="D166" s="74">
        <f t="shared" si="13"/>
        <v>4.2857142857142856</v>
      </c>
      <c r="E166" s="91">
        <v>0.72770000000000001</v>
      </c>
      <c r="F166" s="92">
        <v>3.9169999999999998E-4</v>
      </c>
      <c r="G166" s="88">
        <f t="shared" si="16"/>
        <v>0.72809170000000001</v>
      </c>
      <c r="H166" s="77">
        <v>107.84</v>
      </c>
      <c r="I166" s="79" t="s">
        <v>66</v>
      </c>
      <c r="J166" s="76">
        <f t="shared" si="12"/>
        <v>107.84</v>
      </c>
      <c r="K166" s="77">
        <v>4.28</v>
      </c>
      <c r="L166" s="79" t="s">
        <v>66</v>
      </c>
      <c r="M166" s="76">
        <f t="shared" si="18"/>
        <v>4.28</v>
      </c>
      <c r="N166" s="77">
        <v>1.21</v>
      </c>
      <c r="O166" s="79" t="s">
        <v>66</v>
      </c>
      <c r="P166" s="74">
        <f t="shared" si="19"/>
        <v>1.21</v>
      </c>
    </row>
    <row r="167" spans="2:16">
      <c r="B167" s="89">
        <v>32.5</v>
      </c>
      <c r="C167" s="79" t="s">
        <v>65</v>
      </c>
      <c r="D167" s="74">
        <f t="shared" si="13"/>
        <v>4.6428571428571432</v>
      </c>
      <c r="E167" s="91">
        <v>0.68359999999999999</v>
      </c>
      <c r="F167" s="92">
        <v>3.6460000000000003E-4</v>
      </c>
      <c r="G167" s="88">
        <f t="shared" si="16"/>
        <v>0.68396460000000003</v>
      </c>
      <c r="H167" s="77">
        <v>123.57</v>
      </c>
      <c r="I167" s="79" t="s">
        <v>66</v>
      </c>
      <c r="J167" s="76">
        <f t="shared" si="12"/>
        <v>123.57</v>
      </c>
      <c r="K167" s="77">
        <v>4.83</v>
      </c>
      <c r="L167" s="79" t="s">
        <v>66</v>
      </c>
      <c r="M167" s="76">
        <f t="shared" si="18"/>
        <v>4.83</v>
      </c>
      <c r="N167" s="77">
        <v>1.37</v>
      </c>
      <c r="O167" s="79" t="s">
        <v>66</v>
      </c>
      <c r="P167" s="74">
        <f t="shared" si="19"/>
        <v>1.37</v>
      </c>
    </row>
    <row r="168" spans="2:16">
      <c r="B168" s="89">
        <v>35</v>
      </c>
      <c r="C168" s="79" t="s">
        <v>65</v>
      </c>
      <c r="D168" s="74">
        <f t="shared" si="13"/>
        <v>5</v>
      </c>
      <c r="E168" s="91">
        <v>0.64490000000000003</v>
      </c>
      <c r="F168" s="92">
        <v>3.412E-4</v>
      </c>
      <c r="G168" s="88">
        <f t="shared" si="16"/>
        <v>0.64524120000000007</v>
      </c>
      <c r="H168" s="77">
        <v>140.27000000000001</v>
      </c>
      <c r="I168" s="79" t="s">
        <v>66</v>
      </c>
      <c r="J168" s="76">
        <f t="shared" si="12"/>
        <v>140.27000000000001</v>
      </c>
      <c r="K168" s="77">
        <v>5.39</v>
      </c>
      <c r="L168" s="79" t="s">
        <v>66</v>
      </c>
      <c r="M168" s="76">
        <f t="shared" si="18"/>
        <v>5.39</v>
      </c>
      <c r="N168" s="77">
        <v>1.54</v>
      </c>
      <c r="O168" s="79" t="s">
        <v>66</v>
      </c>
      <c r="P168" s="74">
        <f t="shared" si="19"/>
        <v>1.54</v>
      </c>
    </row>
    <row r="169" spans="2:16">
      <c r="B169" s="89">
        <v>37.5</v>
      </c>
      <c r="C169" s="79" t="s">
        <v>65</v>
      </c>
      <c r="D169" s="74">
        <f t="shared" si="13"/>
        <v>5.3571428571428568</v>
      </c>
      <c r="E169" s="91">
        <v>0.61080000000000001</v>
      </c>
      <c r="F169" s="92">
        <v>3.2079999999999999E-4</v>
      </c>
      <c r="G169" s="88">
        <f t="shared" si="16"/>
        <v>0.61112080000000002</v>
      </c>
      <c r="H169" s="77">
        <v>157.94999999999999</v>
      </c>
      <c r="I169" s="79" t="s">
        <v>66</v>
      </c>
      <c r="J169" s="76">
        <f t="shared" si="12"/>
        <v>157.94999999999999</v>
      </c>
      <c r="K169" s="77">
        <v>5.95</v>
      </c>
      <c r="L169" s="79" t="s">
        <v>66</v>
      </c>
      <c r="M169" s="76">
        <f t="shared" si="18"/>
        <v>5.95</v>
      </c>
      <c r="N169" s="77">
        <v>1.72</v>
      </c>
      <c r="O169" s="79" t="s">
        <v>66</v>
      </c>
      <c r="P169" s="74">
        <f t="shared" si="19"/>
        <v>1.72</v>
      </c>
    </row>
    <row r="170" spans="2:16">
      <c r="B170" s="89">
        <v>40</v>
      </c>
      <c r="C170" s="79" t="s">
        <v>65</v>
      </c>
      <c r="D170" s="74">
        <f t="shared" si="13"/>
        <v>5.7142857142857144</v>
      </c>
      <c r="E170" s="91">
        <v>0.58040000000000003</v>
      </c>
      <c r="F170" s="92">
        <v>3.0269999999999999E-4</v>
      </c>
      <c r="G170" s="88">
        <f t="shared" si="16"/>
        <v>0.58070270000000002</v>
      </c>
      <c r="H170" s="77">
        <v>176.58</v>
      </c>
      <c r="I170" s="79" t="s">
        <v>66</v>
      </c>
      <c r="J170" s="76">
        <f t="shared" si="12"/>
        <v>176.58</v>
      </c>
      <c r="K170" s="77">
        <v>6.52</v>
      </c>
      <c r="L170" s="79" t="s">
        <v>66</v>
      </c>
      <c r="M170" s="76">
        <f t="shared" si="18"/>
        <v>6.52</v>
      </c>
      <c r="N170" s="77">
        <v>1.9</v>
      </c>
      <c r="O170" s="79" t="s">
        <v>66</v>
      </c>
      <c r="P170" s="74">
        <f t="shared" si="19"/>
        <v>1.9</v>
      </c>
    </row>
    <row r="171" spans="2:16">
      <c r="B171" s="89">
        <v>45</v>
      </c>
      <c r="C171" s="79" t="s">
        <v>65</v>
      </c>
      <c r="D171" s="74">
        <f t="shared" si="13"/>
        <v>6.4285714285714288</v>
      </c>
      <c r="E171" s="91">
        <v>0.52859999999999996</v>
      </c>
      <c r="F171" s="92">
        <v>2.7230000000000001E-4</v>
      </c>
      <c r="G171" s="88">
        <f t="shared" si="16"/>
        <v>0.52887229999999996</v>
      </c>
      <c r="H171" s="77">
        <v>216.64</v>
      </c>
      <c r="I171" s="79" t="s">
        <v>66</v>
      </c>
      <c r="J171" s="76">
        <f t="shared" si="12"/>
        <v>216.64</v>
      </c>
      <c r="K171" s="77">
        <v>8.67</v>
      </c>
      <c r="L171" s="79" t="s">
        <v>66</v>
      </c>
      <c r="M171" s="76">
        <f t="shared" si="18"/>
        <v>8.67</v>
      </c>
      <c r="N171" s="77">
        <v>2.2999999999999998</v>
      </c>
      <c r="O171" s="79" t="s">
        <v>66</v>
      </c>
      <c r="P171" s="74">
        <f t="shared" si="19"/>
        <v>2.2999999999999998</v>
      </c>
    </row>
    <row r="172" spans="2:16">
      <c r="B172" s="89">
        <v>50</v>
      </c>
      <c r="C172" s="79" t="s">
        <v>65</v>
      </c>
      <c r="D172" s="74">
        <f t="shared" si="13"/>
        <v>7.1428571428571432</v>
      </c>
      <c r="E172" s="91">
        <v>0.48599999999999999</v>
      </c>
      <c r="F172" s="92">
        <v>2.477E-4</v>
      </c>
      <c r="G172" s="88">
        <f t="shared" si="16"/>
        <v>0.4862477</v>
      </c>
      <c r="H172" s="77">
        <v>260.42</v>
      </c>
      <c r="I172" s="79" t="s">
        <v>66</v>
      </c>
      <c r="J172" s="76">
        <f t="shared" si="12"/>
        <v>260.42</v>
      </c>
      <c r="K172" s="77">
        <v>10.68</v>
      </c>
      <c r="L172" s="79" t="s">
        <v>66</v>
      </c>
      <c r="M172" s="76">
        <f t="shared" si="18"/>
        <v>10.68</v>
      </c>
      <c r="N172" s="77">
        <v>2.74</v>
      </c>
      <c r="O172" s="79" t="s">
        <v>66</v>
      </c>
      <c r="P172" s="74">
        <f t="shared" si="19"/>
        <v>2.74</v>
      </c>
    </row>
    <row r="173" spans="2:16">
      <c r="B173" s="89">
        <v>55</v>
      </c>
      <c r="C173" s="79" t="s">
        <v>65</v>
      </c>
      <c r="D173" s="74">
        <f t="shared" si="13"/>
        <v>7.8571428571428568</v>
      </c>
      <c r="E173" s="91">
        <v>0.45019999999999999</v>
      </c>
      <c r="F173" s="92">
        <v>2.273E-4</v>
      </c>
      <c r="G173" s="88">
        <f t="shared" si="16"/>
        <v>0.45042729999999997</v>
      </c>
      <c r="H173" s="77">
        <v>307.85000000000002</v>
      </c>
      <c r="I173" s="79" t="s">
        <v>66</v>
      </c>
      <c r="J173" s="76">
        <f t="shared" si="12"/>
        <v>307.85000000000002</v>
      </c>
      <c r="K173" s="77">
        <v>12.64</v>
      </c>
      <c r="L173" s="79" t="s">
        <v>66</v>
      </c>
      <c r="M173" s="76">
        <f t="shared" si="18"/>
        <v>12.64</v>
      </c>
      <c r="N173" s="77">
        <v>3.21</v>
      </c>
      <c r="O173" s="79" t="s">
        <v>66</v>
      </c>
      <c r="P173" s="74">
        <f t="shared" ref="P173:P176" si="20">N173</f>
        <v>3.21</v>
      </c>
    </row>
    <row r="174" spans="2:16">
      <c r="B174" s="89">
        <v>60</v>
      </c>
      <c r="C174" s="79" t="s">
        <v>65</v>
      </c>
      <c r="D174" s="74">
        <f t="shared" si="13"/>
        <v>8.5714285714285712</v>
      </c>
      <c r="E174" s="91">
        <v>0.41980000000000001</v>
      </c>
      <c r="F174" s="92">
        <v>2.1019999999999999E-4</v>
      </c>
      <c r="G174" s="88">
        <f t="shared" si="16"/>
        <v>0.4200102</v>
      </c>
      <c r="H174" s="77">
        <v>358.88</v>
      </c>
      <c r="I174" s="79" t="s">
        <v>66</v>
      </c>
      <c r="J174" s="76">
        <f t="shared" ref="J174:J179" si="21">H174</f>
        <v>358.88</v>
      </c>
      <c r="K174" s="77">
        <v>14.58</v>
      </c>
      <c r="L174" s="79" t="s">
        <v>66</v>
      </c>
      <c r="M174" s="76">
        <f t="shared" si="18"/>
        <v>14.58</v>
      </c>
      <c r="N174" s="77">
        <v>3.71</v>
      </c>
      <c r="O174" s="79" t="s">
        <v>66</v>
      </c>
      <c r="P174" s="74">
        <f t="shared" si="20"/>
        <v>3.71</v>
      </c>
    </row>
    <row r="175" spans="2:16">
      <c r="B175" s="89">
        <v>65</v>
      </c>
      <c r="C175" s="79" t="s">
        <v>65</v>
      </c>
      <c r="D175" s="74">
        <f t="shared" si="13"/>
        <v>9.2857142857142865</v>
      </c>
      <c r="E175" s="91">
        <v>0.39360000000000001</v>
      </c>
      <c r="F175" s="92">
        <v>1.9560000000000001E-4</v>
      </c>
      <c r="G175" s="88">
        <f t="shared" si="16"/>
        <v>0.39379560000000002</v>
      </c>
      <c r="H175" s="77">
        <v>413.46</v>
      </c>
      <c r="I175" s="79" t="s">
        <v>66</v>
      </c>
      <c r="J175" s="76">
        <f t="shared" si="21"/>
        <v>413.46</v>
      </c>
      <c r="K175" s="77">
        <v>16.53</v>
      </c>
      <c r="L175" s="79" t="s">
        <v>66</v>
      </c>
      <c r="M175" s="76">
        <f t="shared" si="18"/>
        <v>16.53</v>
      </c>
      <c r="N175" s="77">
        <v>4.25</v>
      </c>
      <c r="O175" s="79" t="s">
        <v>66</v>
      </c>
      <c r="P175" s="76">
        <f t="shared" si="20"/>
        <v>4.25</v>
      </c>
    </row>
    <row r="176" spans="2:16">
      <c r="B176" s="89">
        <v>70</v>
      </c>
      <c r="C176" s="79" t="s">
        <v>65</v>
      </c>
      <c r="D176" s="74">
        <f t="shared" si="13"/>
        <v>10</v>
      </c>
      <c r="E176" s="91">
        <v>0.37069999999999997</v>
      </c>
      <c r="F176" s="92">
        <v>1.829E-4</v>
      </c>
      <c r="G176" s="88">
        <f t="shared" si="16"/>
        <v>0.37088289999999996</v>
      </c>
      <c r="H176" s="77">
        <v>471.54</v>
      </c>
      <c r="I176" s="79" t="s">
        <v>66</v>
      </c>
      <c r="J176" s="76">
        <f t="shared" si="21"/>
        <v>471.54</v>
      </c>
      <c r="K176" s="77">
        <v>18.489999999999998</v>
      </c>
      <c r="L176" s="79" t="s">
        <v>66</v>
      </c>
      <c r="M176" s="76">
        <f t="shared" si="18"/>
        <v>18.489999999999998</v>
      </c>
      <c r="N176" s="77">
        <v>4.82</v>
      </c>
      <c r="O176" s="79" t="s">
        <v>66</v>
      </c>
      <c r="P176" s="76">
        <f t="shared" si="20"/>
        <v>4.82</v>
      </c>
    </row>
    <row r="177" spans="1:16">
      <c r="A177" s="4"/>
      <c r="B177" s="89">
        <v>80</v>
      </c>
      <c r="C177" s="79" t="s">
        <v>65</v>
      </c>
      <c r="D177" s="74">
        <f t="shared" si="13"/>
        <v>11.428571428571429</v>
      </c>
      <c r="E177" s="91">
        <v>0.3327</v>
      </c>
      <c r="F177" s="92">
        <v>1.6210000000000001E-4</v>
      </c>
      <c r="G177" s="88">
        <f t="shared" si="16"/>
        <v>0.33286209999999999</v>
      </c>
      <c r="H177" s="77">
        <v>597.89</v>
      </c>
      <c r="I177" s="79" t="s">
        <v>66</v>
      </c>
      <c r="J177" s="76">
        <f t="shared" si="21"/>
        <v>597.89</v>
      </c>
      <c r="K177" s="77">
        <v>25.78</v>
      </c>
      <c r="L177" s="79" t="s">
        <v>66</v>
      </c>
      <c r="M177" s="76">
        <f t="shared" si="18"/>
        <v>25.78</v>
      </c>
      <c r="N177" s="77">
        <v>6.05</v>
      </c>
      <c r="O177" s="79" t="s">
        <v>66</v>
      </c>
      <c r="P177" s="76">
        <f t="shared" ref="P177:P179" si="22">N177</f>
        <v>6.05</v>
      </c>
    </row>
    <row r="178" spans="1:16">
      <c r="B178" s="77">
        <v>90</v>
      </c>
      <c r="C178" s="79" t="s">
        <v>65</v>
      </c>
      <c r="D178" s="74">
        <f t="shared" si="13"/>
        <v>12.857142857142858</v>
      </c>
      <c r="E178" s="91">
        <v>0.3024</v>
      </c>
      <c r="F178" s="92">
        <v>1.4569999999999999E-4</v>
      </c>
      <c r="G178" s="88">
        <f t="shared" si="16"/>
        <v>0.30254570000000003</v>
      </c>
      <c r="H178" s="77">
        <v>737.8</v>
      </c>
      <c r="I178" s="79" t="s">
        <v>66</v>
      </c>
      <c r="J178" s="76">
        <f t="shared" si="21"/>
        <v>737.8</v>
      </c>
      <c r="K178" s="77">
        <v>32.57</v>
      </c>
      <c r="L178" s="79" t="s">
        <v>66</v>
      </c>
      <c r="M178" s="76">
        <f t="shared" si="18"/>
        <v>32.57</v>
      </c>
      <c r="N178" s="77">
        <v>7.41</v>
      </c>
      <c r="O178" s="79" t="s">
        <v>66</v>
      </c>
      <c r="P178" s="76">
        <f t="shared" si="22"/>
        <v>7.41</v>
      </c>
    </row>
    <row r="179" spans="1:16">
      <c r="B179" s="89">
        <v>100</v>
      </c>
      <c r="C179" s="90" t="s">
        <v>65</v>
      </c>
      <c r="D179" s="74">
        <f t="shared" si="13"/>
        <v>14.285714285714286</v>
      </c>
      <c r="E179" s="91">
        <v>0.27750000000000002</v>
      </c>
      <c r="F179" s="92">
        <v>1.3239999999999999E-4</v>
      </c>
      <c r="G179" s="88">
        <f t="shared" si="16"/>
        <v>0.2776324</v>
      </c>
      <c r="H179" s="77">
        <v>890.99</v>
      </c>
      <c r="I179" s="79" t="s">
        <v>66</v>
      </c>
      <c r="J179" s="76">
        <f t="shared" si="21"/>
        <v>890.99</v>
      </c>
      <c r="K179" s="77">
        <v>39.19</v>
      </c>
      <c r="L179" s="79" t="s">
        <v>66</v>
      </c>
      <c r="M179" s="76">
        <f t="shared" si="18"/>
        <v>39.19</v>
      </c>
      <c r="N179" s="77">
        <v>8.89</v>
      </c>
      <c r="O179" s="79" t="s">
        <v>66</v>
      </c>
      <c r="P179" s="76">
        <f t="shared" si="22"/>
        <v>8.89</v>
      </c>
    </row>
    <row r="180" spans="1:16">
      <c r="B180" s="89">
        <v>110</v>
      </c>
      <c r="C180" s="90" t="s">
        <v>65</v>
      </c>
      <c r="D180" s="74">
        <f t="shared" si="13"/>
        <v>15.714285714285714</v>
      </c>
      <c r="E180" s="91">
        <v>0.25679999999999997</v>
      </c>
      <c r="F180" s="92">
        <v>1.215E-4</v>
      </c>
      <c r="G180" s="88">
        <f t="shared" si="16"/>
        <v>0.25692149999999997</v>
      </c>
      <c r="H180" s="77">
        <v>1.06</v>
      </c>
      <c r="I180" s="78" t="s">
        <v>12</v>
      </c>
      <c r="J180" s="76">
        <f t="shared" ref="J180:J186" si="23">H180*1000</f>
        <v>1060</v>
      </c>
      <c r="K180" s="77">
        <v>45.78</v>
      </c>
      <c r="L180" s="79" t="s">
        <v>66</v>
      </c>
      <c r="M180" s="76">
        <f t="shared" si="18"/>
        <v>45.78</v>
      </c>
      <c r="N180" s="77">
        <v>10.5</v>
      </c>
      <c r="O180" s="79" t="s">
        <v>66</v>
      </c>
      <c r="P180" s="76">
        <f t="shared" ref="P180:P210" si="24">N180</f>
        <v>10.5</v>
      </c>
    </row>
    <row r="181" spans="1:16">
      <c r="B181" s="89">
        <v>120</v>
      </c>
      <c r="C181" s="90" t="s">
        <v>65</v>
      </c>
      <c r="D181" s="74">
        <f t="shared" si="13"/>
        <v>17.142857142857142</v>
      </c>
      <c r="E181" s="91">
        <v>0.2392</v>
      </c>
      <c r="F181" s="92">
        <v>1.1230000000000001E-4</v>
      </c>
      <c r="G181" s="88">
        <f t="shared" si="16"/>
        <v>0.23931230000000001</v>
      </c>
      <c r="H181" s="77">
        <v>1.24</v>
      </c>
      <c r="I181" s="79" t="s">
        <v>12</v>
      </c>
      <c r="J181" s="76">
        <f t="shared" si="23"/>
        <v>1240</v>
      </c>
      <c r="K181" s="77">
        <v>52.41</v>
      </c>
      <c r="L181" s="79" t="s">
        <v>66</v>
      </c>
      <c r="M181" s="76">
        <f t="shared" si="18"/>
        <v>52.41</v>
      </c>
      <c r="N181" s="77">
        <v>12.21</v>
      </c>
      <c r="O181" s="79" t="s">
        <v>66</v>
      </c>
      <c r="P181" s="76">
        <f t="shared" si="24"/>
        <v>12.21</v>
      </c>
    </row>
    <row r="182" spans="1:16">
      <c r="B182" s="89">
        <v>130</v>
      </c>
      <c r="C182" s="90" t="s">
        <v>65</v>
      </c>
      <c r="D182" s="74">
        <f t="shared" si="13"/>
        <v>18.571428571428573</v>
      </c>
      <c r="E182" s="91">
        <v>0.22409999999999999</v>
      </c>
      <c r="F182" s="92">
        <v>1.044E-4</v>
      </c>
      <c r="G182" s="88">
        <f t="shared" si="16"/>
        <v>0.2242044</v>
      </c>
      <c r="H182" s="77">
        <v>1.43</v>
      </c>
      <c r="I182" s="79" t="s">
        <v>12</v>
      </c>
      <c r="J182" s="76">
        <f t="shared" si="23"/>
        <v>1430</v>
      </c>
      <c r="K182" s="77">
        <v>59.1</v>
      </c>
      <c r="L182" s="79" t="s">
        <v>66</v>
      </c>
      <c r="M182" s="76">
        <f t="shared" si="18"/>
        <v>59.1</v>
      </c>
      <c r="N182" s="77">
        <v>14.05</v>
      </c>
      <c r="O182" s="79" t="s">
        <v>66</v>
      </c>
      <c r="P182" s="76">
        <f t="shared" si="24"/>
        <v>14.05</v>
      </c>
    </row>
    <row r="183" spans="1:16">
      <c r="B183" s="89">
        <v>140</v>
      </c>
      <c r="C183" s="90" t="s">
        <v>65</v>
      </c>
      <c r="D183" s="74">
        <f t="shared" si="13"/>
        <v>20</v>
      </c>
      <c r="E183" s="91">
        <v>0.2109</v>
      </c>
      <c r="F183" s="92">
        <v>9.7579999999999997E-5</v>
      </c>
      <c r="G183" s="88">
        <f t="shared" si="16"/>
        <v>0.21099758000000002</v>
      </c>
      <c r="H183" s="77">
        <v>1.63</v>
      </c>
      <c r="I183" s="79" t="s">
        <v>12</v>
      </c>
      <c r="J183" s="76">
        <f t="shared" si="23"/>
        <v>1630</v>
      </c>
      <c r="K183" s="77">
        <v>65.87</v>
      </c>
      <c r="L183" s="79" t="s">
        <v>66</v>
      </c>
      <c r="M183" s="76">
        <f t="shared" si="18"/>
        <v>65.87</v>
      </c>
      <c r="N183" s="77">
        <v>15.99</v>
      </c>
      <c r="O183" s="79" t="s">
        <v>66</v>
      </c>
      <c r="P183" s="76">
        <f t="shared" si="24"/>
        <v>15.99</v>
      </c>
    </row>
    <row r="184" spans="1:16">
      <c r="B184" s="89">
        <v>150</v>
      </c>
      <c r="C184" s="90" t="s">
        <v>65</v>
      </c>
      <c r="D184" s="74">
        <f t="shared" si="13"/>
        <v>21.428571428571427</v>
      </c>
      <c r="E184" s="91">
        <v>0.19939999999999999</v>
      </c>
      <c r="F184" s="92">
        <v>9.1650000000000005E-5</v>
      </c>
      <c r="G184" s="88">
        <f t="shared" si="16"/>
        <v>0.19949164999999999</v>
      </c>
      <c r="H184" s="77">
        <v>1.85</v>
      </c>
      <c r="I184" s="79" t="s">
        <v>12</v>
      </c>
      <c r="J184" s="76">
        <f t="shared" si="23"/>
        <v>1850</v>
      </c>
      <c r="K184" s="77">
        <v>72.739999999999995</v>
      </c>
      <c r="L184" s="79" t="s">
        <v>66</v>
      </c>
      <c r="M184" s="76">
        <f t="shared" si="18"/>
        <v>72.739999999999995</v>
      </c>
      <c r="N184" s="77">
        <v>18.05</v>
      </c>
      <c r="O184" s="79" t="s">
        <v>66</v>
      </c>
      <c r="P184" s="76">
        <f t="shared" si="24"/>
        <v>18.05</v>
      </c>
    </row>
    <row r="185" spans="1:16">
      <c r="B185" s="89">
        <v>160</v>
      </c>
      <c r="C185" s="90" t="s">
        <v>65</v>
      </c>
      <c r="D185" s="74">
        <f t="shared" si="13"/>
        <v>22.857142857142858</v>
      </c>
      <c r="E185" s="91">
        <v>0.18909999999999999</v>
      </c>
      <c r="F185" s="92">
        <v>8.6420000000000003E-5</v>
      </c>
      <c r="G185" s="88">
        <f t="shared" si="16"/>
        <v>0.18918641999999999</v>
      </c>
      <c r="H185" s="77">
        <v>2.08</v>
      </c>
      <c r="I185" s="79" t="s">
        <v>12</v>
      </c>
      <c r="J185" s="76">
        <f t="shared" si="23"/>
        <v>2080</v>
      </c>
      <c r="K185" s="77">
        <v>79.72</v>
      </c>
      <c r="L185" s="79" t="s">
        <v>66</v>
      </c>
      <c r="M185" s="76">
        <f t="shared" si="18"/>
        <v>79.72</v>
      </c>
      <c r="N185" s="77">
        <v>20.21</v>
      </c>
      <c r="O185" s="79" t="s">
        <v>66</v>
      </c>
      <c r="P185" s="76">
        <f t="shared" si="24"/>
        <v>20.21</v>
      </c>
    </row>
    <row r="186" spans="1:16">
      <c r="B186" s="89">
        <v>170</v>
      </c>
      <c r="C186" s="90" t="s">
        <v>65</v>
      </c>
      <c r="D186" s="74">
        <f t="shared" si="13"/>
        <v>24.285714285714285</v>
      </c>
      <c r="E186" s="91">
        <v>0.18</v>
      </c>
      <c r="F186" s="92">
        <v>8.1780000000000006E-5</v>
      </c>
      <c r="G186" s="88">
        <f t="shared" si="16"/>
        <v>0.18008178</v>
      </c>
      <c r="H186" s="77">
        <v>2.3199999999999998</v>
      </c>
      <c r="I186" s="79" t="s">
        <v>12</v>
      </c>
      <c r="J186" s="76">
        <f t="shared" si="23"/>
        <v>2320</v>
      </c>
      <c r="K186" s="77">
        <v>86.8</v>
      </c>
      <c r="L186" s="79" t="s">
        <v>66</v>
      </c>
      <c r="M186" s="76">
        <f t="shared" si="18"/>
        <v>86.8</v>
      </c>
      <c r="N186" s="77">
        <v>22.49</v>
      </c>
      <c r="O186" s="79" t="s">
        <v>66</v>
      </c>
      <c r="P186" s="76">
        <f t="shared" si="24"/>
        <v>22.49</v>
      </c>
    </row>
    <row r="187" spans="1:16">
      <c r="B187" s="89">
        <v>180</v>
      </c>
      <c r="C187" s="90" t="s">
        <v>65</v>
      </c>
      <c r="D187" s="74">
        <f t="shared" si="13"/>
        <v>25.714285714285715</v>
      </c>
      <c r="E187" s="91">
        <v>0.17180000000000001</v>
      </c>
      <c r="F187" s="92">
        <v>7.763E-5</v>
      </c>
      <c r="G187" s="88">
        <f t="shared" si="16"/>
        <v>0.17187763</v>
      </c>
      <c r="H187" s="77">
        <v>2.57</v>
      </c>
      <c r="I187" s="79" t="s">
        <v>12</v>
      </c>
      <c r="J187" s="76">
        <f t="shared" ref="J187:J191" si="25">H187*1000</f>
        <v>2570</v>
      </c>
      <c r="K187" s="77">
        <v>93.98</v>
      </c>
      <c r="L187" s="79" t="s">
        <v>66</v>
      </c>
      <c r="M187" s="76">
        <f t="shared" si="18"/>
        <v>93.98</v>
      </c>
      <c r="N187" s="77">
        <v>24.86</v>
      </c>
      <c r="O187" s="79" t="s">
        <v>66</v>
      </c>
      <c r="P187" s="76">
        <f t="shared" si="24"/>
        <v>24.86</v>
      </c>
    </row>
    <row r="188" spans="1:16">
      <c r="B188" s="89">
        <v>200</v>
      </c>
      <c r="C188" s="90" t="s">
        <v>65</v>
      </c>
      <c r="D188" s="74">
        <f t="shared" si="13"/>
        <v>28.571428571428573</v>
      </c>
      <c r="E188" s="91">
        <v>0.15770000000000001</v>
      </c>
      <c r="F188" s="92">
        <v>7.0510000000000001E-5</v>
      </c>
      <c r="G188" s="88">
        <f t="shared" si="16"/>
        <v>0.15777051</v>
      </c>
      <c r="H188" s="77">
        <v>3.11</v>
      </c>
      <c r="I188" s="79" t="s">
        <v>12</v>
      </c>
      <c r="J188" s="76">
        <f t="shared" si="25"/>
        <v>3110</v>
      </c>
      <c r="K188" s="77">
        <v>121.29</v>
      </c>
      <c r="L188" s="79" t="s">
        <v>66</v>
      </c>
      <c r="M188" s="76">
        <f t="shared" si="18"/>
        <v>121.29</v>
      </c>
      <c r="N188" s="77">
        <v>29.93</v>
      </c>
      <c r="O188" s="79" t="s">
        <v>66</v>
      </c>
      <c r="P188" s="76">
        <f t="shared" si="24"/>
        <v>29.93</v>
      </c>
    </row>
    <row r="189" spans="1:16">
      <c r="B189" s="89">
        <v>225</v>
      </c>
      <c r="C189" s="90" t="s">
        <v>65</v>
      </c>
      <c r="D189" s="74">
        <f t="shared" si="13"/>
        <v>32.142857142857146</v>
      </c>
      <c r="E189" s="91">
        <v>0.14330000000000001</v>
      </c>
      <c r="F189" s="92">
        <v>6.3330000000000005E-5</v>
      </c>
      <c r="G189" s="88">
        <f t="shared" si="16"/>
        <v>0.14336333000000001</v>
      </c>
      <c r="H189" s="77">
        <v>3.85</v>
      </c>
      <c r="I189" s="79" t="s">
        <v>12</v>
      </c>
      <c r="J189" s="76">
        <f t="shared" si="25"/>
        <v>3850</v>
      </c>
      <c r="K189" s="77">
        <v>160.35</v>
      </c>
      <c r="L189" s="79" t="s">
        <v>66</v>
      </c>
      <c r="M189" s="76">
        <f t="shared" si="18"/>
        <v>160.35</v>
      </c>
      <c r="N189" s="77">
        <v>36.85</v>
      </c>
      <c r="O189" s="79" t="s">
        <v>66</v>
      </c>
      <c r="P189" s="76">
        <f t="shared" si="24"/>
        <v>36.85</v>
      </c>
    </row>
    <row r="190" spans="1:16">
      <c r="B190" s="89">
        <v>250</v>
      </c>
      <c r="C190" s="90" t="s">
        <v>65</v>
      </c>
      <c r="D190" s="74">
        <f t="shared" si="13"/>
        <v>35.714285714285715</v>
      </c>
      <c r="E190" s="91">
        <v>0.13159999999999999</v>
      </c>
      <c r="F190" s="92">
        <v>5.7519999999999998E-5</v>
      </c>
      <c r="G190" s="88">
        <f t="shared" si="16"/>
        <v>0.13165752</v>
      </c>
      <c r="H190" s="77">
        <v>4.66</v>
      </c>
      <c r="I190" s="79" t="s">
        <v>12</v>
      </c>
      <c r="J190" s="76">
        <f t="shared" si="25"/>
        <v>4660</v>
      </c>
      <c r="K190" s="77">
        <v>197.25</v>
      </c>
      <c r="L190" s="79" t="s">
        <v>66</v>
      </c>
      <c r="M190" s="76">
        <f t="shared" si="18"/>
        <v>197.25</v>
      </c>
      <c r="N190" s="77">
        <v>44.37</v>
      </c>
      <c r="O190" s="79" t="s">
        <v>66</v>
      </c>
      <c r="P190" s="76">
        <f t="shared" si="24"/>
        <v>44.37</v>
      </c>
    </row>
    <row r="191" spans="1:16">
      <c r="B191" s="89">
        <v>275</v>
      </c>
      <c r="C191" s="90" t="s">
        <v>65</v>
      </c>
      <c r="D191" s="74">
        <f t="shared" ref="D191:D204" si="26">B191/$C$5</f>
        <v>39.285714285714285</v>
      </c>
      <c r="E191" s="91">
        <v>0.12180000000000001</v>
      </c>
      <c r="F191" s="92">
        <v>5.2719999999999997E-5</v>
      </c>
      <c r="G191" s="88">
        <f t="shared" si="16"/>
        <v>0.12185272000000001</v>
      </c>
      <c r="H191" s="77">
        <v>5.53</v>
      </c>
      <c r="I191" s="79" t="s">
        <v>12</v>
      </c>
      <c r="J191" s="76">
        <f t="shared" si="25"/>
        <v>5530</v>
      </c>
      <c r="K191" s="77">
        <v>233.32</v>
      </c>
      <c r="L191" s="79" t="s">
        <v>66</v>
      </c>
      <c r="M191" s="76">
        <f t="shared" si="18"/>
        <v>233.32</v>
      </c>
      <c r="N191" s="77">
        <v>52.5</v>
      </c>
      <c r="O191" s="79" t="s">
        <v>66</v>
      </c>
      <c r="P191" s="76">
        <f t="shared" si="24"/>
        <v>52.5</v>
      </c>
    </row>
    <row r="192" spans="1:16">
      <c r="B192" s="89">
        <v>300</v>
      </c>
      <c r="C192" s="90" t="s">
        <v>65</v>
      </c>
      <c r="D192" s="74">
        <f t="shared" si="26"/>
        <v>42.857142857142854</v>
      </c>
      <c r="E192" s="91">
        <v>0.11360000000000001</v>
      </c>
      <c r="F192" s="92">
        <v>4.8680000000000001E-5</v>
      </c>
      <c r="G192" s="88">
        <f t="shared" si="16"/>
        <v>0.11364868</v>
      </c>
      <c r="H192" s="77">
        <v>6.47</v>
      </c>
      <c r="I192" s="79" t="s">
        <v>12</v>
      </c>
      <c r="J192" s="80">
        <f t="shared" ref="J192:J225" si="27">H192*1000</f>
        <v>6470</v>
      </c>
      <c r="K192" s="77">
        <v>269.14999999999998</v>
      </c>
      <c r="L192" s="79" t="s">
        <v>66</v>
      </c>
      <c r="M192" s="76">
        <f t="shared" si="18"/>
        <v>269.14999999999998</v>
      </c>
      <c r="N192" s="77">
        <v>61.21</v>
      </c>
      <c r="O192" s="79" t="s">
        <v>66</v>
      </c>
      <c r="P192" s="76">
        <f t="shared" si="24"/>
        <v>61.21</v>
      </c>
    </row>
    <row r="193" spans="2:16">
      <c r="B193" s="89">
        <v>325</v>
      </c>
      <c r="C193" s="90" t="s">
        <v>65</v>
      </c>
      <c r="D193" s="74">
        <f t="shared" si="26"/>
        <v>46.428571428571431</v>
      </c>
      <c r="E193" s="91">
        <v>0.1065</v>
      </c>
      <c r="F193" s="92">
        <v>4.5240000000000001E-5</v>
      </c>
      <c r="G193" s="88">
        <f t="shared" si="16"/>
        <v>0.10654524</v>
      </c>
      <c r="H193" s="77">
        <v>7.48</v>
      </c>
      <c r="I193" s="79" t="s">
        <v>12</v>
      </c>
      <c r="J193" s="80">
        <f t="shared" si="27"/>
        <v>7480</v>
      </c>
      <c r="K193" s="77">
        <v>305.02999999999997</v>
      </c>
      <c r="L193" s="79" t="s">
        <v>66</v>
      </c>
      <c r="M193" s="76">
        <f t="shared" si="18"/>
        <v>305.02999999999997</v>
      </c>
      <c r="N193" s="77">
        <v>70.48</v>
      </c>
      <c r="O193" s="79" t="s">
        <v>66</v>
      </c>
      <c r="P193" s="76">
        <f t="shared" si="24"/>
        <v>70.48</v>
      </c>
    </row>
    <row r="194" spans="2:16">
      <c r="B194" s="89">
        <v>350</v>
      </c>
      <c r="C194" s="90" t="s">
        <v>65</v>
      </c>
      <c r="D194" s="74">
        <f t="shared" si="26"/>
        <v>50</v>
      </c>
      <c r="E194" s="91">
        <v>0.1004</v>
      </c>
      <c r="F194" s="92">
        <v>4.227E-5</v>
      </c>
      <c r="G194" s="88">
        <f t="shared" si="16"/>
        <v>0.10044227</v>
      </c>
      <c r="H194" s="77">
        <v>8.56</v>
      </c>
      <c r="I194" s="79" t="s">
        <v>12</v>
      </c>
      <c r="J194" s="80">
        <f t="shared" si="27"/>
        <v>8560</v>
      </c>
      <c r="K194" s="77">
        <v>341.12</v>
      </c>
      <c r="L194" s="79" t="s">
        <v>66</v>
      </c>
      <c r="M194" s="76">
        <f t="shared" si="18"/>
        <v>341.12</v>
      </c>
      <c r="N194" s="77">
        <v>80.31</v>
      </c>
      <c r="O194" s="79" t="s">
        <v>66</v>
      </c>
      <c r="P194" s="76">
        <f t="shared" si="24"/>
        <v>80.31</v>
      </c>
    </row>
    <row r="195" spans="2:16">
      <c r="B195" s="89">
        <v>375</v>
      </c>
      <c r="C195" s="90" t="s">
        <v>65</v>
      </c>
      <c r="D195" s="74">
        <f t="shared" si="26"/>
        <v>53.571428571428569</v>
      </c>
      <c r="E195" s="91">
        <v>9.5060000000000006E-2</v>
      </c>
      <c r="F195" s="92">
        <v>3.968E-5</v>
      </c>
      <c r="G195" s="88">
        <f t="shared" si="16"/>
        <v>9.5099680000000006E-2</v>
      </c>
      <c r="H195" s="77">
        <v>9.69</v>
      </c>
      <c r="I195" s="79" t="s">
        <v>12</v>
      </c>
      <c r="J195" s="80">
        <f t="shared" si="27"/>
        <v>9690</v>
      </c>
      <c r="K195" s="77">
        <v>377.52</v>
      </c>
      <c r="L195" s="79" t="s">
        <v>66</v>
      </c>
      <c r="M195" s="76">
        <f t="shared" si="18"/>
        <v>377.52</v>
      </c>
      <c r="N195" s="77">
        <v>90.68</v>
      </c>
      <c r="O195" s="79" t="s">
        <v>66</v>
      </c>
      <c r="P195" s="76">
        <f t="shared" si="24"/>
        <v>90.68</v>
      </c>
    </row>
    <row r="196" spans="2:16">
      <c r="B196" s="89">
        <v>400</v>
      </c>
      <c r="C196" s="90" t="s">
        <v>65</v>
      </c>
      <c r="D196" s="74">
        <f t="shared" si="26"/>
        <v>57.142857142857146</v>
      </c>
      <c r="E196" s="91">
        <v>9.0319999999999998E-2</v>
      </c>
      <c r="F196" s="92">
        <v>3.7400000000000001E-5</v>
      </c>
      <c r="G196" s="88">
        <f t="shared" si="16"/>
        <v>9.0357400000000004E-2</v>
      </c>
      <c r="H196" s="77">
        <v>10.89</v>
      </c>
      <c r="I196" s="79" t="s">
        <v>12</v>
      </c>
      <c r="J196" s="80">
        <f t="shared" si="27"/>
        <v>10890</v>
      </c>
      <c r="K196" s="77">
        <v>414.28</v>
      </c>
      <c r="L196" s="79" t="s">
        <v>66</v>
      </c>
      <c r="M196" s="76">
        <f t="shared" si="18"/>
        <v>414.28</v>
      </c>
      <c r="N196" s="77">
        <v>101.57</v>
      </c>
      <c r="O196" s="79" t="s">
        <v>66</v>
      </c>
      <c r="P196" s="76">
        <f t="shared" si="24"/>
        <v>101.57</v>
      </c>
    </row>
    <row r="197" spans="2:16">
      <c r="B197" s="89">
        <v>450</v>
      </c>
      <c r="C197" s="90" t="s">
        <v>65</v>
      </c>
      <c r="D197" s="74">
        <f t="shared" si="26"/>
        <v>64.285714285714292</v>
      </c>
      <c r="E197" s="91">
        <v>8.233E-2</v>
      </c>
      <c r="F197" s="92">
        <v>3.3569999999999999E-5</v>
      </c>
      <c r="G197" s="88">
        <f t="shared" si="16"/>
        <v>8.2363569999999997E-2</v>
      </c>
      <c r="H197" s="77">
        <v>13.46</v>
      </c>
      <c r="I197" s="79" t="s">
        <v>12</v>
      </c>
      <c r="J197" s="80">
        <f t="shared" si="27"/>
        <v>13460</v>
      </c>
      <c r="K197" s="77">
        <v>552.46</v>
      </c>
      <c r="L197" s="79" t="s">
        <v>66</v>
      </c>
      <c r="M197" s="76">
        <f t="shared" si="18"/>
        <v>552.46</v>
      </c>
      <c r="N197" s="77">
        <v>124.9</v>
      </c>
      <c r="O197" s="79" t="s">
        <v>66</v>
      </c>
      <c r="P197" s="76">
        <f t="shared" si="24"/>
        <v>124.9</v>
      </c>
    </row>
    <row r="198" spans="2:16">
      <c r="B198" s="89">
        <v>500</v>
      </c>
      <c r="C198" s="90" t="s">
        <v>65</v>
      </c>
      <c r="D198" s="74">
        <f t="shared" si="26"/>
        <v>71.428571428571431</v>
      </c>
      <c r="E198" s="91">
        <v>7.5840000000000005E-2</v>
      </c>
      <c r="F198" s="92">
        <v>3.0470000000000001E-5</v>
      </c>
      <c r="G198" s="88">
        <f t="shared" si="16"/>
        <v>7.5870470000000009E-2</v>
      </c>
      <c r="H198" s="77">
        <v>16.27</v>
      </c>
      <c r="I198" s="79" t="s">
        <v>12</v>
      </c>
      <c r="J198" s="80">
        <f t="shared" si="27"/>
        <v>16270</v>
      </c>
      <c r="K198" s="77">
        <v>681.46</v>
      </c>
      <c r="L198" s="79" t="s">
        <v>66</v>
      </c>
      <c r="M198" s="76">
        <f t="shared" si="18"/>
        <v>681.46</v>
      </c>
      <c r="N198" s="77">
        <v>150.19999999999999</v>
      </c>
      <c r="O198" s="79" t="s">
        <v>66</v>
      </c>
      <c r="P198" s="76">
        <f t="shared" si="24"/>
        <v>150.19999999999999</v>
      </c>
    </row>
    <row r="199" spans="2:16">
      <c r="B199" s="89">
        <v>550</v>
      </c>
      <c r="C199" s="90" t="s">
        <v>65</v>
      </c>
      <c r="D199" s="74">
        <f t="shared" si="26"/>
        <v>78.571428571428569</v>
      </c>
      <c r="E199" s="91">
        <v>7.0459999999999995E-2</v>
      </c>
      <c r="F199" s="92">
        <v>2.792E-5</v>
      </c>
      <c r="G199" s="88">
        <f t="shared" si="16"/>
        <v>7.0487919999999996E-2</v>
      </c>
      <c r="H199" s="77">
        <v>19.309999999999999</v>
      </c>
      <c r="I199" s="79" t="s">
        <v>12</v>
      </c>
      <c r="J199" s="80">
        <f t="shared" si="27"/>
        <v>19310</v>
      </c>
      <c r="K199" s="77">
        <v>806.52</v>
      </c>
      <c r="L199" s="79" t="s">
        <v>66</v>
      </c>
      <c r="M199" s="76">
        <f t="shared" si="18"/>
        <v>806.52</v>
      </c>
      <c r="N199" s="77">
        <v>177.38</v>
      </c>
      <c r="O199" s="79" t="s">
        <v>66</v>
      </c>
      <c r="P199" s="76">
        <f t="shared" si="24"/>
        <v>177.38</v>
      </c>
    </row>
    <row r="200" spans="2:16">
      <c r="B200" s="89">
        <v>600</v>
      </c>
      <c r="C200" s="90" t="s">
        <v>65</v>
      </c>
      <c r="D200" s="74">
        <f t="shared" si="26"/>
        <v>85.714285714285708</v>
      </c>
      <c r="E200" s="91">
        <v>6.5930000000000002E-2</v>
      </c>
      <c r="F200" s="92">
        <v>2.5769999999999999E-5</v>
      </c>
      <c r="G200" s="88">
        <f t="shared" si="16"/>
        <v>6.5955769999999997E-2</v>
      </c>
      <c r="H200" s="77">
        <v>22.56</v>
      </c>
      <c r="I200" s="79" t="s">
        <v>12</v>
      </c>
      <c r="J200" s="80">
        <f t="shared" si="27"/>
        <v>22560</v>
      </c>
      <c r="K200" s="77">
        <v>929.88</v>
      </c>
      <c r="L200" s="79" t="s">
        <v>66</v>
      </c>
      <c r="M200" s="76">
        <f t="shared" si="18"/>
        <v>929.88</v>
      </c>
      <c r="N200" s="77">
        <v>206.37</v>
      </c>
      <c r="O200" s="79" t="s">
        <v>66</v>
      </c>
      <c r="P200" s="76">
        <f t="shared" si="24"/>
        <v>206.37</v>
      </c>
    </row>
    <row r="201" spans="2:16">
      <c r="B201" s="89">
        <v>650</v>
      </c>
      <c r="C201" s="90" t="s">
        <v>65</v>
      </c>
      <c r="D201" s="74">
        <f t="shared" si="26"/>
        <v>92.857142857142861</v>
      </c>
      <c r="E201" s="91">
        <v>6.2050000000000001E-2</v>
      </c>
      <c r="F201" s="92">
        <v>2.3940000000000001E-5</v>
      </c>
      <c r="G201" s="88">
        <f t="shared" si="16"/>
        <v>6.2073940000000001E-2</v>
      </c>
      <c r="H201" s="77">
        <v>26.03</v>
      </c>
      <c r="I201" s="79" t="s">
        <v>12</v>
      </c>
      <c r="J201" s="80">
        <f t="shared" si="27"/>
        <v>26030</v>
      </c>
      <c r="K201" s="77">
        <v>1.05</v>
      </c>
      <c r="L201" s="78" t="s">
        <v>12</v>
      </c>
      <c r="M201" s="76">
        <f t="shared" ref="M201:M208" si="28">K201*1000</f>
        <v>1050</v>
      </c>
      <c r="N201" s="77">
        <v>237.1</v>
      </c>
      <c r="O201" s="79" t="s">
        <v>66</v>
      </c>
      <c r="P201" s="76">
        <f t="shared" si="24"/>
        <v>237.1</v>
      </c>
    </row>
    <row r="202" spans="2:16">
      <c r="B202" s="89">
        <v>700</v>
      </c>
      <c r="C202" s="90" t="s">
        <v>65</v>
      </c>
      <c r="D202" s="74">
        <f t="shared" si="26"/>
        <v>100</v>
      </c>
      <c r="E202" s="91">
        <v>5.8700000000000002E-2</v>
      </c>
      <c r="F202" s="92">
        <v>2.2359999999999999E-5</v>
      </c>
      <c r="G202" s="88">
        <f t="shared" si="16"/>
        <v>5.8722360000000001E-2</v>
      </c>
      <c r="H202" s="77">
        <v>29.71</v>
      </c>
      <c r="I202" s="79" t="s">
        <v>12</v>
      </c>
      <c r="J202" s="80">
        <f t="shared" si="27"/>
        <v>29710</v>
      </c>
      <c r="K202" s="77">
        <v>1.18</v>
      </c>
      <c r="L202" s="79" t="s">
        <v>12</v>
      </c>
      <c r="M202" s="76">
        <f t="shared" si="28"/>
        <v>1180</v>
      </c>
      <c r="N202" s="77">
        <v>269.49</v>
      </c>
      <c r="O202" s="79" t="s">
        <v>66</v>
      </c>
      <c r="P202" s="76">
        <f t="shared" si="24"/>
        <v>269.49</v>
      </c>
    </row>
    <row r="203" spans="2:16">
      <c r="B203" s="89">
        <v>800</v>
      </c>
      <c r="C203" s="90" t="s">
        <v>65</v>
      </c>
      <c r="D203" s="74">
        <f t="shared" si="26"/>
        <v>114.28571428571429</v>
      </c>
      <c r="E203" s="91">
        <v>5.3190000000000001E-2</v>
      </c>
      <c r="F203" s="92">
        <v>1.9769999999999999E-5</v>
      </c>
      <c r="G203" s="88">
        <f t="shared" si="16"/>
        <v>5.3209770000000003E-2</v>
      </c>
      <c r="H203" s="77">
        <v>37.65</v>
      </c>
      <c r="I203" s="79" t="s">
        <v>12</v>
      </c>
      <c r="J203" s="80">
        <f t="shared" si="27"/>
        <v>37650</v>
      </c>
      <c r="K203" s="77">
        <v>1.63</v>
      </c>
      <c r="L203" s="79" t="s">
        <v>12</v>
      </c>
      <c r="M203" s="76">
        <f t="shared" si="28"/>
        <v>1630</v>
      </c>
      <c r="N203" s="77">
        <v>339.05</v>
      </c>
      <c r="O203" s="79" t="s">
        <v>66</v>
      </c>
      <c r="P203" s="76">
        <f t="shared" si="24"/>
        <v>339.05</v>
      </c>
    </row>
    <row r="204" spans="2:16">
      <c r="B204" s="89">
        <v>900</v>
      </c>
      <c r="C204" s="90" t="s">
        <v>65</v>
      </c>
      <c r="D204" s="74">
        <f t="shared" si="26"/>
        <v>128.57142857142858</v>
      </c>
      <c r="E204" s="91">
        <v>4.8840000000000001E-2</v>
      </c>
      <c r="F204" s="92">
        <v>1.774E-5</v>
      </c>
      <c r="G204" s="88">
        <f t="shared" si="16"/>
        <v>4.8857740000000004E-2</v>
      </c>
      <c r="H204" s="77">
        <v>46.36</v>
      </c>
      <c r="I204" s="79" t="s">
        <v>12</v>
      </c>
      <c r="J204" s="80">
        <f t="shared" si="27"/>
        <v>46360</v>
      </c>
      <c r="K204" s="77">
        <v>2.04</v>
      </c>
      <c r="L204" s="79" t="s">
        <v>12</v>
      </c>
      <c r="M204" s="76">
        <f t="shared" si="28"/>
        <v>2040</v>
      </c>
      <c r="N204" s="77">
        <v>414.57</v>
      </c>
      <c r="O204" s="79" t="s">
        <v>66</v>
      </c>
      <c r="P204" s="76">
        <f t="shared" si="24"/>
        <v>414.57</v>
      </c>
    </row>
    <row r="205" spans="2:16">
      <c r="B205" s="89">
        <v>1</v>
      </c>
      <c r="C205" s="93" t="s">
        <v>67</v>
      </c>
      <c r="D205" s="74">
        <f t="shared" ref="D205:D228" si="29">B205*1000/$C$5</f>
        <v>142.85714285714286</v>
      </c>
      <c r="E205" s="91">
        <v>4.5319999999999999E-2</v>
      </c>
      <c r="F205" s="92">
        <v>1.609E-5</v>
      </c>
      <c r="G205" s="88">
        <f t="shared" si="16"/>
        <v>4.5336090000000002E-2</v>
      </c>
      <c r="H205" s="77">
        <v>55.79</v>
      </c>
      <c r="I205" s="79" t="s">
        <v>12</v>
      </c>
      <c r="J205" s="80">
        <f t="shared" si="27"/>
        <v>55790</v>
      </c>
      <c r="K205" s="77">
        <v>2.44</v>
      </c>
      <c r="L205" s="79" t="s">
        <v>12</v>
      </c>
      <c r="M205" s="76">
        <f t="shared" si="28"/>
        <v>2440</v>
      </c>
      <c r="N205" s="77">
        <v>495.63</v>
      </c>
      <c r="O205" s="79" t="s">
        <v>66</v>
      </c>
      <c r="P205" s="76">
        <f t="shared" si="24"/>
        <v>495.63</v>
      </c>
    </row>
    <row r="206" spans="2:16">
      <c r="B206" s="89">
        <v>1.1000000000000001</v>
      </c>
      <c r="C206" s="90" t="s">
        <v>67</v>
      </c>
      <c r="D206" s="74">
        <f t="shared" si="29"/>
        <v>157.14285714285714</v>
      </c>
      <c r="E206" s="91">
        <v>4.2419999999999999E-2</v>
      </c>
      <c r="F206" s="92">
        <v>1.4739999999999999E-5</v>
      </c>
      <c r="G206" s="88">
        <f t="shared" si="16"/>
        <v>4.2434739999999999E-2</v>
      </c>
      <c r="H206" s="77">
        <v>65.92</v>
      </c>
      <c r="I206" s="79" t="s">
        <v>12</v>
      </c>
      <c r="J206" s="80">
        <f t="shared" si="27"/>
        <v>65920</v>
      </c>
      <c r="K206" s="77">
        <v>2.84</v>
      </c>
      <c r="L206" s="79" t="s">
        <v>12</v>
      </c>
      <c r="M206" s="76">
        <f t="shared" si="28"/>
        <v>2840</v>
      </c>
      <c r="N206" s="77">
        <v>581.83000000000004</v>
      </c>
      <c r="O206" s="79" t="s">
        <v>66</v>
      </c>
      <c r="P206" s="76">
        <f t="shared" si="24"/>
        <v>581.83000000000004</v>
      </c>
    </row>
    <row r="207" spans="2:16">
      <c r="B207" s="89">
        <v>1.2</v>
      </c>
      <c r="C207" s="90" t="s">
        <v>67</v>
      </c>
      <c r="D207" s="74">
        <f t="shared" si="29"/>
        <v>171.42857142857142</v>
      </c>
      <c r="E207" s="91">
        <v>3.9980000000000002E-2</v>
      </c>
      <c r="F207" s="92">
        <v>1.36E-5</v>
      </c>
      <c r="G207" s="88">
        <f t="shared" si="16"/>
        <v>3.9993600000000004E-2</v>
      </c>
      <c r="H207" s="77">
        <v>76.69</v>
      </c>
      <c r="I207" s="79" t="s">
        <v>12</v>
      </c>
      <c r="J207" s="80">
        <f t="shared" si="27"/>
        <v>76690</v>
      </c>
      <c r="K207" s="77">
        <v>3.22</v>
      </c>
      <c r="L207" s="79" t="s">
        <v>12</v>
      </c>
      <c r="M207" s="76">
        <f t="shared" si="28"/>
        <v>3220</v>
      </c>
      <c r="N207" s="77">
        <v>672.83</v>
      </c>
      <c r="O207" s="79" t="s">
        <v>66</v>
      </c>
      <c r="P207" s="76">
        <f t="shared" si="24"/>
        <v>672.83</v>
      </c>
    </row>
    <row r="208" spans="2:16">
      <c r="B208" s="89">
        <v>1.3</v>
      </c>
      <c r="C208" s="90" t="s">
        <v>67</v>
      </c>
      <c r="D208" s="74">
        <f t="shared" si="29"/>
        <v>185.71428571428572</v>
      </c>
      <c r="E208" s="91">
        <v>3.7900000000000003E-2</v>
      </c>
      <c r="F208" s="92">
        <v>1.2629999999999999E-5</v>
      </c>
      <c r="G208" s="88">
        <f t="shared" si="16"/>
        <v>3.7912630000000003E-2</v>
      </c>
      <c r="H208" s="77">
        <v>88.09</v>
      </c>
      <c r="I208" s="79" t="s">
        <v>12</v>
      </c>
      <c r="J208" s="80">
        <f t="shared" si="27"/>
        <v>88090</v>
      </c>
      <c r="K208" s="77">
        <v>3.61</v>
      </c>
      <c r="L208" s="79" t="s">
        <v>12</v>
      </c>
      <c r="M208" s="76">
        <f t="shared" si="28"/>
        <v>3610</v>
      </c>
      <c r="N208" s="77">
        <v>768.3</v>
      </c>
      <c r="O208" s="79" t="s">
        <v>66</v>
      </c>
      <c r="P208" s="76">
        <f t="shared" si="24"/>
        <v>768.3</v>
      </c>
    </row>
    <row r="209" spans="2:16">
      <c r="B209" s="89">
        <v>1.4</v>
      </c>
      <c r="C209" s="90" t="s">
        <v>67</v>
      </c>
      <c r="D209" s="74">
        <f t="shared" si="29"/>
        <v>200</v>
      </c>
      <c r="E209" s="91">
        <v>3.6110000000000003E-2</v>
      </c>
      <c r="F209" s="92">
        <v>1.1790000000000001E-5</v>
      </c>
      <c r="G209" s="88">
        <f t="shared" si="16"/>
        <v>3.6121790000000001E-2</v>
      </c>
      <c r="H209" s="77">
        <v>100.09</v>
      </c>
      <c r="I209" s="79" t="s">
        <v>12</v>
      </c>
      <c r="J209" s="80">
        <f t="shared" si="27"/>
        <v>100090</v>
      </c>
      <c r="K209" s="77">
        <v>3.99</v>
      </c>
      <c r="L209" s="79" t="s">
        <v>12</v>
      </c>
      <c r="M209" s="76">
        <f t="shared" ref="M209:M216" si="30">K209*1000</f>
        <v>3990</v>
      </c>
      <c r="N209" s="77">
        <v>867.95</v>
      </c>
      <c r="O209" s="79" t="s">
        <v>66</v>
      </c>
      <c r="P209" s="76">
        <f t="shared" si="24"/>
        <v>867.95</v>
      </c>
    </row>
    <row r="210" spans="2:16">
      <c r="B210" s="89">
        <v>1.5</v>
      </c>
      <c r="C210" s="90" t="s">
        <v>67</v>
      </c>
      <c r="D210" s="74">
        <f t="shared" si="29"/>
        <v>214.28571428571428</v>
      </c>
      <c r="E210" s="91">
        <v>3.4549999999999997E-2</v>
      </c>
      <c r="F210" s="92">
        <v>1.1060000000000001E-5</v>
      </c>
      <c r="G210" s="88">
        <f t="shared" si="16"/>
        <v>3.4561059999999998E-2</v>
      </c>
      <c r="H210" s="77">
        <v>112.66</v>
      </c>
      <c r="I210" s="79" t="s">
        <v>12</v>
      </c>
      <c r="J210" s="80">
        <f t="shared" si="27"/>
        <v>112660</v>
      </c>
      <c r="K210" s="77">
        <v>4.37</v>
      </c>
      <c r="L210" s="79" t="s">
        <v>12</v>
      </c>
      <c r="M210" s="76">
        <f t="shared" si="30"/>
        <v>4370</v>
      </c>
      <c r="N210" s="77">
        <v>971.5</v>
      </c>
      <c r="O210" s="79" t="s">
        <v>66</v>
      </c>
      <c r="P210" s="76">
        <f t="shared" si="24"/>
        <v>971.5</v>
      </c>
    </row>
    <row r="211" spans="2:16">
      <c r="B211" s="89">
        <v>1.6</v>
      </c>
      <c r="C211" s="90" t="s">
        <v>67</v>
      </c>
      <c r="D211" s="74">
        <f t="shared" si="29"/>
        <v>228.57142857142858</v>
      </c>
      <c r="E211" s="91">
        <v>3.3180000000000001E-2</v>
      </c>
      <c r="F211" s="92">
        <v>1.042E-5</v>
      </c>
      <c r="G211" s="88">
        <f t="shared" si="16"/>
        <v>3.3190419999999998E-2</v>
      </c>
      <c r="H211" s="77">
        <v>125.76</v>
      </c>
      <c r="I211" s="79" t="s">
        <v>12</v>
      </c>
      <c r="J211" s="80">
        <f t="shared" si="27"/>
        <v>125760</v>
      </c>
      <c r="K211" s="77">
        <v>4.75</v>
      </c>
      <c r="L211" s="79" t="s">
        <v>12</v>
      </c>
      <c r="M211" s="76">
        <f t="shared" si="30"/>
        <v>4750</v>
      </c>
      <c r="N211" s="77">
        <v>1.08</v>
      </c>
      <c r="O211" s="78" t="s">
        <v>12</v>
      </c>
      <c r="P211" s="76">
        <f t="shared" ref="P211:P219" si="31">N211*1000</f>
        <v>1080</v>
      </c>
    </row>
    <row r="212" spans="2:16">
      <c r="B212" s="89">
        <v>1.7</v>
      </c>
      <c r="C212" s="90" t="s">
        <v>67</v>
      </c>
      <c r="D212" s="74">
        <f t="shared" si="29"/>
        <v>242.85714285714286</v>
      </c>
      <c r="E212" s="91">
        <v>3.1960000000000002E-2</v>
      </c>
      <c r="F212" s="92">
        <v>9.8519999999999999E-6</v>
      </c>
      <c r="G212" s="88">
        <f t="shared" si="16"/>
        <v>3.1969852E-2</v>
      </c>
      <c r="H212" s="77">
        <v>139.38999999999999</v>
      </c>
      <c r="I212" s="79" t="s">
        <v>12</v>
      </c>
      <c r="J212" s="80">
        <f t="shared" si="27"/>
        <v>139390</v>
      </c>
      <c r="K212" s="77">
        <v>5.13</v>
      </c>
      <c r="L212" s="79" t="s">
        <v>12</v>
      </c>
      <c r="M212" s="80">
        <f t="shared" si="30"/>
        <v>5130</v>
      </c>
      <c r="N212" s="77">
        <v>1.19</v>
      </c>
      <c r="O212" s="79" t="s">
        <v>12</v>
      </c>
      <c r="P212" s="76">
        <f t="shared" si="31"/>
        <v>1190</v>
      </c>
    </row>
    <row r="213" spans="2:16">
      <c r="B213" s="89">
        <v>1.8</v>
      </c>
      <c r="C213" s="90" t="s">
        <v>67</v>
      </c>
      <c r="D213" s="74">
        <f t="shared" si="29"/>
        <v>257.14285714285717</v>
      </c>
      <c r="E213" s="91">
        <v>3.0880000000000001E-2</v>
      </c>
      <c r="F213" s="92">
        <v>9.3440000000000007E-6</v>
      </c>
      <c r="G213" s="88">
        <f t="shared" ref="G213:G228" si="32">E213+F213</f>
        <v>3.0889344000000003E-2</v>
      </c>
      <c r="H213" s="77">
        <v>153.52000000000001</v>
      </c>
      <c r="I213" s="79" t="s">
        <v>12</v>
      </c>
      <c r="J213" s="80">
        <f t="shared" si="27"/>
        <v>153520</v>
      </c>
      <c r="K213" s="77">
        <v>5.51</v>
      </c>
      <c r="L213" s="79" t="s">
        <v>12</v>
      </c>
      <c r="M213" s="80">
        <f t="shared" si="30"/>
        <v>5510</v>
      </c>
      <c r="N213" s="77">
        <v>1.3</v>
      </c>
      <c r="O213" s="79" t="s">
        <v>12</v>
      </c>
      <c r="P213" s="76">
        <f t="shared" si="31"/>
        <v>1300</v>
      </c>
    </row>
    <row r="214" spans="2:16">
      <c r="B214" s="89">
        <v>2</v>
      </c>
      <c r="C214" s="90" t="s">
        <v>67</v>
      </c>
      <c r="D214" s="74">
        <f t="shared" si="29"/>
        <v>285.71428571428572</v>
      </c>
      <c r="E214" s="91">
        <v>2.904E-2</v>
      </c>
      <c r="F214" s="92">
        <v>8.4749999999999993E-6</v>
      </c>
      <c r="G214" s="88">
        <f t="shared" si="32"/>
        <v>2.9048475000000001E-2</v>
      </c>
      <c r="H214" s="77">
        <v>183.16</v>
      </c>
      <c r="I214" s="79" t="s">
        <v>12</v>
      </c>
      <c r="J214" s="80">
        <f t="shared" si="27"/>
        <v>183160</v>
      </c>
      <c r="K214" s="77">
        <v>6.93</v>
      </c>
      <c r="L214" s="79" t="s">
        <v>12</v>
      </c>
      <c r="M214" s="80">
        <f t="shared" si="30"/>
        <v>6930</v>
      </c>
      <c r="N214" s="77">
        <v>1.54</v>
      </c>
      <c r="O214" s="79" t="s">
        <v>12</v>
      </c>
      <c r="P214" s="76">
        <f t="shared" si="31"/>
        <v>1540</v>
      </c>
    </row>
    <row r="215" spans="2:16">
      <c r="B215" s="89">
        <v>2.25</v>
      </c>
      <c r="C215" s="90" t="s">
        <v>67</v>
      </c>
      <c r="D215" s="74">
        <f t="shared" si="29"/>
        <v>321.42857142857144</v>
      </c>
      <c r="E215" s="91">
        <v>2.7189999999999999E-2</v>
      </c>
      <c r="F215" s="92">
        <v>7.5979999999999999E-6</v>
      </c>
      <c r="G215" s="88">
        <f t="shared" si="32"/>
        <v>2.7197598E-2</v>
      </c>
      <c r="H215" s="77">
        <v>222.65</v>
      </c>
      <c r="I215" s="79" t="s">
        <v>12</v>
      </c>
      <c r="J215" s="80">
        <f t="shared" si="27"/>
        <v>222650</v>
      </c>
      <c r="K215" s="77">
        <v>8.91</v>
      </c>
      <c r="L215" s="79" t="s">
        <v>12</v>
      </c>
      <c r="M215" s="80">
        <f t="shared" si="30"/>
        <v>8910</v>
      </c>
      <c r="N215" s="77">
        <v>1.85</v>
      </c>
      <c r="O215" s="79" t="s">
        <v>12</v>
      </c>
      <c r="P215" s="76">
        <f t="shared" si="31"/>
        <v>1850</v>
      </c>
    </row>
    <row r="216" spans="2:16">
      <c r="B216" s="89">
        <v>2.5</v>
      </c>
      <c r="C216" s="90" t="s">
        <v>67</v>
      </c>
      <c r="D216" s="74">
        <f t="shared" si="29"/>
        <v>357.14285714285717</v>
      </c>
      <c r="E216" s="91">
        <v>2.571E-2</v>
      </c>
      <c r="F216" s="92">
        <v>6.8900000000000001E-6</v>
      </c>
      <c r="G216" s="88">
        <f t="shared" si="32"/>
        <v>2.5716889999999999E-2</v>
      </c>
      <c r="H216" s="77">
        <v>264.62</v>
      </c>
      <c r="I216" s="79" t="s">
        <v>12</v>
      </c>
      <c r="J216" s="80">
        <f t="shared" si="27"/>
        <v>264620</v>
      </c>
      <c r="K216" s="77">
        <v>10.72</v>
      </c>
      <c r="L216" s="79" t="s">
        <v>12</v>
      </c>
      <c r="M216" s="80">
        <f t="shared" si="30"/>
        <v>10720</v>
      </c>
      <c r="N216" s="77">
        <v>2.17</v>
      </c>
      <c r="O216" s="79" t="s">
        <v>12</v>
      </c>
      <c r="P216" s="76">
        <f t="shared" si="31"/>
        <v>2170</v>
      </c>
    </row>
    <row r="217" spans="2:16">
      <c r="B217" s="89">
        <v>2.75</v>
      </c>
      <c r="C217" s="90" t="s">
        <v>67</v>
      </c>
      <c r="D217" s="74">
        <f t="shared" si="29"/>
        <v>392.85714285714283</v>
      </c>
      <c r="E217" s="91">
        <v>2.4500000000000001E-2</v>
      </c>
      <c r="F217" s="92">
        <v>6.3060000000000003E-6</v>
      </c>
      <c r="G217" s="88">
        <f t="shared" si="32"/>
        <v>2.4506306000000002E-2</v>
      </c>
      <c r="H217" s="77">
        <v>308.83</v>
      </c>
      <c r="I217" s="79" t="s">
        <v>12</v>
      </c>
      <c r="J217" s="80">
        <f t="shared" si="27"/>
        <v>308830</v>
      </c>
      <c r="K217" s="77">
        <v>12.42</v>
      </c>
      <c r="L217" s="79" t="s">
        <v>12</v>
      </c>
      <c r="M217" s="80">
        <f>K217*1000</f>
        <v>12420</v>
      </c>
      <c r="N217" s="77">
        <v>2.5099999999999998</v>
      </c>
      <c r="O217" s="79" t="s">
        <v>12</v>
      </c>
      <c r="P217" s="76">
        <f t="shared" si="31"/>
        <v>2510</v>
      </c>
    </row>
    <row r="218" spans="2:16">
      <c r="B218" s="89">
        <v>3</v>
      </c>
      <c r="C218" s="90" t="s">
        <v>67</v>
      </c>
      <c r="D218" s="74">
        <f t="shared" si="29"/>
        <v>428.57142857142856</v>
      </c>
      <c r="E218" s="91">
        <v>2.35E-2</v>
      </c>
      <c r="F218" s="92">
        <v>5.8170000000000004E-6</v>
      </c>
      <c r="G218" s="88">
        <f t="shared" si="32"/>
        <v>2.3505817000000002E-2</v>
      </c>
      <c r="H218" s="77">
        <v>355.07</v>
      </c>
      <c r="I218" s="79" t="s">
        <v>12</v>
      </c>
      <c r="J218" s="80">
        <f t="shared" si="27"/>
        <v>355070</v>
      </c>
      <c r="K218" s="77">
        <v>14.04</v>
      </c>
      <c r="L218" s="79" t="s">
        <v>12</v>
      </c>
      <c r="M218" s="80">
        <f t="shared" ref="M218:M228" si="33">K218*1000</f>
        <v>14040</v>
      </c>
      <c r="N218" s="77">
        <v>2.85</v>
      </c>
      <c r="O218" s="79" t="s">
        <v>12</v>
      </c>
      <c r="P218" s="76">
        <f t="shared" si="31"/>
        <v>2850</v>
      </c>
    </row>
    <row r="219" spans="2:16">
      <c r="B219" s="89">
        <v>3.25</v>
      </c>
      <c r="C219" s="90" t="s">
        <v>67</v>
      </c>
      <c r="D219" s="74">
        <f t="shared" si="29"/>
        <v>464.28571428571428</v>
      </c>
      <c r="E219" s="91">
        <v>2.265E-2</v>
      </c>
      <c r="F219" s="92">
        <v>5.4E-6</v>
      </c>
      <c r="G219" s="88">
        <f t="shared" si="32"/>
        <v>2.2655399999999999E-2</v>
      </c>
      <c r="H219" s="77">
        <v>403.16</v>
      </c>
      <c r="I219" s="79" t="s">
        <v>12</v>
      </c>
      <c r="J219" s="80">
        <f t="shared" si="27"/>
        <v>403160</v>
      </c>
      <c r="K219" s="77">
        <v>15.62</v>
      </c>
      <c r="L219" s="79" t="s">
        <v>12</v>
      </c>
      <c r="M219" s="80">
        <f t="shared" si="33"/>
        <v>15620</v>
      </c>
      <c r="N219" s="77">
        <v>3.21</v>
      </c>
      <c r="O219" s="79" t="s">
        <v>12</v>
      </c>
      <c r="P219" s="76">
        <f t="shared" si="31"/>
        <v>3210</v>
      </c>
    </row>
    <row r="220" spans="2:16">
      <c r="B220" s="89">
        <v>3.5</v>
      </c>
      <c r="C220" s="90" t="s">
        <v>67</v>
      </c>
      <c r="D220" s="74">
        <f t="shared" si="29"/>
        <v>500</v>
      </c>
      <c r="E220" s="91">
        <v>2.1930000000000002E-2</v>
      </c>
      <c r="F220" s="92">
        <v>5.04E-6</v>
      </c>
      <c r="G220" s="88">
        <f t="shared" si="32"/>
        <v>2.1935040000000003E-2</v>
      </c>
      <c r="H220" s="77">
        <v>452.94</v>
      </c>
      <c r="I220" s="79" t="s">
        <v>12</v>
      </c>
      <c r="J220" s="80">
        <f t="shared" si="27"/>
        <v>452940</v>
      </c>
      <c r="K220" s="77">
        <v>17.14</v>
      </c>
      <c r="L220" s="79" t="s">
        <v>12</v>
      </c>
      <c r="M220" s="80">
        <f t="shared" si="33"/>
        <v>17140</v>
      </c>
      <c r="N220" s="77">
        <v>3.57</v>
      </c>
      <c r="O220" s="79" t="s">
        <v>12</v>
      </c>
      <c r="P220" s="76">
        <f t="shared" ref="P220:P224" si="34">N220*1000</f>
        <v>3570</v>
      </c>
    </row>
    <row r="221" spans="2:16">
      <c r="B221" s="89">
        <v>3.75</v>
      </c>
      <c r="C221" s="90" t="s">
        <v>67</v>
      </c>
      <c r="D221" s="74">
        <f t="shared" si="29"/>
        <v>535.71428571428567</v>
      </c>
      <c r="E221" s="91">
        <v>2.1309999999999999E-2</v>
      </c>
      <c r="F221" s="92">
        <v>4.7269999999999998E-6</v>
      </c>
      <c r="G221" s="88">
        <f t="shared" si="32"/>
        <v>2.1314726999999999E-2</v>
      </c>
      <c r="H221" s="77">
        <v>504.26</v>
      </c>
      <c r="I221" s="79" t="s">
        <v>12</v>
      </c>
      <c r="J221" s="80">
        <f t="shared" si="27"/>
        <v>504260</v>
      </c>
      <c r="K221" s="77">
        <v>18.62</v>
      </c>
      <c r="L221" s="79" t="s">
        <v>12</v>
      </c>
      <c r="M221" s="80">
        <f t="shared" si="33"/>
        <v>18620</v>
      </c>
      <c r="N221" s="77">
        <v>3.93</v>
      </c>
      <c r="O221" s="79" t="s">
        <v>12</v>
      </c>
      <c r="P221" s="76">
        <f t="shared" si="34"/>
        <v>3930</v>
      </c>
    </row>
    <row r="222" spans="2:16">
      <c r="B222" s="89">
        <v>4</v>
      </c>
      <c r="C222" s="90" t="s">
        <v>67</v>
      </c>
      <c r="D222" s="74">
        <f t="shared" si="29"/>
        <v>571.42857142857144</v>
      </c>
      <c r="E222" s="91">
        <v>2.077E-2</v>
      </c>
      <c r="F222" s="92">
        <v>4.4510000000000002E-6</v>
      </c>
      <c r="G222" s="88">
        <f t="shared" si="32"/>
        <v>2.0774450999999999E-2</v>
      </c>
      <c r="H222" s="77">
        <v>557</v>
      </c>
      <c r="I222" s="79" t="s">
        <v>12</v>
      </c>
      <c r="J222" s="80">
        <f t="shared" si="27"/>
        <v>557000</v>
      </c>
      <c r="K222" s="77">
        <v>20.07</v>
      </c>
      <c r="L222" s="79" t="s">
        <v>12</v>
      </c>
      <c r="M222" s="80">
        <f t="shared" si="33"/>
        <v>20070</v>
      </c>
      <c r="N222" s="77">
        <v>4.3099999999999996</v>
      </c>
      <c r="O222" s="79" t="s">
        <v>12</v>
      </c>
      <c r="P222" s="76">
        <f t="shared" si="34"/>
        <v>4310</v>
      </c>
    </row>
    <row r="223" spans="2:16">
      <c r="B223" s="89">
        <v>4.5</v>
      </c>
      <c r="C223" s="90" t="s">
        <v>67</v>
      </c>
      <c r="D223" s="74">
        <f t="shared" si="29"/>
        <v>642.85714285714289</v>
      </c>
      <c r="E223" s="91">
        <v>1.9890000000000001E-2</v>
      </c>
      <c r="F223" s="92">
        <v>3.9890000000000003E-6</v>
      </c>
      <c r="G223" s="88">
        <f t="shared" si="32"/>
        <v>1.9893989000000001E-2</v>
      </c>
      <c r="H223" s="77">
        <v>666.19</v>
      </c>
      <c r="I223" s="79" t="s">
        <v>12</v>
      </c>
      <c r="J223" s="80">
        <f t="shared" si="27"/>
        <v>666190</v>
      </c>
      <c r="K223" s="77">
        <v>25.35</v>
      </c>
      <c r="L223" s="79" t="s">
        <v>12</v>
      </c>
      <c r="M223" s="80">
        <f t="shared" si="33"/>
        <v>25350</v>
      </c>
      <c r="N223" s="77">
        <v>5.0599999999999996</v>
      </c>
      <c r="O223" s="79" t="s">
        <v>12</v>
      </c>
      <c r="P223" s="76">
        <f t="shared" si="34"/>
        <v>5060</v>
      </c>
    </row>
    <row r="224" spans="2:16">
      <c r="B224" s="89">
        <v>5</v>
      </c>
      <c r="C224" s="90" t="s">
        <v>67</v>
      </c>
      <c r="D224" s="74">
        <f t="shared" si="29"/>
        <v>714.28571428571433</v>
      </c>
      <c r="E224" s="91">
        <v>1.9189999999999999E-2</v>
      </c>
      <c r="F224" s="92">
        <v>3.6160000000000002E-6</v>
      </c>
      <c r="G224" s="88">
        <f t="shared" si="32"/>
        <v>1.9193616E-2</v>
      </c>
      <c r="H224" s="77">
        <v>779.77</v>
      </c>
      <c r="I224" s="79" t="s">
        <v>12</v>
      </c>
      <c r="J224" s="80">
        <f t="shared" si="27"/>
        <v>779770</v>
      </c>
      <c r="K224" s="77">
        <v>30.03</v>
      </c>
      <c r="L224" s="79" t="s">
        <v>12</v>
      </c>
      <c r="M224" s="80">
        <f t="shared" si="33"/>
        <v>30030</v>
      </c>
      <c r="N224" s="77">
        <v>5.82</v>
      </c>
      <c r="O224" s="79" t="s">
        <v>12</v>
      </c>
      <c r="P224" s="76">
        <f t="shared" si="34"/>
        <v>5820</v>
      </c>
    </row>
    <row r="225" spans="1:16">
      <c r="B225" s="89">
        <v>5.5</v>
      </c>
      <c r="C225" s="90" t="s">
        <v>67</v>
      </c>
      <c r="D225" s="74">
        <f t="shared" si="29"/>
        <v>785.71428571428567</v>
      </c>
      <c r="E225" s="91">
        <v>1.864E-2</v>
      </c>
      <c r="F225" s="92">
        <v>3.309E-6</v>
      </c>
      <c r="G225" s="88">
        <f t="shared" si="32"/>
        <v>1.8643309E-2</v>
      </c>
      <c r="H225" s="77">
        <v>897.09</v>
      </c>
      <c r="I225" s="79" t="s">
        <v>12</v>
      </c>
      <c r="J225" s="80">
        <f t="shared" si="27"/>
        <v>897090</v>
      </c>
      <c r="K225" s="77">
        <v>34.32</v>
      </c>
      <c r="L225" s="79" t="s">
        <v>12</v>
      </c>
      <c r="M225" s="80">
        <f t="shared" si="33"/>
        <v>34320</v>
      </c>
      <c r="N225" s="77">
        <v>6.59</v>
      </c>
      <c r="O225" s="79" t="s">
        <v>12</v>
      </c>
      <c r="P225" s="76">
        <f>N225*1000</f>
        <v>6590</v>
      </c>
    </row>
    <row r="226" spans="1:16">
      <c r="B226" s="89">
        <v>6</v>
      </c>
      <c r="C226" s="90" t="s">
        <v>67</v>
      </c>
      <c r="D226" s="74">
        <f t="shared" si="29"/>
        <v>857.14285714285711</v>
      </c>
      <c r="E226" s="91">
        <v>1.8190000000000001E-2</v>
      </c>
      <c r="F226" s="92">
        <v>3.0510000000000001E-6</v>
      </c>
      <c r="G226" s="88">
        <f t="shared" si="32"/>
        <v>1.8193051000000002E-2</v>
      </c>
      <c r="H226" s="77">
        <v>1.02</v>
      </c>
      <c r="I226" s="78" t="s">
        <v>90</v>
      </c>
      <c r="J226" s="187">
        <f>H226*1000000</f>
        <v>1020000</v>
      </c>
      <c r="K226" s="77">
        <v>38.340000000000003</v>
      </c>
      <c r="L226" s="79" t="s">
        <v>12</v>
      </c>
      <c r="M226" s="80">
        <f t="shared" si="33"/>
        <v>38340</v>
      </c>
      <c r="N226" s="77">
        <v>7.35</v>
      </c>
      <c r="O226" s="79" t="s">
        <v>12</v>
      </c>
      <c r="P226" s="76">
        <f t="shared" ref="P226:P228" si="35">N226*1000</f>
        <v>7350</v>
      </c>
    </row>
    <row r="227" spans="1:16">
      <c r="B227" s="89">
        <v>6.5</v>
      </c>
      <c r="C227" s="90" t="s">
        <v>67</v>
      </c>
      <c r="D227" s="74">
        <f t="shared" si="29"/>
        <v>928.57142857142856</v>
      </c>
      <c r="E227" s="91">
        <v>1.7829999999999999E-2</v>
      </c>
      <c r="F227" s="92">
        <v>2.8320000000000002E-6</v>
      </c>
      <c r="G227" s="88">
        <f t="shared" si="32"/>
        <v>1.7832832E-2</v>
      </c>
      <c r="H227" s="77">
        <v>1.1399999999999999</v>
      </c>
      <c r="I227" s="79" t="s">
        <v>90</v>
      </c>
      <c r="J227" s="187">
        <f t="shared" ref="J227:J228" si="36">H227*1000000</f>
        <v>1140000</v>
      </c>
      <c r="K227" s="77">
        <v>42.13</v>
      </c>
      <c r="L227" s="79" t="s">
        <v>12</v>
      </c>
      <c r="M227" s="80">
        <f t="shared" si="33"/>
        <v>42130</v>
      </c>
      <c r="N227" s="77">
        <v>8.1199999999999992</v>
      </c>
      <c r="O227" s="79" t="s">
        <v>12</v>
      </c>
      <c r="P227" s="76">
        <f t="shared" si="35"/>
        <v>8119.9999999999991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9"/>
        <v>1000</v>
      </c>
      <c r="E228" s="91">
        <v>1.7520000000000001E-2</v>
      </c>
      <c r="F228" s="92">
        <v>2.6419999999999999E-6</v>
      </c>
      <c r="G228" s="88">
        <f t="shared" si="32"/>
        <v>1.7522642000000001E-2</v>
      </c>
      <c r="H228" s="77">
        <v>1.27</v>
      </c>
      <c r="I228" s="79" t="s">
        <v>90</v>
      </c>
      <c r="J228" s="187">
        <f t="shared" si="36"/>
        <v>1270000</v>
      </c>
      <c r="K228" s="77">
        <v>45.74</v>
      </c>
      <c r="L228" s="79" t="s">
        <v>12</v>
      </c>
      <c r="M228" s="80">
        <f t="shared" si="33"/>
        <v>45740</v>
      </c>
      <c r="N228" s="77">
        <v>8.8800000000000008</v>
      </c>
      <c r="O228" s="79" t="s">
        <v>12</v>
      </c>
      <c r="P228" s="76">
        <f t="shared" si="35"/>
        <v>8880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"/>
  <sheetViews>
    <sheetView zoomScale="70" zoomScaleNormal="70" workbookViewId="0">
      <selection activeCell="K16" sqref="K16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12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3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srim7Li_Diamond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223</v>
      </c>
      <c r="D6" s="21" t="s">
        <v>32</v>
      </c>
      <c r="F6" s="27" t="s">
        <v>4</v>
      </c>
      <c r="G6" s="28">
        <v>6</v>
      </c>
      <c r="H6" s="28">
        <v>100</v>
      </c>
      <c r="I6" s="29">
        <v>100</v>
      </c>
      <c r="J6" s="4">
        <v>1</v>
      </c>
      <c r="K6" s="30">
        <v>35.198999999999998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224</v>
      </c>
      <c r="F7" s="32"/>
      <c r="G7" s="33"/>
      <c r="H7" s="33"/>
      <c r="I7" s="34"/>
      <c r="J7" s="4">
        <v>2</v>
      </c>
      <c r="K7" s="35">
        <v>351.99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3.52</v>
      </c>
      <c r="D8" s="38" t="s">
        <v>9</v>
      </c>
      <c r="F8" s="32"/>
      <c r="G8" s="33"/>
      <c r="H8" s="33"/>
      <c r="I8" s="34"/>
      <c r="J8" s="4">
        <v>3</v>
      </c>
      <c r="K8" s="35">
        <v>351.99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1.7648000000000001E+23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108</v>
      </c>
      <c r="F12" s="32"/>
      <c r="G12" s="33"/>
      <c r="H12" s="33"/>
      <c r="I12" s="34"/>
      <c r="J12" s="4">
        <v>7</v>
      </c>
      <c r="K12" s="35">
        <v>19.945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110</v>
      </c>
      <c r="F13" s="49"/>
      <c r="G13" s="50"/>
      <c r="H13" s="50"/>
      <c r="I13" s="51"/>
      <c r="J13" s="4">
        <v>8</v>
      </c>
      <c r="K13" s="52">
        <v>0.82503000000000004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172</v>
      </c>
      <c r="C14" s="102"/>
      <c r="D14" s="21" t="s">
        <v>173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91</v>
      </c>
      <c r="C15" s="103"/>
      <c r="D15" s="101" t="s">
        <v>92</v>
      </c>
      <c r="E15" s="58"/>
      <c r="F15" s="58"/>
      <c r="G15" s="58"/>
      <c r="H15" s="59"/>
      <c r="I15" s="59"/>
      <c r="J15" s="60"/>
      <c r="K15" s="61"/>
      <c r="L15" s="62"/>
      <c r="M15" s="60"/>
      <c r="N15" s="21"/>
      <c r="O15" s="21"/>
      <c r="P15" s="60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58"/>
      <c r="H16" s="64"/>
      <c r="I16" s="59"/>
      <c r="J16" s="65"/>
      <c r="K16" s="116" t="s">
        <v>235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88" t="s">
        <v>58</v>
      </c>
      <c r="E18" s="190" t="s">
        <v>59</v>
      </c>
      <c r="F18" s="191"/>
      <c r="G18" s="192"/>
      <c r="H18" s="71" t="s">
        <v>60</v>
      </c>
      <c r="I18" s="25"/>
      <c r="J18" s="188" t="s">
        <v>61</v>
      </c>
      <c r="K18" s="71" t="s">
        <v>62</v>
      </c>
      <c r="L18" s="73"/>
      <c r="M18" s="188" t="s">
        <v>61</v>
      </c>
      <c r="N18" s="71" t="s">
        <v>62</v>
      </c>
      <c r="O18" s="25"/>
      <c r="P18" s="188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3.671E-2</v>
      </c>
      <c r="F20" s="87">
        <v>0.2374</v>
      </c>
      <c r="G20" s="88">
        <f>E20+F20</f>
        <v>0.27411000000000002</v>
      </c>
      <c r="H20" s="84">
        <v>5</v>
      </c>
      <c r="I20" s="85" t="s">
        <v>64</v>
      </c>
      <c r="J20" s="97">
        <f>H20/1000/10</f>
        <v>5.0000000000000001E-4</v>
      </c>
      <c r="K20" s="84">
        <v>4</v>
      </c>
      <c r="L20" s="85" t="s">
        <v>64</v>
      </c>
      <c r="M20" s="97">
        <f t="shared" ref="M20:M83" si="0">K20/1000/10</f>
        <v>4.0000000000000002E-4</v>
      </c>
      <c r="N20" s="84">
        <v>3</v>
      </c>
      <c r="O20" s="85" t="s">
        <v>64</v>
      </c>
      <c r="P20" s="97">
        <f t="shared" ref="P20:P83" si="1">N20/1000/10</f>
        <v>3.0000000000000003E-4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3.9239999999999997E-2</v>
      </c>
      <c r="F21" s="92">
        <v>0.24690000000000001</v>
      </c>
      <c r="G21" s="88">
        <f t="shared" ref="G21:G84" si="3">E21+F21</f>
        <v>0.28614000000000001</v>
      </c>
      <c r="H21" s="89">
        <v>6</v>
      </c>
      <c r="I21" s="90" t="s">
        <v>64</v>
      </c>
      <c r="J21" s="74">
        <f t="shared" ref="J21:J84" si="4">H21/1000/10</f>
        <v>6.0000000000000006E-4</v>
      </c>
      <c r="K21" s="89">
        <v>4</v>
      </c>
      <c r="L21" s="90" t="s">
        <v>64</v>
      </c>
      <c r="M21" s="74">
        <f t="shared" si="0"/>
        <v>4.0000000000000002E-4</v>
      </c>
      <c r="N21" s="89">
        <v>3</v>
      </c>
      <c r="O21" s="90" t="s">
        <v>64</v>
      </c>
      <c r="P21" s="74">
        <f t="shared" si="1"/>
        <v>3.0000000000000003E-4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4.1619999999999997E-2</v>
      </c>
      <c r="F22" s="92">
        <v>0.25519999999999998</v>
      </c>
      <c r="G22" s="88">
        <f t="shared" si="3"/>
        <v>0.29681999999999997</v>
      </c>
      <c r="H22" s="89">
        <v>6</v>
      </c>
      <c r="I22" s="90" t="s">
        <v>64</v>
      </c>
      <c r="J22" s="74">
        <f t="shared" si="4"/>
        <v>6.0000000000000006E-4</v>
      </c>
      <c r="K22" s="89">
        <v>5</v>
      </c>
      <c r="L22" s="90" t="s">
        <v>64</v>
      </c>
      <c r="M22" s="74">
        <f t="shared" si="0"/>
        <v>5.0000000000000001E-4</v>
      </c>
      <c r="N22" s="89">
        <v>4</v>
      </c>
      <c r="O22" s="90" t="s">
        <v>64</v>
      </c>
      <c r="P22" s="74">
        <f t="shared" si="1"/>
        <v>4.0000000000000002E-4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4.3869999999999999E-2</v>
      </c>
      <c r="F23" s="92">
        <v>0.2626</v>
      </c>
      <c r="G23" s="88">
        <f t="shared" si="3"/>
        <v>0.30647000000000002</v>
      </c>
      <c r="H23" s="89">
        <v>7</v>
      </c>
      <c r="I23" s="90" t="s">
        <v>64</v>
      </c>
      <c r="J23" s="74">
        <f t="shared" si="4"/>
        <v>6.9999999999999999E-4</v>
      </c>
      <c r="K23" s="89">
        <v>5</v>
      </c>
      <c r="L23" s="90" t="s">
        <v>64</v>
      </c>
      <c r="M23" s="74">
        <f t="shared" si="0"/>
        <v>5.0000000000000001E-4</v>
      </c>
      <c r="N23" s="89">
        <v>4</v>
      </c>
      <c r="O23" s="90" t="s">
        <v>64</v>
      </c>
      <c r="P23" s="74">
        <f t="shared" si="1"/>
        <v>4.0000000000000002E-4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4.6010000000000002E-2</v>
      </c>
      <c r="F24" s="92">
        <v>0.26919999999999999</v>
      </c>
      <c r="G24" s="88">
        <f t="shared" si="3"/>
        <v>0.31520999999999999</v>
      </c>
      <c r="H24" s="89">
        <v>7</v>
      </c>
      <c r="I24" s="90" t="s">
        <v>64</v>
      </c>
      <c r="J24" s="74">
        <f t="shared" si="4"/>
        <v>6.9999999999999999E-4</v>
      </c>
      <c r="K24" s="89">
        <v>5</v>
      </c>
      <c r="L24" s="90" t="s">
        <v>64</v>
      </c>
      <c r="M24" s="74">
        <f t="shared" si="0"/>
        <v>5.0000000000000001E-4</v>
      </c>
      <c r="N24" s="89">
        <v>4</v>
      </c>
      <c r="O24" s="90" t="s">
        <v>64</v>
      </c>
      <c r="P24" s="74">
        <f t="shared" si="1"/>
        <v>4.0000000000000002E-4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4.8059999999999999E-2</v>
      </c>
      <c r="F25" s="92">
        <v>0.27510000000000001</v>
      </c>
      <c r="G25" s="88">
        <f t="shared" si="3"/>
        <v>0.32316</v>
      </c>
      <c r="H25" s="89">
        <v>8</v>
      </c>
      <c r="I25" s="90" t="s">
        <v>64</v>
      </c>
      <c r="J25" s="74">
        <f t="shared" si="4"/>
        <v>8.0000000000000004E-4</v>
      </c>
      <c r="K25" s="89">
        <v>6</v>
      </c>
      <c r="L25" s="90" t="s">
        <v>64</v>
      </c>
      <c r="M25" s="74">
        <f t="shared" si="0"/>
        <v>6.0000000000000006E-4</v>
      </c>
      <c r="N25" s="89">
        <v>4</v>
      </c>
      <c r="O25" s="90" t="s">
        <v>64</v>
      </c>
      <c r="P25" s="74">
        <f t="shared" si="1"/>
        <v>4.0000000000000002E-4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5.0020000000000002E-2</v>
      </c>
      <c r="F26" s="92">
        <v>0.28050000000000003</v>
      </c>
      <c r="G26" s="88">
        <f t="shared" si="3"/>
        <v>0.33052000000000004</v>
      </c>
      <c r="H26" s="89">
        <v>8</v>
      </c>
      <c r="I26" s="90" t="s">
        <v>64</v>
      </c>
      <c r="J26" s="74">
        <f t="shared" si="4"/>
        <v>8.0000000000000004E-4</v>
      </c>
      <c r="K26" s="89">
        <v>6</v>
      </c>
      <c r="L26" s="90" t="s">
        <v>64</v>
      </c>
      <c r="M26" s="74">
        <f t="shared" si="0"/>
        <v>6.0000000000000006E-4</v>
      </c>
      <c r="N26" s="89">
        <v>4</v>
      </c>
      <c r="O26" s="90" t="s">
        <v>64</v>
      </c>
      <c r="P26" s="74">
        <f t="shared" si="1"/>
        <v>4.0000000000000002E-4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5.1909999999999998E-2</v>
      </c>
      <c r="F27" s="92">
        <v>0.28549999999999998</v>
      </c>
      <c r="G27" s="88">
        <f t="shared" si="3"/>
        <v>0.33740999999999999</v>
      </c>
      <c r="H27" s="89">
        <v>9</v>
      </c>
      <c r="I27" s="90" t="s">
        <v>64</v>
      </c>
      <c r="J27" s="74">
        <f t="shared" si="4"/>
        <v>8.9999999999999998E-4</v>
      </c>
      <c r="K27" s="89">
        <v>6</v>
      </c>
      <c r="L27" s="90" t="s">
        <v>64</v>
      </c>
      <c r="M27" s="74">
        <f t="shared" si="0"/>
        <v>6.0000000000000006E-4</v>
      </c>
      <c r="N27" s="89">
        <v>5</v>
      </c>
      <c r="O27" s="90" t="s">
        <v>64</v>
      </c>
      <c r="P27" s="74">
        <f t="shared" si="1"/>
        <v>5.0000000000000001E-4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5.373E-2</v>
      </c>
      <c r="F28" s="92">
        <v>0.28999999999999998</v>
      </c>
      <c r="G28" s="88">
        <f t="shared" si="3"/>
        <v>0.34372999999999998</v>
      </c>
      <c r="H28" s="89">
        <v>9</v>
      </c>
      <c r="I28" s="90" t="s">
        <v>64</v>
      </c>
      <c r="J28" s="74">
        <f t="shared" si="4"/>
        <v>8.9999999999999998E-4</v>
      </c>
      <c r="K28" s="89">
        <v>7</v>
      </c>
      <c r="L28" s="90" t="s">
        <v>64</v>
      </c>
      <c r="M28" s="74">
        <f t="shared" si="0"/>
        <v>6.9999999999999999E-4</v>
      </c>
      <c r="N28" s="89">
        <v>5</v>
      </c>
      <c r="O28" s="90" t="s">
        <v>64</v>
      </c>
      <c r="P28" s="74">
        <f t="shared" si="1"/>
        <v>5.0000000000000001E-4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5.5489999999999998E-2</v>
      </c>
      <c r="F29" s="92">
        <v>0.29409999999999997</v>
      </c>
      <c r="G29" s="88">
        <f t="shared" si="3"/>
        <v>0.34958999999999996</v>
      </c>
      <c r="H29" s="89">
        <v>9</v>
      </c>
      <c r="I29" s="90" t="s">
        <v>64</v>
      </c>
      <c r="J29" s="74">
        <f t="shared" si="4"/>
        <v>8.9999999999999998E-4</v>
      </c>
      <c r="K29" s="89">
        <v>7</v>
      </c>
      <c r="L29" s="90" t="s">
        <v>64</v>
      </c>
      <c r="M29" s="74">
        <f t="shared" si="0"/>
        <v>6.9999999999999999E-4</v>
      </c>
      <c r="N29" s="89">
        <v>5</v>
      </c>
      <c r="O29" s="90" t="s">
        <v>64</v>
      </c>
      <c r="P29" s="74">
        <f t="shared" si="1"/>
        <v>5.0000000000000001E-4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5.7200000000000001E-2</v>
      </c>
      <c r="F30" s="92">
        <v>0.2979</v>
      </c>
      <c r="G30" s="88">
        <f t="shared" si="3"/>
        <v>0.35509999999999997</v>
      </c>
      <c r="H30" s="89">
        <v>10</v>
      </c>
      <c r="I30" s="90" t="s">
        <v>64</v>
      </c>
      <c r="J30" s="74">
        <f t="shared" si="4"/>
        <v>1E-3</v>
      </c>
      <c r="K30" s="89">
        <v>7</v>
      </c>
      <c r="L30" s="90" t="s">
        <v>64</v>
      </c>
      <c r="M30" s="74">
        <f t="shared" si="0"/>
        <v>6.9999999999999999E-4</v>
      </c>
      <c r="N30" s="89">
        <v>5</v>
      </c>
      <c r="O30" s="90" t="s">
        <v>64</v>
      </c>
      <c r="P30" s="74">
        <f t="shared" si="1"/>
        <v>5.0000000000000001E-4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5.8860000000000003E-2</v>
      </c>
      <c r="F31" s="92">
        <v>0.30149999999999999</v>
      </c>
      <c r="G31" s="88">
        <f t="shared" si="3"/>
        <v>0.36036000000000001</v>
      </c>
      <c r="H31" s="89">
        <v>10</v>
      </c>
      <c r="I31" s="90" t="s">
        <v>64</v>
      </c>
      <c r="J31" s="74">
        <f t="shared" si="4"/>
        <v>1E-3</v>
      </c>
      <c r="K31" s="89">
        <v>7</v>
      </c>
      <c r="L31" s="90" t="s">
        <v>64</v>
      </c>
      <c r="M31" s="74">
        <f t="shared" si="0"/>
        <v>6.9999999999999999E-4</v>
      </c>
      <c r="N31" s="89">
        <v>5</v>
      </c>
      <c r="O31" s="90" t="s">
        <v>64</v>
      </c>
      <c r="P31" s="74">
        <f t="shared" si="1"/>
        <v>5.0000000000000001E-4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6.2039999999999998E-2</v>
      </c>
      <c r="F32" s="92">
        <v>0.30780000000000002</v>
      </c>
      <c r="G32" s="88">
        <f t="shared" si="3"/>
        <v>0.36984</v>
      </c>
      <c r="H32" s="89">
        <v>11</v>
      </c>
      <c r="I32" s="90" t="s">
        <v>64</v>
      </c>
      <c r="J32" s="74">
        <f t="shared" si="4"/>
        <v>1.0999999999999998E-3</v>
      </c>
      <c r="K32" s="89">
        <v>8</v>
      </c>
      <c r="L32" s="90" t="s">
        <v>64</v>
      </c>
      <c r="M32" s="74">
        <f t="shared" si="0"/>
        <v>8.0000000000000004E-4</v>
      </c>
      <c r="N32" s="89">
        <v>6</v>
      </c>
      <c r="O32" s="90" t="s">
        <v>64</v>
      </c>
      <c r="P32" s="74">
        <f t="shared" si="1"/>
        <v>6.0000000000000006E-4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6.5809999999999994E-2</v>
      </c>
      <c r="F33" s="92">
        <v>0.31459999999999999</v>
      </c>
      <c r="G33" s="88">
        <f t="shared" si="3"/>
        <v>0.38040999999999997</v>
      </c>
      <c r="H33" s="89">
        <v>12</v>
      </c>
      <c r="I33" s="90" t="s">
        <v>64</v>
      </c>
      <c r="J33" s="74">
        <f t="shared" si="4"/>
        <v>1.2000000000000001E-3</v>
      </c>
      <c r="K33" s="89">
        <v>8</v>
      </c>
      <c r="L33" s="90" t="s">
        <v>64</v>
      </c>
      <c r="M33" s="74">
        <f t="shared" si="0"/>
        <v>8.0000000000000004E-4</v>
      </c>
      <c r="N33" s="89">
        <v>6</v>
      </c>
      <c r="O33" s="90" t="s">
        <v>64</v>
      </c>
      <c r="P33" s="74">
        <f t="shared" si="1"/>
        <v>6.0000000000000006E-4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6.9370000000000001E-2</v>
      </c>
      <c r="F34" s="92">
        <v>0.32029999999999997</v>
      </c>
      <c r="G34" s="88">
        <f t="shared" si="3"/>
        <v>0.38966999999999996</v>
      </c>
      <c r="H34" s="89">
        <v>13</v>
      </c>
      <c r="I34" s="90" t="s">
        <v>64</v>
      </c>
      <c r="J34" s="74">
        <f t="shared" si="4"/>
        <v>1.2999999999999999E-3</v>
      </c>
      <c r="K34" s="89">
        <v>9</v>
      </c>
      <c r="L34" s="90" t="s">
        <v>64</v>
      </c>
      <c r="M34" s="74">
        <f t="shared" si="0"/>
        <v>8.9999999999999998E-4</v>
      </c>
      <c r="N34" s="89">
        <v>7</v>
      </c>
      <c r="O34" s="90" t="s">
        <v>64</v>
      </c>
      <c r="P34" s="74">
        <f t="shared" si="1"/>
        <v>6.9999999999999999E-4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7.2749999999999995E-2</v>
      </c>
      <c r="F35" s="92">
        <v>0.32519999999999999</v>
      </c>
      <c r="G35" s="88">
        <f t="shared" si="3"/>
        <v>0.39794999999999997</v>
      </c>
      <c r="H35" s="89">
        <v>14</v>
      </c>
      <c r="I35" s="90" t="s">
        <v>64</v>
      </c>
      <c r="J35" s="74">
        <f t="shared" si="4"/>
        <v>1.4E-3</v>
      </c>
      <c r="K35" s="89">
        <v>10</v>
      </c>
      <c r="L35" s="90" t="s">
        <v>64</v>
      </c>
      <c r="M35" s="74">
        <f t="shared" si="0"/>
        <v>1E-3</v>
      </c>
      <c r="N35" s="89">
        <v>7</v>
      </c>
      <c r="O35" s="90" t="s">
        <v>64</v>
      </c>
      <c r="P35" s="74">
        <f t="shared" si="1"/>
        <v>6.9999999999999999E-4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7.5990000000000002E-2</v>
      </c>
      <c r="F36" s="92">
        <v>0.32940000000000003</v>
      </c>
      <c r="G36" s="88">
        <f t="shared" si="3"/>
        <v>0.40539000000000003</v>
      </c>
      <c r="H36" s="89">
        <v>15</v>
      </c>
      <c r="I36" s="90" t="s">
        <v>64</v>
      </c>
      <c r="J36" s="74">
        <f t="shared" si="4"/>
        <v>1.5E-3</v>
      </c>
      <c r="K36" s="89">
        <v>10</v>
      </c>
      <c r="L36" s="90" t="s">
        <v>64</v>
      </c>
      <c r="M36" s="74">
        <f t="shared" si="0"/>
        <v>1E-3</v>
      </c>
      <c r="N36" s="89">
        <v>7</v>
      </c>
      <c r="O36" s="90" t="s">
        <v>64</v>
      </c>
      <c r="P36" s="74">
        <f t="shared" si="1"/>
        <v>6.9999999999999999E-4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7.9089999999999994E-2</v>
      </c>
      <c r="F37" s="92">
        <v>0.33310000000000001</v>
      </c>
      <c r="G37" s="88">
        <f t="shared" si="3"/>
        <v>0.41219</v>
      </c>
      <c r="H37" s="89">
        <v>16</v>
      </c>
      <c r="I37" s="90" t="s">
        <v>64</v>
      </c>
      <c r="J37" s="74">
        <f t="shared" si="4"/>
        <v>1.6000000000000001E-3</v>
      </c>
      <c r="K37" s="89">
        <v>11</v>
      </c>
      <c r="L37" s="90" t="s">
        <v>64</v>
      </c>
      <c r="M37" s="74">
        <f t="shared" si="0"/>
        <v>1.0999999999999998E-3</v>
      </c>
      <c r="N37" s="89">
        <v>8</v>
      </c>
      <c r="O37" s="90" t="s">
        <v>64</v>
      </c>
      <c r="P37" s="74">
        <f t="shared" si="1"/>
        <v>8.0000000000000004E-4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8.208E-2</v>
      </c>
      <c r="F38" s="92">
        <v>0.33629999999999999</v>
      </c>
      <c r="G38" s="88">
        <f t="shared" si="3"/>
        <v>0.41837999999999997</v>
      </c>
      <c r="H38" s="89">
        <v>17</v>
      </c>
      <c r="I38" s="90" t="s">
        <v>64</v>
      </c>
      <c r="J38" s="74">
        <f t="shared" si="4"/>
        <v>1.7000000000000001E-3</v>
      </c>
      <c r="K38" s="89">
        <v>11</v>
      </c>
      <c r="L38" s="90" t="s">
        <v>64</v>
      </c>
      <c r="M38" s="74">
        <f t="shared" si="0"/>
        <v>1.0999999999999998E-3</v>
      </c>
      <c r="N38" s="89">
        <v>8</v>
      </c>
      <c r="O38" s="90" t="s">
        <v>64</v>
      </c>
      <c r="P38" s="74">
        <f t="shared" si="1"/>
        <v>8.0000000000000004E-4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8.4959999999999994E-2</v>
      </c>
      <c r="F39" s="92">
        <v>0.33900000000000002</v>
      </c>
      <c r="G39" s="88">
        <f t="shared" si="3"/>
        <v>0.42396</v>
      </c>
      <c r="H39" s="89">
        <v>18</v>
      </c>
      <c r="I39" s="90" t="s">
        <v>64</v>
      </c>
      <c r="J39" s="74">
        <f t="shared" si="4"/>
        <v>1.8E-3</v>
      </c>
      <c r="K39" s="89">
        <v>12</v>
      </c>
      <c r="L39" s="90" t="s">
        <v>64</v>
      </c>
      <c r="M39" s="74">
        <f t="shared" si="0"/>
        <v>1.2000000000000001E-3</v>
      </c>
      <c r="N39" s="89">
        <v>9</v>
      </c>
      <c r="O39" s="90" t="s">
        <v>64</v>
      </c>
      <c r="P39" s="74">
        <f t="shared" si="1"/>
        <v>8.9999999999999998E-4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8.7739999999999999E-2</v>
      </c>
      <c r="F40" s="92">
        <v>0.34139999999999998</v>
      </c>
      <c r="G40" s="88">
        <f t="shared" si="3"/>
        <v>0.42913999999999997</v>
      </c>
      <c r="H40" s="89">
        <v>19</v>
      </c>
      <c r="I40" s="90" t="s">
        <v>64</v>
      </c>
      <c r="J40" s="74">
        <f t="shared" si="4"/>
        <v>1.9E-3</v>
      </c>
      <c r="K40" s="89">
        <v>12</v>
      </c>
      <c r="L40" s="90" t="s">
        <v>64</v>
      </c>
      <c r="M40" s="74">
        <f t="shared" si="0"/>
        <v>1.2000000000000001E-3</v>
      </c>
      <c r="N40" s="89">
        <v>9</v>
      </c>
      <c r="O40" s="90" t="s">
        <v>64</v>
      </c>
      <c r="P40" s="74">
        <f t="shared" si="1"/>
        <v>8.9999999999999998E-4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9.307E-2</v>
      </c>
      <c r="F41" s="92">
        <v>0.3453</v>
      </c>
      <c r="G41" s="88">
        <f t="shared" si="3"/>
        <v>0.43836999999999998</v>
      </c>
      <c r="H41" s="89">
        <v>21</v>
      </c>
      <c r="I41" s="90" t="s">
        <v>64</v>
      </c>
      <c r="J41" s="74">
        <f t="shared" si="4"/>
        <v>2.1000000000000003E-3</v>
      </c>
      <c r="K41" s="89">
        <v>14</v>
      </c>
      <c r="L41" s="90" t="s">
        <v>64</v>
      </c>
      <c r="M41" s="74">
        <f t="shared" si="0"/>
        <v>1.4E-3</v>
      </c>
      <c r="N41" s="89">
        <v>10</v>
      </c>
      <c r="O41" s="90" t="s">
        <v>64</v>
      </c>
      <c r="P41" s="74">
        <f t="shared" si="1"/>
        <v>1E-3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9.8100000000000007E-2</v>
      </c>
      <c r="F42" s="92">
        <v>0.3483</v>
      </c>
      <c r="G42" s="88">
        <f t="shared" si="3"/>
        <v>0.44640000000000002</v>
      </c>
      <c r="H42" s="89">
        <v>22</v>
      </c>
      <c r="I42" s="90" t="s">
        <v>64</v>
      </c>
      <c r="J42" s="74">
        <f t="shared" si="4"/>
        <v>2.1999999999999997E-3</v>
      </c>
      <c r="K42" s="89">
        <v>15</v>
      </c>
      <c r="L42" s="90" t="s">
        <v>64</v>
      </c>
      <c r="M42" s="74">
        <f t="shared" si="0"/>
        <v>1.5E-3</v>
      </c>
      <c r="N42" s="89">
        <v>11</v>
      </c>
      <c r="O42" s="90" t="s">
        <v>64</v>
      </c>
      <c r="P42" s="74">
        <f t="shared" si="1"/>
        <v>1.0999999999999998E-3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0.10290000000000001</v>
      </c>
      <c r="F43" s="92">
        <v>0.35049999999999998</v>
      </c>
      <c r="G43" s="88">
        <f t="shared" si="3"/>
        <v>0.45339999999999997</v>
      </c>
      <c r="H43" s="89">
        <v>24</v>
      </c>
      <c r="I43" s="90" t="s">
        <v>64</v>
      </c>
      <c r="J43" s="74">
        <f t="shared" si="4"/>
        <v>2.4000000000000002E-3</v>
      </c>
      <c r="K43" s="89">
        <v>16</v>
      </c>
      <c r="L43" s="90" t="s">
        <v>64</v>
      </c>
      <c r="M43" s="74">
        <f t="shared" si="0"/>
        <v>1.6000000000000001E-3</v>
      </c>
      <c r="N43" s="89">
        <v>11</v>
      </c>
      <c r="O43" s="90" t="s">
        <v>64</v>
      </c>
      <c r="P43" s="74">
        <f t="shared" si="1"/>
        <v>1.0999999999999998E-3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0.1075</v>
      </c>
      <c r="F44" s="92">
        <v>0.35210000000000002</v>
      </c>
      <c r="G44" s="88">
        <f t="shared" si="3"/>
        <v>0.45960000000000001</v>
      </c>
      <c r="H44" s="89">
        <v>26</v>
      </c>
      <c r="I44" s="90" t="s">
        <v>64</v>
      </c>
      <c r="J44" s="74">
        <f t="shared" si="4"/>
        <v>2.5999999999999999E-3</v>
      </c>
      <c r="K44" s="89">
        <v>17</v>
      </c>
      <c r="L44" s="90" t="s">
        <v>64</v>
      </c>
      <c r="M44" s="74">
        <f t="shared" si="0"/>
        <v>1.7000000000000001E-3</v>
      </c>
      <c r="N44" s="89">
        <v>12</v>
      </c>
      <c r="O44" s="90" t="s">
        <v>64</v>
      </c>
      <c r="P44" s="74">
        <f t="shared" si="1"/>
        <v>1.2000000000000001E-3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0.1119</v>
      </c>
      <c r="F45" s="92">
        <v>0.3533</v>
      </c>
      <c r="G45" s="88">
        <f t="shared" si="3"/>
        <v>0.4652</v>
      </c>
      <c r="H45" s="89">
        <v>28</v>
      </c>
      <c r="I45" s="90" t="s">
        <v>64</v>
      </c>
      <c r="J45" s="74">
        <f t="shared" si="4"/>
        <v>2.8E-3</v>
      </c>
      <c r="K45" s="89">
        <v>18</v>
      </c>
      <c r="L45" s="90" t="s">
        <v>64</v>
      </c>
      <c r="M45" s="74">
        <f t="shared" si="0"/>
        <v>1.8E-3</v>
      </c>
      <c r="N45" s="89">
        <v>13</v>
      </c>
      <c r="O45" s="90" t="s">
        <v>64</v>
      </c>
      <c r="P45" s="74">
        <f t="shared" si="1"/>
        <v>1.2999999999999999E-3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0.11609999999999999</v>
      </c>
      <c r="F46" s="92">
        <v>0.35399999999999998</v>
      </c>
      <c r="G46" s="88">
        <f t="shared" si="3"/>
        <v>0.47009999999999996</v>
      </c>
      <c r="H46" s="89">
        <v>30</v>
      </c>
      <c r="I46" s="90" t="s">
        <v>64</v>
      </c>
      <c r="J46" s="74">
        <f t="shared" si="4"/>
        <v>3.0000000000000001E-3</v>
      </c>
      <c r="K46" s="89">
        <v>19</v>
      </c>
      <c r="L46" s="90" t="s">
        <v>64</v>
      </c>
      <c r="M46" s="74">
        <f t="shared" si="0"/>
        <v>1.9E-3</v>
      </c>
      <c r="N46" s="89">
        <v>13</v>
      </c>
      <c r="O46" s="90" t="s">
        <v>64</v>
      </c>
      <c r="P46" s="74">
        <f t="shared" si="1"/>
        <v>1.2999999999999999E-3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0.1241</v>
      </c>
      <c r="F47" s="92">
        <v>0.35449999999999998</v>
      </c>
      <c r="G47" s="88">
        <f t="shared" si="3"/>
        <v>0.47859999999999997</v>
      </c>
      <c r="H47" s="89">
        <v>33</v>
      </c>
      <c r="I47" s="90" t="s">
        <v>64</v>
      </c>
      <c r="J47" s="74">
        <f t="shared" si="4"/>
        <v>3.3E-3</v>
      </c>
      <c r="K47" s="89">
        <v>20</v>
      </c>
      <c r="L47" s="90" t="s">
        <v>64</v>
      </c>
      <c r="M47" s="74">
        <f t="shared" si="0"/>
        <v>2E-3</v>
      </c>
      <c r="N47" s="89">
        <v>15</v>
      </c>
      <c r="O47" s="90" t="s">
        <v>64</v>
      </c>
      <c r="P47" s="74">
        <f t="shared" si="1"/>
        <v>1.5E-3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0.13159999999999999</v>
      </c>
      <c r="F48" s="92">
        <v>0.35410000000000003</v>
      </c>
      <c r="G48" s="88">
        <f t="shared" si="3"/>
        <v>0.48570000000000002</v>
      </c>
      <c r="H48" s="89">
        <v>37</v>
      </c>
      <c r="I48" s="90" t="s">
        <v>64</v>
      </c>
      <c r="J48" s="74">
        <f t="shared" si="4"/>
        <v>3.6999999999999997E-3</v>
      </c>
      <c r="K48" s="89">
        <v>22</v>
      </c>
      <c r="L48" s="90" t="s">
        <v>64</v>
      </c>
      <c r="M48" s="74">
        <f t="shared" si="0"/>
        <v>2.1999999999999997E-3</v>
      </c>
      <c r="N48" s="89">
        <v>16</v>
      </c>
      <c r="O48" s="90" t="s">
        <v>64</v>
      </c>
      <c r="P48" s="74">
        <f t="shared" si="1"/>
        <v>1.6000000000000001E-3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0.13869999999999999</v>
      </c>
      <c r="F49" s="92">
        <v>0.35310000000000002</v>
      </c>
      <c r="G49" s="88">
        <f t="shared" si="3"/>
        <v>0.49180000000000001</v>
      </c>
      <c r="H49" s="89">
        <v>40</v>
      </c>
      <c r="I49" s="90" t="s">
        <v>64</v>
      </c>
      <c r="J49" s="74">
        <f t="shared" si="4"/>
        <v>4.0000000000000001E-3</v>
      </c>
      <c r="K49" s="89">
        <v>24</v>
      </c>
      <c r="L49" s="90" t="s">
        <v>64</v>
      </c>
      <c r="M49" s="74">
        <f t="shared" si="0"/>
        <v>2.4000000000000002E-3</v>
      </c>
      <c r="N49" s="89">
        <v>17</v>
      </c>
      <c r="O49" s="90" t="s">
        <v>64</v>
      </c>
      <c r="P49" s="74">
        <f t="shared" si="1"/>
        <v>1.7000000000000001E-3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0.14549999999999999</v>
      </c>
      <c r="F50" s="92">
        <v>0.35149999999999998</v>
      </c>
      <c r="G50" s="88">
        <f t="shared" si="3"/>
        <v>0.497</v>
      </c>
      <c r="H50" s="89">
        <v>44</v>
      </c>
      <c r="I50" s="90" t="s">
        <v>64</v>
      </c>
      <c r="J50" s="74">
        <f t="shared" si="4"/>
        <v>4.3999999999999994E-3</v>
      </c>
      <c r="K50" s="89">
        <v>26</v>
      </c>
      <c r="L50" s="90" t="s">
        <v>64</v>
      </c>
      <c r="M50" s="74">
        <f t="shared" si="0"/>
        <v>2.5999999999999999E-3</v>
      </c>
      <c r="N50" s="89">
        <v>19</v>
      </c>
      <c r="O50" s="90" t="s">
        <v>64</v>
      </c>
      <c r="P50" s="74">
        <f t="shared" si="1"/>
        <v>1.9E-3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0.152</v>
      </c>
      <c r="F51" s="92">
        <v>0.34960000000000002</v>
      </c>
      <c r="G51" s="88">
        <f t="shared" si="3"/>
        <v>0.50160000000000005</v>
      </c>
      <c r="H51" s="89">
        <v>48</v>
      </c>
      <c r="I51" s="90" t="s">
        <v>64</v>
      </c>
      <c r="J51" s="74">
        <f t="shared" si="4"/>
        <v>4.8000000000000004E-3</v>
      </c>
      <c r="K51" s="89">
        <v>28</v>
      </c>
      <c r="L51" s="90" t="s">
        <v>64</v>
      </c>
      <c r="M51" s="74">
        <f t="shared" si="0"/>
        <v>2.8E-3</v>
      </c>
      <c r="N51" s="89">
        <v>20</v>
      </c>
      <c r="O51" s="90" t="s">
        <v>64</v>
      </c>
      <c r="P51" s="74">
        <f t="shared" si="1"/>
        <v>2E-3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0.15820000000000001</v>
      </c>
      <c r="F52" s="92">
        <v>0.34739999999999999</v>
      </c>
      <c r="G52" s="88">
        <f t="shared" si="3"/>
        <v>0.50560000000000005</v>
      </c>
      <c r="H52" s="89">
        <v>51</v>
      </c>
      <c r="I52" s="90" t="s">
        <v>64</v>
      </c>
      <c r="J52" s="74">
        <f t="shared" si="4"/>
        <v>5.0999999999999995E-3</v>
      </c>
      <c r="K52" s="89">
        <v>29</v>
      </c>
      <c r="L52" s="90" t="s">
        <v>64</v>
      </c>
      <c r="M52" s="74">
        <f t="shared" si="0"/>
        <v>2.9000000000000002E-3</v>
      </c>
      <c r="N52" s="89">
        <v>21</v>
      </c>
      <c r="O52" s="90" t="s">
        <v>64</v>
      </c>
      <c r="P52" s="74">
        <f t="shared" si="1"/>
        <v>2.1000000000000003E-3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0.16420000000000001</v>
      </c>
      <c r="F53" s="92">
        <v>0.34499999999999997</v>
      </c>
      <c r="G53" s="88">
        <f t="shared" si="3"/>
        <v>0.50919999999999999</v>
      </c>
      <c r="H53" s="89">
        <v>55</v>
      </c>
      <c r="I53" s="90" t="s">
        <v>64</v>
      </c>
      <c r="J53" s="74">
        <f t="shared" si="4"/>
        <v>5.4999999999999997E-3</v>
      </c>
      <c r="K53" s="89">
        <v>31</v>
      </c>
      <c r="L53" s="90" t="s">
        <v>64</v>
      </c>
      <c r="M53" s="74">
        <f t="shared" si="0"/>
        <v>3.0999999999999999E-3</v>
      </c>
      <c r="N53" s="89">
        <v>22</v>
      </c>
      <c r="O53" s="90" t="s">
        <v>64</v>
      </c>
      <c r="P53" s="74">
        <f t="shared" si="1"/>
        <v>2.1999999999999997E-3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0.1699</v>
      </c>
      <c r="F54" s="92">
        <v>0.34250000000000003</v>
      </c>
      <c r="G54" s="88">
        <f t="shared" si="3"/>
        <v>0.51239999999999997</v>
      </c>
      <c r="H54" s="89">
        <v>58</v>
      </c>
      <c r="I54" s="90" t="s">
        <v>64</v>
      </c>
      <c r="J54" s="74">
        <f t="shared" si="4"/>
        <v>5.8000000000000005E-3</v>
      </c>
      <c r="K54" s="89">
        <v>33</v>
      </c>
      <c r="L54" s="90" t="s">
        <v>64</v>
      </c>
      <c r="M54" s="74">
        <f t="shared" si="0"/>
        <v>3.3E-3</v>
      </c>
      <c r="N54" s="89">
        <v>24</v>
      </c>
      <c r="O54" s="90" t="s">
        <v>64</v>
      </c>
      <c r="P54" s="74">
        <f t="shared" si="1"/>
        <v>2.4000000000000002E-3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0.17549999999999999</v>
      </c>
      <c r="F55" s="92">
        <v>0.33989999999999998</v>
      </c>
      <c r="G55" s="88">
        <f t="shared" si="3"/>
        <v>0.51539999999999997</v>
      </c>
      <c r="H55" s="89">
        <v>62</v>
      </c>
      <c r="I55" s="90" t="s">
        <v>64</v>
      </c>
      <c r="J55" s="74">
        <f t="shared" si="4"/>
        <v>6.1999999999999998E-3</v>
      </c>
      <c r="K55" s="89">
        <v>35</v>
      </c>
      <c r="L55" s="90" t="s">
        <v>64</v>
      </c>
      <c r="M55" s="74">
        <f t="shared" si="0"/>
        <v>3.5000000000000005E-3</v>
      </c>
      <c r="N55" s="89">
        <v>25</v>
      </c>
      <c r="O55" s="90" t="s">
        <v>64</v>
      </c>
      <c r="P55" s="74">
        <f t="shared" si="1"/>
        <v>2.5000000000000001E-3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0.18090000000000001</v>
      </c>
      <c r="F56" s="92">
        <v>0.3372</v>
      </c>
      <c r="G56" s="88">
        <f t="shared" si="3"/>
        <v>0.5181</v>
      </c>
      <c r="H56" s="89">
        <v>66</v>
      </c>
      <c r="I56" s="90" t="s">
        <v>64</v>
      </c>
      <c r="J56" s="74">
        <f t="shared" si="4"/>
        <v>6.6E-3</v>
      </c>
      <c r="K56" s="89">
        <v>36</v>
      </c>
      <c r="L56" s="90" t="s">
        <v>64</v>
      </c>
      <c r="M56" s="74">
        <f t="shared" si="0"/>
        <v>3.5999999999999999E-3</v>
      </c>
      <c r="N56" s="89">
        <v>26</v>
      </c>
      <c r="O56" s="90" t="s">
        <v>64</v>
      </c>
      <c r="P56" s="74">
        <f t="shared" si="1"/>
        <v>2.5999999999999999E-3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0.18609999999999999</v>
      </c>
      <c r="F57" s="92">
        <v>0.33450000000000002</v>
      </c>
      <c r="G57" s="88">
        <f t="shared" si="3"/>
        <v>0.52059999999999995</v>
      </c>
      <c r="H57" s="89">
        <v>69</v>
      </c>
      <c r="I57" s="90" t="s">
        <v>64</v>
      </c>
      <c r="J57" s="74">
        <f t="shared" si="4"/>
        <v>6.9000000000000008E-3</v>
      </c>
      <c r="K57" s="89">
        <v>38</v>
      </c>
      <c r="L57" s="90" t="s">
        <v>64</v>
      </c>
      <c r="M57" s="74">
        <f t="shared" si="0"/>
        <v>3.8E-3</v>
      </c>
      <c r="N57" s="89">
        <v>27</v>
      </c>
      <c r="O57" s="90" t="s">
        <v>64</v>
      </c>
      <c r="P57" s="74">
        <f t="shared" si="1"/>
        <v>2.7000000000000001E-3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0.19620000000000001</v>
      </c>
      <c r="F58" s="92">
        <v>0.32890000000000003</v>
      </c>
      <c r="G58" s="88">
        <f t="shared" si="3"/>
        <v>0.52510000000000001</v>
      </c>
      <c r="H58" s="89">
        <v>76</v>
      </c>
      <c r="I58" s="90" t="s">
        <v>64</v>
      </c>
      <c r="J58" s="74">
        <f t="shared" si="4"/>
        <v>7.6E-3</v>
      </c>
      <c r="K58" s="89">
        <v>41</v>
      </c>
      <c r="L58" s="90" t="s">
        <v>64</v>
      </c>
      <c r="M58" s="74">
        <f t="shared" si="0"/>
        <v>4.1000000000000003E-3</v>
      </c>
      <c r="N58" s="89">
        <v>30</v>
      </c>
      <c r="O58" s="90" t="s">
        <v>64</v>
      </c>
      <c r="P58" s="74">
        <f t="shared" si="1"/>
        <v>3.0000000000000001E-3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0.20810000000000001</v>
      </c>
      <c r="F59" s="92">
        <v>0.32200000000000001</v>
      </c>
      <c r="G59" s="88">
        <f t="shared" si="3"/>
        <v>0.53010000000000002</v>
      </c>
      <c r="H59" s="89">
        <v>85</v>
      </c>
      <c r="I59" s="90" t="s">
        <v>64</v>
      </c>
      <c r="J59" s="74">
        <f t="shared" si="4"/>
        <v>8.5000000000000006E-3</v>
      </c>
      <c r="K59" s="89">
        <v>45</v>
      </c>
      <c r="L59" s="90" t="s">
        <v>64</v>
      </c>
      <c r="M59" s="74">
        <f t="shared" si="0"/>
        <v>4.4999999999999997E-3</v>
      </c>
      <c r="N59" s="89">
        <v>33</v>
      </c>
      <c r="O59" s="90" t="s">
        <v>64</v>
      </c>
      <c r="P59" s="74">
        <f t="shared" si="1"/>
        <v>3.3E-3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0.21940000000000001</v>
      </c>
      <c r="F60" s="92">
        <v>0.31519999999999998</v>
      </c>
      <c r="G60" s="88">
        <f t="shared" si="3"/>
        <v>0.53459999999999996</v>
      </c>
      <c r="H60" s="89">
        <v>95</v>
      </c>
      <c r="I60" s="90" t="s">
        <v>64</v>
      </c>
      <c r="J60" s="74">
        <f t="shared" si="4"/>
        <v>9.4999999999999998E-3</v>
      </c>
      <c r="K60" s="89">
        <v>49</v>
      </c>
      <c r="L60" s="90" t="s">
        <v>64</v>
      </c>
      <c r="M60" s="74">
        <f t="shared" si="0"/>
        <v>4.8999999999999998E-3</v>
      </c>
      <c r="N60" s="89">
        <v>36</v>
      </c>
      <c r="O60" s="90" t="s">
        <v>64</v>
      </c>
      <c r="P60" s="74">
        <f t="shared" si="1"/>
        <v>3.5999999999999999E-3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0.2301</v>
      </c>
      <c r="F61" s="92">
        <v>0.3085</v>
      </c>
      <c r="G61" s="88">
        <f t="shared" si="3"/>
        <v>0.53859999999999997</v>
      </c>
      <c r="H61" s="89">
        <v>104</v>
      </c>
      <c r="I61" s="90" t="s">
        <v>64</v>
      </c>
      <c r="J61" s="74">
        <f t="shared" si="4"/>
        <v>1.04E-2</v>
      </c>
      <c r="K61" s="89">
        <v>53</v>
      </c>
      <c r="L61" s="90" t="s">
        <v>64</v>
      </c>
      <c r="M61" s="74">
        <f t="shared" si="0"/>
        <v>5.3E-3</v>
      </c>
      <c r="N61" s="89">
        <v>38</v>
      </c>
      <c r="O61" s="90" t="s">
        <v>64</v>
      </c>
      <c r="P61" s="74">
        <f t="shared" si="1"/>
        <v>3.8E-3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0.24030000000000001</v>
      </c>
      <c r="F62" s="92">
        <v>0.30209999999999998</v>
      </c>
      <c r="G62" s="88">
        <f t="shared" si="3"/>
        <v>0.54239999999999999</v>
      </c>
      <c r="H62" s="89">
        <v>113</v>
      </c>
      <c r="I62" s="90" t="s">
        <v>64</v>
      </c>
      <c r="J62" s="74">
        <f t="shared" si="4"/>
        <v>1.1300000000000001E-2</v>
      </c>
      <c r="K62" s="89">
        <v>57</v>
      </c>
      <c r="L62" s="90" t="s">
        <v>64</v>
      </c>
      <c r="M62" s="74">
        <f t="shared" si="0"/>
        <v>5.7000000000000002E-3</v>
      </c>
      <c r="N62" s="89">
        <v>41</v>
      </c>
      <c r="O62" s="90" t="s">
        <v>64</v>
      </c>
      <c r="P62" s="74">
        <f t="shared" si="1"/>
        <v>4.1000000000000003E-3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0.25009999999999999</v>
      </c>
      <c r="F63" s="92">
        <v>0.2959</v>
      </c>
      <c r="G63" s="88">
        <f t="shared" si="3"/>
        <v>0.54600000000000004</v>
      </c>
      <c r="H63" s="89">
        <v>122</v>
      </c>
      <c r="I63" s="90" t="s">
        <v>64</v>
      </c>
      <c r="J63" s="74">
        <f t="shared" si="4"/>
        <v>1.2199999999999999E-2</v>
      </c>
      <c r="K63" s="89">
        <v>60</v>
      </c>
      <c r="L63" s="90" t="s">
        <v>64</v>
      </c>
      <c r="M63" s="74">
        <f t="shared" si="0"/>
        <v>6.0000000000000001E-3</v>
      </c>
      <c r="N63" s="89">
        <v>44</v>
      </c>
      <c r="O63" s="90" t="s">
        <v>64</v>
      </c>
      <c r="P63" s="74">
        <f t="shared" si="1"/>
        <v>4.3999999999999994E-3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0.2596</v>
      </c>
      <c r="F64" s="92">
        <v>0.28989999999999999</v>
      </c>
      <c r="G64" s="88">
        <f t="shared" si="3"/>
        <v>0.54949999999999999</v>
      </c>
      <c r="H64" s="89">
        <v>131</v>
      </c>
      <c r="I64" s="90" t="s">
        <v>64</v>
      </c>
      <c r="J64" s="74">
        <f t="shared" si="4"/>
        <v>1.3100000000000001E-2</v>
      </c>
      <c r="K64" s="89">
        <v>64</v>
      </c>
      <c r="L64" s="90" t="s">
        <v>64</v>
      </c>
      <c r="M64" s="74">
        <f t="shared" si="0"/>
        <v>6.4000000000000003E-3</v>
      </c>
      <c r="N64" s="89">
        <v>47</v>
      </c>
      <c r="O64" s="90" t="s">
        <v>64</v>
      </c>
      <c r="P64" s="74">
        <f t="shared" si="1"/>
        <v>4.7000000000000002E-3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0.26869999999999999</v>
      </c>
      <c r="F65" s="92">
        <v>0.28420000000000001</v>
      </c>
      <c r="G65" s="88">
        <f t="shared" si="3"/>
        <v>0.55289999999999995</v>
      </c>
      <c r="H65" s="89">
        <v>140</v>
      </c>
      <c r="I65" s="90" t="s">
        <v>64</v>
      </c>
      <c r="J65" s="74">
        <f t="shared" si="4"/>
        <v>1.4000000000000002E-2</v>
      </c>
      <c r="K65" s="89">
        <v>67</v>
      </c>
      <c r="L65" s="90" t="s">
        <v>64</v>
      </c>
      <c r="M65" s="74">
        <f t="shared" si="0"/>
        <v>6.7000000000000002E-3</v>
      </c>
      <c r="N65" s="89">
        <v>50</v>
      </c>
      <c r="O65" s="90" t="s">
        <v>64</v>
      </c>
      <c r="P65" s="74">
        <f t="shared" si="1"/>
        <v>5.0000000000000001E-3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0.27750000000000002</v>
      </c>
      <c r="F66" s="92">
        <v>0.2787</v>
      </c>
      <c r="G66" s="88">
        <f t="shared" si="3"/>
        <v>0.55620000000000003</v>
      </c>
      <c r="H66" s="89">
        <v>150</v>
      </c>
      <c r="I66" s="90" t="s">
        <v>64</v>
      </c>
      <c r="J66" s="74">
        <f t="shared" si="4"/>
        <v>1.4999999999999999E-2</v>
      </c>
      <c r="K66" s="89">
        <v>71</v>
      </c>
      <c r="L66" s="90" t="s">
        <v>64</v>
      </c>
      <c r="M66" s="74">
        <f t="shared" si="0"/>
        <v>7.0999999999999995E-3</v>
      </c>
      <c r="N66" s="89">
        <v>52</v>
      </c>
      <c r="O66" s="90" t="s">
        <v>64</v>
      </c>
      <c r="P66" s="74">
        <f t="shared" si="1"/>
        <v>5.1999999999999998E-3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0.29430000000000001</v>
      </c>
      <c r="F67" s="92">
        <v>0.26840000000000003</v>
      </c>
      <c r="G67" s="88">
        <f t="shared" si="3"/>
        <v>0.56269999999999998</v>
      </c>
      <c r="H67" s="89">
        <v>168</v>
      </c>
      <c r="I67" s="90" t="s">
        <v>64</v>
      </c>
      <c r="J67" s="74">
        <f t="shared" si="4"/>
        <v>1.6800000000000002E-2</v>
      </c>
      <c r="K67" s="89">
        <v>78</v>
      </c>
      <c r="L67" s="90" t="s">
        <v>64</v>
      </c>
      <c r="M67" s="74">
        <f t="shared" si="0"/>
        <v>7.7999999999999996E-3</v>
      </c>
      <c r="N67" s="89">
        <v>58</v>
      </c>
      <c r="O67" s="90" t="s">
        <v>64</v>
      </c>
      <c r="P67" s="74">
        <f t="shared" si="1"/>
        <v>5.8000000000000005E-3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0.31019999999999998</v>
      </c>
      <c r="F68" s="92">
        <v>0.25890000000000002</v>
      </c>
      <c r="G68" s="88">
        <f t="shared" si="3"/>
        <v>0.56909999999999994</v>
      </c>
      <c r="H68" s="89">
        <v>187</v>
      </c>
      <c r="I68" s="90" t="s">
        <v>64</v>
      </c>
      <c r="J68" s="74">
        <f t="shared" si="4"/>
        <v>1.8700000000000001E-2</v>
      </c>
      <c r="K68" s="89">
        <v>84</v>
      </c>
      <c r="L68" s="90" t="s">
        <v>64</v>
      </c>
      <c r="M68" s="74">
        <f t="shared" si="0"/>
        <v>8.4000000000000012E-3</v>
      </c>
      <c r="N68" s="89">
        <v>63</v>
      </c>
      <c r="O68" s="90" t="s">
        <v>64</v>
      </c>
      <c r="P68" s="74">
        <f t="shared" si="1"/>
        <v>6.3E-3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0.32540000000000002</v>
      </c>
      <c r="F69" s="92">
        <v>0.25009999999999999</v>
      </c>
      <c r="G69" s="88">
        <f t="shared" si="3"/>
        <v>0.57550000000000001</v>
      </c>
      <c r="H69" s="89">
        <v>205</v>
      </c>
      <c r="I69" s="90" t="s">
        <v>64</v>
      </c>
      <c r="J69" s="74">
        <f t="shared" si="4"/>
        <v>2.0499999999999997E-2</v>
      </c>
      <c r="K69" s="89">
        <v>90</v>
      </c>
      <c r="L69" s="90" t="s">
        <v>64</v>
      </c>
      <c r="M69" s="74">
        <f t="shared" si="0"/>
        <v>8.9999999999999993E-3</v>
      </c>
      <c r="N69" s="89">
        <v>68</v>
      </c>
      <c r="O69" s="90" t="s">
        <v>64</v>
      </c>
      <c r="P69" s="74">
        <f t="shared" si="1"/>
        <v>6.8000000000000005E-3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0.33979999999999999</v>
      </c>
      <c r="F70" s="92">
        <v>0.24199999999999999</v>
      </c>
      <c r="G70" s="88">
        <f t="shared" si="3"/>
        <v>0.58179999999999998</v>
      </c>
      <c r="H70" s="89">
        <v>224</v>
      </c>
      <c r="I70" s="90" t="s">
        <v>64</v>
      </c>
      <c r="J70" s="74">
        <f t="shared" si="4"/>
        <v>2.24E-2</v>
      </c>
      <c r="K70" s="89">
        <v>96</v>
      </c>
      <c r="L70" s="90" t="s">
        <v>64</v>
      </c>
      <c r="M70" s="74">
        <f t="shared" si="0"/>
        <v>9.6000000000000009E-3</v>
      </c>
      <c r="N70" s="89">
        <v>73</v>
      </c>
      <c r="O70" s="90" t="s">
        <v>64</v>
      </c>
      <c r="P70" s="74">
        <f t="shared" si="1"/>
        <v>7.2999999999999992E-3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0.35370000000000001</v>
      </c>
      <c r="F71" s="92">
        <v>0.2344</v>
      </c>
      <c r="G71" s="88">
        <f t="shared" si="3"/>
        <v>0.58810000000000007</v>
      </c>
      <c r="H71" s="89">
        <v>242</v>
      </c>
      <c r="I71" s="90" t="s">
        <v>64</v>
      </c>
      <c r="J71" s="74">
        <f t="shared" si="4"/>
        <v>2.4199999999999999E-2</v>
      </c>
      <c r="K71" s="89">
        <v>102</v>
      </c>
      <c r="L71" s="90" t="s">
        <v>64</v>
      </c>
      <c r="M71" s="74">
        <f t="shared" si="0"/>
        <v>1.0199999999999999E-2</v>
      </c>
      <c r="N71" s="89">
        <v>79</v>
      </c>
      <c r="O71" s="90" t="s">
        <v>64</v>
      </c>
      <c r="P71" s="74">
        <f t="shared" si="1"/>
        <v>7.9000000000000008E-3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0.36709999999999998</v>
      </c>
      <c r="F72" s="92">
        <v>0.22739999999999999</v>
      </c>
      <c r="G72" s="88">
        <f t="shared" si="3"/>
        <v>0.59450000000000003</v>
      </c>
      <c r="H72" s="89">
        <v>261</v>
      </c>
      <c r="I72" s="90" t="s">
        <v>64</v>
      </c>
      <c r="J72" s="74">
        <f t="shared" si="4"/>
        <v>2.6100000000000002E-2</v>
      </c>
      <c r="K72" s="89">
        <v>108</v>
      </c>
      <c r="L72" s="90" t="s">
        <v>64</v>
      </c>
      <c r="M72" s="74">
        <f t="shared" si="0"/>
        <v>1.0800000000000001E-2</v>
      </c>
      <c r="N72" s="89">
        <v>83</v>
      </c>
      <c r="O72" s="90" t="s">
        <v>64</v>
      </c>
      <c r="P72" s="74">
        <f t="shared" si="1"/>
        <v>8.3000000000000001E-3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0.39240000000000003</v>
      </c>
      <c r="F73" s="92">
        <v>0.21479999999999999</v>
      </c>
      <c r="G73" s="88">
        <f t="shared" si="3"/>
        <v>0.60719999999999996</v>
      </c>
      <c r="H73" s="89">
        <v>298</v>
      </c>
      <c r="I73" s="90" t="s">
        <v>64</v>
      </c>
      <c r="J73" s="74">
        <f t="shared" si="4"/>
        <v>2.98E-2</v>
      </c>
      <c r="K73" s="89">
        <v>118</v>
      </c>
      <c r="L73" s="90" t="s">
        <v>64</v>
      </c>
      <c r="M73" s="74">
        <f t="shared" si="0"/>
        <v>1.18E-2</v>
      </c>
      <c r="N73" s="89">
        <v>93</v>
      </c>
      <c r="O73" s="90" t="s">
        <v>64</v>
      </c>
      <c r="P73" s="74">
        <f t="shared" si="1"/>
        <v>9.2999999999999992E-3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0.41620000000000001</v>
      </c>
      <c r="F74" s="92">
        <v>0.20369999999999999</v>
      </c>
      <c r="G74" s="88">
        <f t="shared" si="3"/>
        <v>0.61990000000000001</v>
      </c>
      <c r="H74" s="89">
        <v>334</v>
      </c>
      <c r="I74" s="90" t="s">
        <v>64</v>
      </c>
      <c r="J74" s="74">
        <f t="shared" si="4"/>
        <v>3.3399999999999999E-2</v>
      </c>
      <c r="K74" s="89">
        <v>128</v>
      </c>
      <c r="L74" s="90" t="s">
        <v>64</v>
      </c>
      <c r="M74" s="74">
        <f t="shared" si="0"/>
        <v>1.2800000000000001E-2</v>
      </c>
      <c r="N74" s="89">
        <v>103</v>
      </c>
      <c r="O74" s="90" t="s">
        <v>64</v>
      </c>
      <c r="P74" s="74">
        <f t="shared" si="1"/>
        <v>1.03E-2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0.43869999999999998</v>
      </c>
      <c r="F75" s="92">
        <v>0.19389999999999999</v>
      </c>
      <c r="G75" s="88">
        <f t="shared" si="3"/>
        <v>0.63259999999999994</v>
      </c>
      <c r="H75" s="89">
        <v>371</v>
      </c>
      <c r="I75" s="90" t="s">
        <v>64</v>
      </c>
      <c r="J75" s="74">
        <f t="shared" si="4"/>
        <v>3.7100000000000001E-2</v>
      </c>
      <c r="K75" s="89">
        <v>138</v>
      </c>
      <c r="L75" s="90" t="s">
        <v>64</v>
      </c>
      <c r="M75" s="74">
        <f t="shared" si="0"/>
        <v>1.3800000000000002E-2</v>
      </c>
      <c r="N75" s="89">
        <v>112</v>
      </c>
      <c r="O75" s="90" t="s">
        <v>64</v>
      </c>
      <c r="P75" s="74">
        <f t="shared" si="1"/>
        <v>1.12E-2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0.46010000000000001</v>
      </c>
      <c r="F76" s="92">
        <v>0.18509999999999999</v>
      </c>
      <c r="G76" s="88">
        <f t="shared" si="3"/>
        <v>0.6452</v>
      </c>
      <c r="H76" s="89">
        <v>407</v>
      </c>
      <c r="I76" s="90" t="s">
        <v>64</v>
      </c>
      <c r="J76" s="74">
        <f t="shared" si="4"/>
        <v>4.07E-2</v>
      </c>
      <c r="K76" s="89">
        <v>147</v>
      </c>
      <c r="L76" s="90" t="s">
        <v>64</v>
      </c>
      <c r="M76" s="74">
        <f t="shared" si="0"/>
        <v>1.47E-2</v>
      </c>
      <c r="N76" s="89">
        <v>120</v>
      </c>
      <c r="O76" s="90" t="s">
        <v>64</v>
      </c>
      <c r="P76" s="74">
        <f t="shared" si="1"/>
        <v>1.2E-2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0.48060000000000003</v>
      </c>
      <c r="F77" s="92">
        <v>0.17730000000000001</v>
      </c>
      <c r="G77" s="88">
        <f t="shared" si="3"/>
        <v>0.65790000000000004</v>
      </c>
      <c r="H77" s="89">
        <v>442</v>
      </c>
      <c r="I77" s="90" t="s">
        <v>64</v>
      </c>
      <c r="J77" s="74">
        <f t="shared" si="4"/>
        <v>4.4200000000000003E-2</v>
      </c>
      <c r="K77" s="89">
        <v>155</v>
      </c>
      <c r="L77" s="90" t="s">
        <v>64</v>
      </c>
      <c r="M77" s="74">
        <f t="shared" si="0"/>
        <v>1.55E-2</v>
      </c>
      <c r="N77" s="89">
        <v>129</v>
      </c>
      <c r="O77" s="90" t="s">
        <v>64</v>
      </c>
      <c r="P77" s="74">
        <f t="shared" si="1"/>
        <v>1.29E-2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0.50019999999999998</v>
      </c>
      <c r="F78" s="92">
        <v>0.1701</v>
      </c>
      <c r="G78" s="88">
        <f t="shared" si="3"/>
        <v>0.67030000000000001</v>
      </c>
      <c r="H78" s="89">
        <v>478</v>
      </c>
      <c r="I78" s="90" t="s">
        <v>64</v>
      </c>
      <c r="J78" s="74">
        <f t="shared" si="4"/>
        <v>4.7799999999999995E-2</v>
      </c>
      <c r="K78" s="89">
        <v>163</v>
      </c>
      <c r="L78" s="90" t="s">
        <v>64</v>
      </c>
      <c r="M78" s="74">
        <f t="shared" si="0"/>
        <v>1.6300000000000002E-2</v>
      </c>
      <c r="N78" s="89">
        <v>137</v>
      </c>
      <c r="O78" s="90" t="s">
        <v>64</v>
      </c>
      <c r="P78" s="74">
        <f t="shared" si="1"/>
        <v>1.37E-2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0.51910000000000001</v>
      </c>
      <c r="F79" s="92">
        <v>0.16370000000000001</v>
      </c>
      <c r="G79" s="88">
        <f t="shared" si="3"/>
        <v>0.68280000000000007</v>
      </c>
      <c r="H79" s="89">
        <v>513</v>
      </c>
      <c r="I79" s="90" t="s">
        <v>64</v>
      </c>
      <c r="J79" s="74">
        <f t="shared" si="4"/>
        <v>5.1299999999999998E-2</v>
      </c>
      <c r="K79" s="89">
        <v>171</v>
      </c>
      <c r="L79" s="90" t="s">
        <v>64</v>
      </c>
      <c r="M79" s="74">
        <f t="shared" si="0"/>
        <v>1.7100000000000001E-2</v>
      </c>
      <c r="N79" s="89">
        <v>145</v>
      </c>
      <c r="O79" s="90" t="s">
        <v>64</v>
      </c>
      <c r="P79" s="74">
        <f t="shared" si="1"/>
        <v>1.4499999999999999E-2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0.53490000000000004</v>
      </c>
      <c r="F80" s="92">
        <v>0.15770000000000001</v>
      </c>
      <c r="G80" s="88">
        <f t="shared" si="3"/>
        <v>0.6926000000000001</v>
      </c>
      <c r="H80" s="89">
        <v>547</v>
      </c>
      <c r="I80" s="90" t="s">
        <v>64</v>
      </c>
      <c r="J80" s="74">
        <f t="shared" si="4"/>
        <v>5.4700000000000006E-2</v>
      </c>
      <c r="K80" s="89">
        <v>178</v>
      </c>
      <c r="L80" s="90" t="s">
        <v>64</v>
      </c>
      <c r="M80" s="74">
        <f t="shared" si="0"/>
        <v>1.78E-2</v>
      </c>
      <c r="N80" s="89">
        <v>153</v>
      </c>
      <c r="O80" s="90" t="s">
        <v>64</v>
      </c>
      <c r="P80" s="74">
        <f t="shared" si="1"/>
        <v>1.5299999999999999E-2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0.55010000000000003</v>
      </c>
      <c r="F81" s="92">
        <v>0.15229999999999999</v>
      </c>
      <c r="G81" s="88">
        <f t="shared" si="3"/>
        <v>0.70240000000000002</v>
      </c>
      <c r="H81" s="89">
        <v>582</v>
      </c>
      <c r="I81" s="90" t="s">
        <v>64</v>
      </c>
      <c r="J81" s="74">
        <f t="shared" si="4"/>
        <v>5.8199999999999995E-2</v>
      </c>
      <c r="K81" s="89">
        <v>185</v>
      </c>
      <c r="L81" s="90" t="s">
        <v>64</v>
      </c>
      <c r="M81" s="74">
        <f t="shared" si="0"/>
        <v>1.8499999999999999E-2</v>
      </c>
      <c r="N81" s="89">
        <v>160</v>
      </c>
      <c r="O81" s="90" t="s">
        <v>64</v>
      </c>
      <c r="P81" s="74">
        <f t="shared" si="1"/>
        <v>1.6E-2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0.56489999999999996</v>
      </c>
      <c r="F82" s="92">
        <v>0.14729999999999999</v>
      </c>
      <c r="G82" s="88">
        <f t="shared" si="3"/>
        <v>0.71219999999999994</v>
      </c>
      <c r="H82" s="89">
        <v>616</v>
      </c>
      <c r="I82" s="90" t="s">
        <v>64</v>
      </c>
      <c r="J82" s="74">
        <f t="shared" si="4"/>
        <v>6.1600000000000002E-2</v>
      </c>
      <c r="K82" s="89">
        <v>192</v>
      </c>
      <c r="L82" s="90" t="s">
        <v>64</v>
      </c>
      <c r="M82" s="74">
        <f t="shared" si="0"/>
        <v>1.9200000000000002E-2</v>
      </c>
      <c r="N82" s="89">
        <v>167</v>
      </c>
      <c r="O82" s="90" t="s">
        <v>64</v>
      </c>
      <c r="P82" s="74">
        <f t="shared" si="1"/>
        <v>1.67E-2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0.57930000000000004</v>
      </c>
      <c r="F83" s="92">
        <v>0.1426</v>
      </c>
      <c r="G83" s="88">
        <f t="shared" si="3"/>
        <v>0.72189999999999999</v>
      </c>
      <c r="H83" s="89">
        <v>650</v>
      </c>
      <c r="I83" s="90" t="s">
        <v>64</v>
      </c>
      <c r="J83" s="74">
        <f t="shared" si="4"/>
        <v>6.5000000000000002E-2</v>
      </c>
      <c r="K83" s="89">
        <v>198</v>
      </c>
      <c r="L83" s="90" t="s">
        <v>64</v>
      </c>
      <c r="M83" s="74">
        <f t="shared" si="0"/>
        <v>1.9800000000000002E-2</v>
      </c>
      <c r="N83" s="89">
        <v>174</v>
      </c>
      <c r="O83" s="90" t="s">
        <v>64</v>
      </c>
      <c r="P83" s="74">
        <f t="shared" si="1"/>
        <v>1.7399999999999999E-2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0.60680000000000001</v>
      </c>
      <c r="F84" s="92">
        <v>0.1343</v>
      </c>
      <c r="G84" s="88">
        <f t="shared" si="3"/>
        <v>0.74109999999999998</v>
      </c>
      <c r="H84" s="89">
        <v>717</v>
      </c>
      <c r="I84" s="90" t="s">
        <v>64</v>
      </c>
      <c r="J84" s="74">
        <f t="shared" si="4"/>
        <v>7.17E-2</v>
      </c>
      <c r="K84" s="89">
        <v>210</v>
      </c>
      <c r="L84" s="90" t="s">
        <v>64</v>
      </c>
      <c r="M84" s="74">
        <f t="shared" ref="M84:M147" si="6">K84/1000/10</f>
        <v>2.0999999999999998E-2</v>
      </c>
      <c r="N84" s="89">
        <v>188</v>
      </c>
      <c r="O84" s="90" t="s">
        <v>64</v>
      </c>
      <c r="P84" s="74">
        <f t="shared" ref="P84:P147" si="7">N84/1000/10</f>
        <v>1.8800000000000001E-2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0.63939999999999997</v>
      </c>
      <c r="F85" s="92">
        <v>0.12529999999999999</v>
      </c>
      <c r="G85" s="88">
        <f t="shared" ref="G85:G148" si="8">E85+F85</f>
        <v>0.76469999999999994</v>
      </c>
      <c r="H85" s="89">
        <v>799</v>
      </c>
      <c r="I85" s="90" t="s">
        <v>64</v>
      </c>
      <c r="J85" s="74">
        <f t="shared" ref="J85:J122" si="9">H85/1000/10</f>
        <v>7.9899999999999999E-2</v>
      </c>
      <c r="K85" s="89">
        <v>224</v>
      </c>
      <c r="L85" s="90" t="s">
        <v>64</v>
      </c>
      <c r="M85" s="74">
        <f t="shared" si="6"/>
        <v>2.24E-2</v>
      </c>
      <c r="N85" s="89">
        <v>204</v>
      </c>
      <c r="O85" s="90" t="s">
        <v>64</v>
      </c>
      <c r="P85" s="74">
        <f t="shared" si="7"/>
        <v>2.0399999999999998E-2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0.67030000000000001</v>
      </c>
      <c r="F86" s="92">
        <v>0.1176</v>
      </c>
      <c r="G86" s="88">
        <f t="shared" si="8"/>
        <v>0.78790000000000004</v>
      </c>
      <c r="H86" s="89">
        <v>879</v>
      </c>
      <c r="I86" s="90" t="s">
        <v>64</v>
      </c>
      <c r="J86" s="74">
        <f t="shared" si="9"/>
        <v>8.7900000000000006E-2</v>
      </c>
      <c r="K86" s="89">
        <v>237</v>
      </c>
      <c r="L86" s="90" t="s">
        <v>64</v>
      </c>
      <c r="M86" s="74">
        <f t="shared" si="6"/>
        <v>2.3699999999999999E-2</v>
      </c>
      <c r="N86" s="89">
        <v>219</v>
      </c>
      <c r="O86" s="90" t="s">
        <v>64</v>
      </c>
      <c r="P86" s="74">
        <f t="shared" si="7"/>
        <v>2.1899999999999999E-2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0.69969999999999999</v>
      </c>
      <c r="F87" s="92">
        <v>0.111</v>
      </c>
      <c r="G87" s="88">
        <f t="shared" si="8"/>
        <v>0.81069999999999998</v>
      </c>
      <c r="H87" s="89">
        <v>958</v>
      </c>
      <c r="I87" s="90" t="s">
        <v>64</v>
      </c>
      <c r="J87" s="74">
        <f t="shared" si="9"/>
        <v>9.5799999999999996E-2</v>
      </c>
      <c r="K87" s="89">
        <v>249</v>
      </c>
      <c r="L87" s="90" t="s">
        <v>64</v>
      </c>
      <c r="M87" s="74">
        <f t="shared" si="6"/>
        <v>2.4899999999999999E-2</v>
      </c>
      <c r="N87" s="89">
        <v>233</v>
      </c>
      <c r="O87" s="90" t="s">
        <v>64</v>
      </c>
      <c r="P87" s="74">
        <f t="shared" si="7"/>
        <v>2.3300000000000001E-2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0.7278</v>
      </c>
      <c r="F88" s="92">
        <v>0.1051</v>
      </c>
      <c r="G88" s="88">
        <f t="shared" si="8"/>
        <v>0.83289999999999997</v>
      </c>
      <c r="H88" s="89">
        <v>1036</v>
      </c>
      <c r="I88" s="90" t="s">
        <v>64</v>
      </c>
      <c r="J88" s="74">
        <f t="shared" si="9"/>
        <v>0.1036</v>
      </c>
      <c r="K88" s="89">
        <v>259</v>
      </c>
      <c r="L88" s="90" t="s">
        <v>64</v>
      </c>
      <c r="M88" s="74">
        <f t="shared" si="6"/>
        <v>2.5899999999999999E-2</v>
      </c>
      <c r="N88" s="89">
        <v>246</v>
      </c>
      <c r="O88" s="90" t="s">
        <v>64</v>
      </c>
      <c r="P88" s="74">
        <f t="shared" si="7"/>
        <v>2.46E-2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0.75490000000000002</v>
      </c>
      <c r="F89" s="92">
        <v>9.9940000000000001E-2</v>
      </c>
      <c r="G89" s="88">
        <f t="shared" si="8"/>
        <v>0.85484000000000004</v>
      </c>
      <c r="H89" s="89">
        <v>1111</v>
      </c>
      <c r="I89" s="90" t="s">
        <v>64</v>
      </c>
      <c r="J89" s="74">
        <f t="shared" si="9"/>
        <v>0.1111</v>
      </c>
      <c r="K89" s="89">
        <v>269</v>
      </c>
      <c r="L89" s="90" t="s">
        <v>64</v>
      </c>
      <c r="M89" s="74">
        <f t="shared" si="6"/>
        <v>2.69E-2</v>
      </c>
      <c r="N89" s="89">
        <v>259</v>
      </c>
      <c r="O89" s="90" t="s">
        <v>64</v>
      </c>
      <c r="P89" s="74">
        <f t="shared" si="7"/>
        <v>2.5899999999999999E-2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0.78090000000000004</v>
      </c>
      <c r="F90" s="92">
        <v>9.5310000000000006E-2</v>
      </c>
      <c r="G90" s="88">
        <f t="shared" si="8"/>
        <v>0.87621000000000004</v>
      </c>
      <c r="H90" s="89">
        <v>1186</v>
      </c>
      <c r="I90" s="90" t="s">
        <v>64</v>
      </c>
      <c r="J90" s="74">
        <f t="shared" si="9"/>
        <v>0.1186</v>
      </c>
      <c r="K90" s="89">
        <v>279</v>
      </c>
      <c r="L90" s="90" t="s">
        <v>64</v>
      </c>
      <c r="M90" s="74">
        <f t="shared" si="6"/>
        <v>2.7900000000000001E-2</v>
      </c>
      <c r="N90" s="89">
        <v>271</v>
      </c>
      <c r="O90" s="90" t="s">
        <v>64</v>
      </c>
      <c r="P90" s="74">
        <f t="shared" si="7"/>
        <v>2.7100000000000003E-2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0.80610000000000004</v>
      </c>
      <c r="F91" s="92">
        <v>9.1149999999999995E-2</v>
      </c>
      <c r="G91" s="88">
        <f t="shared" si="8"/>
        <v>0.89724999999999999</v>
      </c>
      <c r="H91" s="89">
        <v>1259</v>
      </c>
      <c r="I91" s="90" t="s">
        <v>64</v>
      </c>
      <c r="J91" s="74">
        <f t="shared" si="9"/>
        <v>0.12589999999999998</v>
      </c>
      <c r="K91" s="89">
        <v>287</v>
      </c>
      <c r="L91" s="90" t="s">
        <v>64</v>
      </c>
      <c r="M91" s="74">
        <f t="shared" si="6"/>
        <v>2.8699999999999996E-2</v>
      </c>
      <c r="N91" s="89">
        <v>283</v>
      </c>
      <c r="O91" s="90" t="s">
        <v>64</v>
      </c>
      <c r="P91" s="74">
        <f t="shared" si="7"/>
        <v>2.8299999999999999E-2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0.83050000000000002</v>
      </c>
      <c r="F92" s="92">
        <v>8.7379999999999999E-2</v>
      </c>
      <c r="G92" s="88">
        <f t="shared" si="8"/>
        <v>0.91788000000000003</v>
      </c>
      <c r="H92" s="89">
        <v>1330</v>
      </c>
      <c r="I92" s="90" t="s">
        <v>64</v>
      </c>
      <c r="J92" s="74">
        <f t="shared" si="9"/>
        <v>0.13300000000000001</v>
      </c>
      <c r="K92" s="89">
        <v>295</v>
      </c>
      <c r="L92" s="90" t="s">
        <v>64</v>
      </c>
      <c r="M92" s="74">
        <f t="shared" si="6"/>
        <v>2.9499999999999998E-2</v>
      </c>
      <c r="N92" s="89">
        <v>294</v>
      </c>
      <c r="O92" s="90" t="s">
        <v>64</v>
      </c>
      <c r="P92" s="74">
        <f t="shared" si="7"/>
        <v>2.9399999999999999E-2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0.87719999999999998</v>
      </c>
      <c r="F93" s="92">
        <v>8.0820000000000003E-2</v>
      </c>
      <c r="G93" s="88">
        <f t="shared" si="8"/>
        <v>0.95801999999999998</v>
      </c>
      <c r="H93" s="89">
        <v>1470</v>
      </c>
      <c r="I93" s="90" t="s">
        <v>64</v>
      </c>
      <c r="J93" s="74">
        <f t="shared" si="9"/>
        <v>0.14699999999999999</v>
      </c>
      <c r="K93" s="89">
        <v>310</v>
      </c>
      <c r="L93" s="90" t="s">
        <v>64</v>
      </c>
      <c r="M93" s="74">
        <f t="shared" si="6"/>
        <v>3.1E-2</v>
      </c>
      <c r="N93" s="89">
        <v>314</v>
      </c>
      <c r="O93" s="90" t="s">
        <v>64</v>
      </c>
      <c r="P93" s="74">
        <f t="shared" si="7"/>
        <v>3.1399999999999997E-2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0.92130000000000001</v>
      </c>
      <c r="F94" s="92">
        <v>7.5289999999999996E-2</v>
      </c>
      <c r="G94" s="88">
        <f t="shared" si="8"/>
        <v>0.99658999999999998</v>
      </c>
      <c r="H94" s="89">
        <v>1604</v>
      </c>
      <c r="I94" s="90" t="s">
        <v>64</v>
      </c>
      <c r="J94" s="74">
        <f t="shared" si="9"/>
        <v>0.16040000000000001</v>
      </c>
      <c r="K94" s="89">
        <v>324</v>
      </c>
      <c r="L94" s="90" t="s">
        <v>64</v>
      </c>
      <c r="M94" s="74">
        <f t="shared" si="6"/>
        <v>3.2399999999999998E-2</v>
      </c>
      <c r="N94" s="89">
        <v>333</v>
      </c>
      <c r="O94" s="90" t="s">
        <v>64</v>
      </c>
      <c r="P94" s="74">
        <f t="shared" si="7"/>
        <v>3.3300000000000003E-2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0.96309999999999996</v>
      </c>
      <c r="F95" s="92">
        <v>7.0559999999999998E-2</v>
      </c>
      <c r="G95" s="88">
        <f t="shared" si="8"/>
        <v>1.03366</v>
      </c>
      <c r="H95" s="89">
        <v>1735</v>
      </c>
      <c r="I95" s="90" t="s">
        <v>64</v>
      </c>
      <c r="J95" s="74">
        <f t="shared" si="9"/>
        <v>0.17350000000000002</v>
      </c>
      <c r="K95" s="89">
        <v>335</v>
      </c>
      <c r="L95" s="90" t="s">
        <v>64</v>
      </c>
      <c r="M95" s="74">
        <f t="shared" si="6"/>
        <v>3.3500000000000002E-2</v>
      </c>
      <c r="N95" s="89">
        <v>350</v>
      </c>
      <c r="O95" s="90" t="s">
        <v>64</v>
      </c>
      <c r="P95" s="74">
        <f t="shared" si="7"/>
        <v>3.4999999999999996E-2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1.0029999999999999</v>
      </c>
      <c r="F96" s="92">
        <v>6.6449999999999995E-2</v>
      </c>
      <c r="G96" s="88">
        <f t="shared" si="8"/>
        <v>1.0694499999999998</v>
      </c>
      <c r="H96" s="89">
        <v>1862</v>
      </c>
      <c r="I96" s="90" t="s">
        <v>64</v>
      </c>
      <c r="J96" s="74">
        <f t="shared" si="9"/>
        <v>0.1862</v>
      </c>
      <c r="K96" s="89">
        <v>346</v>
      </c>
      <c r="L96" s="90" t="s">
        <v>64</v>
      </c>
      <c r="M96" s="74">
        <f t="shared" si="6"/>
        <v>3.4599999999999999E-2</v>
      </c>
      <c r="N96" s="89">
        <v>366</v>
      </c>
      <c r="O96" s="90" t="s">
        <v>64</v>
      </c>
      <c r="P96" s="74">
        <f t="shared" si="7"/>
        <v>3.6600000000000001E-2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1.0409999999999999</v>
      </c>
      <c r="F97" s="92">
        <v>6.2850000000000003E-2</v>
      </c>
      <c r="G97" s="88">
        <f t="shared" si="8"/>
        <v>1.10385</v>
      </c>
      <c r="H97" s="89">
        <v>1985</v>
      </c>
      <c r="I97" s="90" t="s">
        <v>64</v>
      </c>
      <c r="J97" s="74">
        <f t="shared" si="9"/>
        <v>0.19850000000000001</v>
      </c>
      <c r="K97" s="89">
        <v>356</v>
      </c>
      <c r="L97" s="90" t="s">
        <v>64</v>
      </c>
      <c r="M97" s="74">
        <f t="shared" si="6"/>
        <v>3.56E-2</v>
      </c>
      <c r="N97" s="89">
        <v>381</v>
      </c>
      <c r="O97" s="90" t="s">
        <v>64</v>
      </c>
      <c r="P97" s="74">
        <f t="shared" si="7"/>
        <v>3.8100000000000002E-2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1.077</v>
      </c>
      <c r="F98" s="92">
        <v>5.9659999999999998E-2</v>
      </c>
      <c r="G98" s="88">
        <f t="shared" si="8"/>
        <v>1.13666</v>
      </c>
      <c r="H98" s="89">
        <v>2105</v>
      </c>
      <c r="I98" s="90" t="s">
        <v>64</v>
      </c>
      <c r="J98" s="74">
        <f t="shared" si="9"/>
        <v>0.21049999999999999</v>
      </c>
      <c r="K98" s="89">
        <v>365</v>
      </c>
      <c r="L98" s="90" t="s">
        <v>64</v>
      </c>
      <c r="M98" s="74">
        <f t="shared" si="6"/>
        <v>3.6499999999999998E-2</v>
      </c>
      <c r="N98" s="89">
        <v>395</v>
      </c>
      <c r="O98" s="90" t="s">
        <v>64</v>
      </c>
      <c r="P98" s="74">
        <f t="shared" si="7"/>
        <v>3.95E-2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1.143</v>
      </c>
      <c r="F99" s="92">
        <v>5.4260000000000003E-2</v>
      </c>
      <c r="G99" s="88">
        <f t="shared" si="8"/>
        <v>1.19726</v>
      </c>
      <c r="H99" s="89">
        <v>2336</v>
      </c>
      <c r="I99" s="90" t="s">
        <v>64</v>
      </c>
      <c r="J99" s="74">
        <f t="shared" si="9"/>
        <v>0.23359999999999997</v>
      </c>
      <c r="K99" s="89">
        <v>382</v>
      </c>
      <c r="L99" s="90" t="s">
        <v>64</v>
      </c>
      <c r="M99" s="74">
        <f t="shared" si="6"/>
        <v>3.8199999999999998E-2</v>
      </c>
      <c r="N99" s="89">
        <v>421</v>
      </c>
      <c r="O99" s="90" t="s">
        <v>64</v>
      </c>
      <c r="P99" s="74">
        <f t="shared" si="7"/>
        <v>4.2099999999999999E-2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1.2030000000000001</v>
      </c>
      <c r="F100" s="92">
        <v>4.9849999999999998E-2</v>
      </c>
      <c r="G100" s="88">
        <f t="shared" si="8"/>
        <v>1.25285</v>
      </c>
      <c r="H100" s="89">
        <v>2558</v>
      </c>
      <c r="I100" s="90" t="s">
        <v>64</v>
      </c>
      <c r="J100" s="74">
        <f t="shared" si="9"/>
        <v>0.25579999999999997</v>
      </c>
      <c r="K100" s="89">
        <v>396</v>
      </c>
      <c r="L100" s="90" t="s">
        <v>64</v>
      </c>
      <c r="M100" s="74">
        <f t="shared" si="6"/>
        <v>3.9600000000000003E-2</v>
      </c>
      <c r="N100" s="89">
        <v>443</v>
      </c>
      <c r="O100" s="90" t="s">
        <v>64</v>
      </c>
      <c r="P100" s="74">
        <f t="shared" si="7"/>
        <v>4.4299999999999999E-2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1.258</v>
      </c>
      <c r="F101" s="92">
        <v>4.6170000000000003E-2</v>
      </c>
      <c r="G101" s="88">
        <f t="shared" si="8"/>
        <v>1.3041700000000001</v>
      </c>
      <c r="H101" s="89">
        <v>2771</v>
      </c>
      <c r="I101" s="90" t="s">
        <v>64</v>
      </c>
      <c r="J101" s="74">
        <f t="shared" si="9"/>
        <v>0.27710000000000001</v>
      </c>
      <c r="K101" s="89">
        <v>408</v>
      </c>
      <c r="L101" s="90" t="s">
        <v>64</v>
      </c>
      <c r="M101" s="74">
        <f t="shared" si="6"/>
        <v>4.0799999999999996E-2</v>
      </c>
      <c r="N101" s="89">
        <v>464</v>
      </c>
      <c r="O101" s="90" t="s">
        <v>64</v>
      </c>
      <c r="P101" s="74">
        <f t="shared" si="7"/>
        <v>4.6400000000000004E-2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1.3069999999999999</v>
      </c>
      <c r="F102" s="92">
        <v>4.3049999999999998E-2</v>
      </c>
      <c r="G102" s="88">
        <f t="shared" si="8"/>
        <v>1.35005</v>
      </c>
      <c r="H102" s="89">
        <v>2978</v>
      </c>
      <c r="I102" s="90" t="s">
        <v>64</v>
      </c>
      <c r="J102" s="74">
        <f t="shared" si="9"/>
        <v>0.29780000000000001</v>
      </c>
      <c r="K102" s="89">
        <v>420</v>
      </c>
      <c r="L102" s="90" t="s">
        <v>64</v>
      </c>
      <c r="M102" s="74">
        <f t="shared" si="6"/>
        <v>4.1999999999999996E-2</v>
      </c>
      <c r="N102" s="89">
        <v>483</v>
      </c>
      <c r="O102" s="90" t="s">
        <v>64</v>
      </c>
      <c r="P102" s="74">
        <f t="shared" si="7"/>
        <v>4.8299999999999996E-2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1.3520000000000001</v>
      </c>
      <c r="F103" s="92">
        <v>4.0370000000000003E-2</v>
      </c>
      <c r="G103" s="88">
        <f t="shared" si="8"/>
        <v>1.3923700000000001</v>
      </c>
      <c r="H103" s="89">
        <v>3178</v>
      </c>
      <c r="I103" s="90" t="s">
        <v>64</v>
      </c>
      <c r="J103" s="74">
        <f t="shared" si="9"/>
        <v>0.31779999999999997</v>
      </c>
      <c r="K103" s="89">
        <v>430</v>
      </c>
      <c r="L103" s="90" t="s">
        <v>64</v>
      </c>
      <c r="M103" s="74">
        <f t="shared" si="6"/>
        <v>4.2999999999999997E-2</v>
      </c>
      <c r="N103" s="89">
        <v>500</v>
      </c>
      <c r="O103" s="90" t="s">
        <v>64</v>
      </c>
      <c r="P103" s="74">
        <f t="shared" si="7"/>
        <v>0.05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1.393</v>
      </c>
      <c r="F104" s="92">
        <v>3.8030000000000001E-2</v>
      </c>
      <c r="G104" s="88">
        <f t="shared" si="8"/>
        <v>1.43103</v>
      </c>
      <c r="H104" s="89">
        <v>3373</v>
      </c>
      <c r="I104" s="90" t="s">
        <v>64</v>
      </c>
      <c r="J104" s="74">
        <f t="shared" si="9"/>
        <v>0.33730000000000004</v>
      </c>
      <c r="K104" s="89">
        <v>439</v>
      </c>
      <c r="L104" s="90" t="s">
        <v>64</v>
      </c>
      <c r="M104" s="74">
        <f t="shared" si="6"/>
        <v>4.3900000000000002E-2</v>
      </c>
      <c r="N104" s="89">
        <v>516</v>
      </c>
      <c r="O104" s="90" t="s">
        <v>64</v>
      </c>
      <c r="P104" s="74">
        <f t="shared" si="7"/>
        <v>5.16E-2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1.4330000000000001</v>
      </c>
      <c r="F105" s="92">
        <v>3.5970000000000002E-2</v>
      </c>
      <c r="G105" s="88">
        <f t="shared" si="8"/>
        <v>1.4689700000000001</v>
      </c>
      <c r="H105" s="89">
        <v>3564</v>
      </c>
      <c r="I105" s="90" t="s">
        <v>64</v>
      </c>
      <c r="J105" s="74">
        <f t="shared" si="9"/>
        <v>0.35639999999999999</v>
      </c>
      <c r="K105" s="89">
        <v>447</v>
      </c>
      <c r="L105" s="90" t="s">
        <v>64</v>
      </c>
      <c r="M105" s="74">
        <f t="shared" si="6"/>
        <v>4.4700000000000004E-2</v>
      </c>
      <c r="N105" s="89">
        <v>531</v>
      </c>
      <c r="O105" s="90" t="s">
        <v>64</v>
      </c>
      <c r="P105" s="74">
        <f t="shared" si="7"/>
        <v>5.3100000000000001E-2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1.4710000000000001</v>
      </c>
      <c r="F106" s="92">
        <v>3.415E-2</v>
      </c>
      <c r="G106" s="88">
        <f t="shared" si="8"/>
        <v>1.50515</v>
      </c>
      <c r="H106" s="89">
        <v>3750</v>
      </c>
      <c r="I106" s="90" t="s">
        <v>64</v>
      </c>
      <c r="J106" s="74">
        <f t="shared" si="9"/>
        <v>0.375</v>
      </c>
      <c r="K106" s="89">
        <v>455</v>
      </c>
      <c r="L106" s="90" t="s">
        <v>64</v>
      </c>
      <c r="M106" s="74">
        <f t="shared" si="6"/>
        <v>4.5499999999999999E-2</v>
      </c>
      <c r="N106" s="89">
        <v>545</v>
      </c>
      <c r="O106" s="90" t="s">
        <v>64</v>
      </c>
      <c r="P106" s="74">
        <f t="shared" si="7"/>
        <v>5.4500000000000007E-2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1.508</v>
      </c>
      <c r="F107" s="92">
        <v>3.252E-2</v>
      </c>
      <c r="G107" s="88">
        <f t="shared" si="8"/>
        <v>1.5405200000000001</v>
      </c>
      <c r="H107" s="89">
        <v>3932</v>
      </c>
      <c r="I107" s="90" t="s">
        <v>64</v>
      </c>
      <c r="J107" s="74">
        <f t="shared" si="9"/>
        <v>0.39319999999999999</v>
      </c>
      <c r="K107" s="89">
        <v>462</v>
      </c>
      <c r="L107" s="90" t="s">
        <v>64</v>
      </c>
      <c r="M107" s="74">
        <f t="shared" si="6"/>
        <v>4.6200000000000005E-2</v>
      </c>
      <c r="N107" s="89">
        <v>558</v>
      </c>
      <c r="O107" s="90" t="s">
        <v>64</v>
      </c>
      <c r="P107" s="74">
        <f t="shared" si="7"/>
        <v>5.5800000000000002E-2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1.5449999999999999</v>
      </c>
      <c r="F108" s="92">
        <v>3.1050000000000001E-2</v>
      </c>
      <c r="G108" s="88">
        <f t="shared" si="8"/>
        <v>1.57605</v>
      </c>
      <c r="H108" s="89">
        <v>4110</v>
      </c>
      <c r="I108" s="90" t="s">
        <v>64</v>
      </c>
      <c r="J108" s="74">
        <f t="shared" si="9"/>
        <v>0.41100000000000003</v>
      </c>
      <c r="K108" s="89">
        <v>469</v>
      </c>
      <c r="L108" s="90" t="s">
        <v>64</v>
      </c>
      <c r="M108" s="74">
        <f t="shared" si="6"/>
        <v>4.6899999999999997E-2</v>
      </c>
      <c r="N108" s="89">
        <v>570</v>
      </c>
      <c r="O108" s="90" t="s">
        <v>64</v>
      </c>
      <c r="P108" s="74">
        <f t="shared" si="7"/>
        <v>5.6999999999999995E-2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1.581</v>
      </c>
      <c r="F109" s="92">
        <v>2.9729999999999999E-2</v>
      </c>
      <c r="G109" s="88">
        <f t="shared" si="8"/>
        <v>1.61073</v>
      </c>
      <c r="H109" s="89">
        <v>4285</v>
      </c>
      <c r="I109" s="90" t="s">
        <v>64</v>
      </c>
      <c r="J109" s="74">
        <f t="shared" si="9"/>
        <v>0.42849999999999999</v>
      </c>
      <c r="K109" s="89">
        <v>475</v>
      </c>
      <c r="L109" s="90" t="s">
        <v>64</v>
      </c>
      <c r="M109" s="74">
        <f t="shared" si="6"/>
        <v>4.7500000000000001E-2</v>
      </c>
      <c r="N109" s="89">
        <v>582</v>
      </c>
      <c r="O109" s="90" t="s">
        <v>64</v>
      </c>
      <c r="P109" s="74">
        <f t="shared" si="7"/>
        <v>5.8199999999999995E-2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1.655</v>
      </c>
      <c r="F110" s="92">
        <v>2.741E-2</v>
      </c>
      <c r="G110" s="88">
        <f t="shared" si="8"/>
        <v>1.68241</v>
      </c>
      <c r="H110" s="89">
        <v>4623</v>
      </c>
      <c r="I110" s="90" t="s">
        <v>64</v>
      </c>
      <c r="J110" s="76">
        <f t="shared" si="9"/>
        <v>0.46230000000000004</v>
      </c>
      <c r="K110" s="89">
        <v>487</v>
      </c>
      <c r="L110" s="90" t="s">
        <v>64</v>
      </c>
      <c r="M110" s="74">
        <f t="shared" si="6"/>
        <v>4.87E-2</v>
      </c>
      <c r="N110" s="89">
        <v>603</v>
      </c>
      <c r="O110" s="90" t="s">
        <v>64</v>
      </c>
      <c r="P110" s="74">
        <f t="shared" si="7"/>
        <v>6.0299999999999999E-2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1.7470000000000001</v>
      </c>
      <c r="F111" s="92">
        <v>2.5020000000000001E-2</v>
      </c>
      <c r="G111" s="88">
        <f t="shared" si="8"/>
        <v>1.7720200000000002</v>
      </c>
      <c r="H111" s="89">
        <v>5026</v>
      </c>
      <c r="I111" s="90" t="s">
        <v>64</v>
      </c>
      <c r="J111" s="76">
        <f t="shared" si="9"/>
        <v>0.50259999999999994</v>
      </c>
      <c r="K111" s="89">
        <v>501</v>
      </c>
      <c r="L111" s="90" t="s">
        <v>64</v>
      </c>
      <c r="M111" s="74">
        <f t="shared" si="6"/>
        <v>5.0099999999999999E-2</v>
      </c>
      <c r="N111" s="89">
        <v>627</v>
      </c>
      <c r="O111" s="90" t="s">
        <v>64</v>
      </c>
      <c r="P111" s="74">
        <f t="shared" si="7"/>
        <v>6.2700000000000006E-2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1.84</v>
      </c>
      <c r="F112" s="92">
        <v>2.3050000000000001E-2</v>
      </c>
      <c r="G112" s="88">
        <f t="shared" si="8"/>
        <v>1.8630500000000001</v>
      </c>
      <c r="H112" s="89">
        <v>5411</v>
      </c>
      <c r="I112" s="90" t="s">
        <v>64</v>
      </c>
      <c r="J112" s="76">
        <f t="shared" si="9"/>
        <v>0.54109999999999991</v>
      </c>
      <c r="K112" s="89">
        <v>514</v>
      </c>
      <c r="L112" s="90" t="s">
        <v>64</v>
      </c>
      <c r="M112" s="74">
        <f t="shared" si="6"/>
        <v>5.1400000000000001E-2</v>
      </c>
      <c r="N112" s="89">
        <v>649</v>
      </c>
      <c r="O112" s="90" t="s">
        <v>64</v>
      </c>
      <c r="P112" s="74">
        <f t="shared" si="7"/>
        <v>6.4899999999999999E-2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1.931</v>
      </c>
      <c r="F113" s="92">
        <v>2.1389999999999999E-2</v>
      </c>
      <c r="G113" s="88">
        <f t="shared" si="8"/>
        <v>1.9523900000000001</v>
      </c>
      <c r="H113" s="89">
        <v>5778</v>
      </c>
      <c r="I113" s="90" t="s">
        <v>64</v>
      </c>
      <c r="J113" s="76">
        <f t="shared" si="9"/>
        <v>0.57779999999999998</v>
      </c>
      <c r="K113" s="89">
        <v>524</v>
      </c>
      <c r="L113" s="90" t="s">
        <v>64</v>
      </c>
      <c r="M113" s="74">
        <f t="shared" si="6"/>
        <v>5.2400000000000002E-2</v>
      </c>
      <c r="N113" s="89">
        <v>668</v>
      </c>
      <c r="O113" s="90" t="s">
        <v>64</v>
      </c>
      <c r="P113" s="74">
        <f t="shared" si="7"/>
        <v>6.6799999999999998E-2</v>
      </c>
    </row>
    <row r="114" spans="1:16">
      <c r="B114" s="89">
        <v>300</v>
      </c>
      <c r="C114" s="90" t="s">
        <v>63</v>
      </c>
      <c r="D114" s="74">
        <f t="shared" ref="D114:D126" si="10">B114/1000/$C$5</f>
        <v>4.2857142857142858E-2</v>
      </c>
      <c r="E114" s="91">
        <v>2.02</v>
      </c>
      <c r="F114" s="92">
        <v>1.9970000000000002E-2</v>
      </c>
      <c r="G114" s="88">
        <f t="shared" si="8"/>
        <v>2.0399699999999998</v>
      </c>
      <c r="H114" s="89">
        <v>6129</v>
      </c>
      <c r="I114" s="90" t="s">
        <v>64</v>
      </c>
      <c r="J114" s="76">
        <f t="shared" si="9"/>
        <v>0.6129</v>
      </c>
      <c r="K114" s="89">
        <v>533</v>
      </c>
      <c r="L114" s="90" t="s">
        <v>64</v>
      </c>
      <c r="M114" s="74">
        <f t="shared" si="6"/>
        <v>5.33E-2</v>
      </c>
      <c r="N114" s="89">
        <v>685</v>
      </c>
      <c r="O114" s="90" t="s">
        <v>64</v>
      </c>
      <c r="P114" s="74">
        <f t="shared" si="7"/>
        <v>6.8500000000000005E-2</v>
      </c>
    </row>
    <row r="115" spans="1:16">
      <c r="B115" s="89">
        <v>325</v>
      </c>
      <c r="C115" s="90" t="s">
        <v>63</v>
      </c>
      <c r="D115" s="74">
        <f t="shared" si="10"/>
        <v>4.642857142857143E-2</v>
      </c>
      <c r="E115" s="91">
        <v>2.1070000000000002</v>
      </c>
      <c r="F115" s="92">
        <v>1.8749999999999999E-2</v>
      </c>
      <c r="G115" s="88">
        <f t="shared" si="8"/>
        <v>2.12575</v>
      </c>
      <c r="H115" s="89">
        <v>6466</v>
      </c>
      <c r="I115" s="90" t="s">
        <v>64</v>
      </c>
      <c r="J115" s="76">
        <f t="shared" si="9"/>
        <v>0.64660000000000006</v>
      </c>
      <c r="K115" s="89">
        <v>542</v>
      </c>
      <c r="L115" s="90" t="s">
        <v>64</v>
      </c>
      <c r="M115" s="74">
        <f t="shared" si="6"/>
        <v>5.4200000000000005E-2</v>
      </c>
      <c r="N115" s="89">
        <v>700</v>
      </c>
      <c r="O115" s="90" t="s">
        <v>64</v>
      </c>
      <c r="P115" s="74">
        <f t="shared" si="7"/>
        <v>6.9999999999999993E-2</v>
      </c>
    </row>
    <row r="116" spans="1:16">
      <c r="B116" s="89">
        <v>350</v>
      </c>
      <c r="C116" s="90" t="s">
        <v>63</v>
      </c>
      <c r="D116" s="74">
        <f t="shared" si="10"/>
        <v>4.9999999999999996E-2</v>
      </c>
      <c r="E116" s="91">
        <v>2.1909999999999998</v>
      </c>
      <c r="F116" s="92">
        <v>1.7670000000000002E-2</v>
      </c>
      <c r="G116" s="88">
        <f t="shared" si="8"/>
        <v>2.2086699999999997</v>
      </c>
      <c r="H116" s="89">
        <v>6790</v>
      </c>
      <c r="I116" s="90" t="s">
        <v>64</v>
      </c>
      <c r="J116" s="76">
        <f t="shared" si="9"/>
        <v>0.67900000000000005</v>
      </c>
      <c r="K116" s="89">
        <v>549</v>
      </c>
      <c r="L116" s="90" t="s">
        <v>64</v>
      </c>
      <c r="M116" s="74">
        <f t="shared" si="6"/>
        <v>5.4900000000000004E-2</v>
      </c>
      <c r="N116" s="89">
        <v>714</v>
      </c>
      <c r="O116" s="90" t="s">
        <v>64</v>
      </c>
      <c r="P116" s="74">
        <f t="shared" si="7"/>
        <v>7.1399999999999991E-2</v>
      </c>
    </row>
    <row r="117" spans="1:16">
      <c r="B117" s="89">
        <v>375</v>
      </c>
      <c r="C117" s="90" t="s">
        <v>63</v>
      </c>
      <c r="D117" s="74">
        <f t="shared" si="10"/>
        <v>5.3571428571428568E-2</v>
      </c>
      <c r="E117" s="91">
        <v>2.2730000000000001</v>
      </c>
      <c r="F117" s="92">
        <v>1.6729999999999998E-2</v>
      </c>
      <c r="G117" s="88">
        <f t="shared" si="8"/>
        <v>2.28973</v>
      </c>
      <c r="H117" s="89">
        <v>7103</v>
      </c>
      <c r="I117" s="90" t="s">
        <v>64</v>
      </c>
      <c r="J117" s="76">
        <f t="shared" si="9"/>
        <v>0.71029999999999993</v>
      </c>
      <c r="K117" s="89">
        <v>556</v>
      </c>
      <c r="L117" s="90" t="s">
        <v>64</v>
      </c>
      <c r="M117" s="74">
        <f t="shared" si="6"/>
        <v>5.5600000000000004E-2</v>
      </c>
      <c r="N117" s="89">
        <v>727</v>
      </c>
      <c r="O117" s="90" t="s">
        <v>64</v>
      </c>
      <c r="P117" s="74">
        <f t="shared" si="7"/>
        <v>7.2700000000000001E-2</v>
      </c>
    </row>
    <row r="118" spans="1:16">
      <c r="B118" s="89">
        <v>400</v>
      </c>
      <c r="C118" s="90" t="s">
        <v>63</v>
      </c>
      <c r="D118" s="74">
        <f t="shared" si="10"/>
        <v>5.7142857142857148E-2</v>
      </c>
      <c r="E118" s="91">
        <v>2.351</v>
      </c>
      <c r="F118" s="92">
        <v>1.5879999999999998E-2</v>
      </c>
      <c r="G118" s="88">
        <f t="shared" si="8"/>
        <v>2.3668800000000001</v>
      </c>
      <c r="H118" s="89">
        <v>7405</v>
      </c>
      <c r="I118" s="90" t="s">
        <v>64</v>
      </c>
      <c r="J118" s="76">
        <f t="shared" si="9"/>
        <v>0.74050000000000005</v>
      </c>
      <c r="K118" s="89">
        <v>562</v>
      </c>
      <c r="L118" s="90" t="s">
        <v>64</v>
      </c>
      <c r="M118" s="74">
        <f t="shared" si="6"/>
        <v>5.6200000000000007E-2</v>
      </c>
      <c r="N118" s="89">
        <v>739</v>
      </c>
      <c r="O118" s="90" t="s">
        <v>64</v>
      </c>
      <c r="P118" s="74">
        <f t="shared" si="7"/>
        <v>7.3899999999999993E-2</v>
      </c>
    </row>
    <row r="119" spans="1:16">
      <c r="B119" s="89">
        <v>450</v>
      </c>
      <c r="C119" s="90" t="s">
        <v>63</v>
      </c>
      <c r="D119" s="74">
        <f t="shared" si="10"/>
        <v>6.4285714285714293E-2</v>
      </c>
      <c r="E119" s="91">
        <v>2.4990000000000001</v>
      </c>
      <c r="F119" s="92">
        <v>1.4449999999999999E-2</v>
      </c>
      <c r="G119" s="88">
        <f t="shared" si="8"/>
        <v>2.5134500000000002</v>
      </c>
      <c r="H119" s="89">
        <v>7982</v>
      </c>
      <c r="I119" s="90" t="s">
        <v>64</v>
      </c>
      <c r="J119" s="76">
        <f t="shared" si="9"/>
        <v>0.79820000000000002</v>
      </c>
      <c r="K119" s="89">
        <v>576</v>
      </c>
      <c r="L119" s="90" t="s">
        <v>64</v>
      </c>
      <c r="M119" s="74">
        <f t="shared" si="6"/>
        <v>5.7599999999999998E-2</v>
      </c>
      <c r="N119" s="89">
        <v>761</v>
      </c>
      <c r="O119" s="90" t="s">
        <v>64</v>
      </c>
      <c r="P119" s="74">
        <f t="shared" si="7"/>
        <v>7.6100000000000001E-2</v>
      </c>
    </row>
    <row r="120" spans="1:16">
      <c r="B120" s="89">
        <v>500</v>
      </c>
      <c r="C120" s="90" t="s">
        <v>63</v>
      </c>
      <c r="D120" s="74">
        <f t="shared" si="10"/>
        <v>7.1428571428571425E-2</v>
      </c>
      <c r="E120" s="91">
        <v>2.6349999999999998</v>
      </c>
      <c r="F120" s="92">
        <v>1.3270000000000001E-2</v>
      </c>
      <c r="G120" s="88">
        <f t="shared" si="8"/>
        <v>2.6482699999999997</v>
      </c>
      <c r="H120" s="89">
        <v>8529</v>
      </c>
      <c r="I120" s="90" t="s">
        <v>64</v>
      </c>
      <c r="J120" s="76">
        <f t="shared" si="9"/>
        <v>0.85289999999999999</v>
      </c>
      <c r="K120" s="89">
        <v>587</v>
      </c>
      <c r="L120" s="90" t="s">
        <v>64</v>
      </c>
      <c r="M120" s="74">
        <f t="shared" si="6"/>
        <v>5.8699999999999995E-2</v>
      </c>
      <c r="N120" s="89">
        <v>780</v>
      </c>
      <c r="O120" s="90" t="s">
        <v>64</v>
      </c>
      <c r="P120" s="74">
        <f t="shared" si="7"/>
        <v>7.8E-2</v>
      </c>
    </row>
    <row r="121" spans="1:16">
      <c r="B121" s="89">
        <v>550</v>
      </c>
      <c r="C121" s="90" t="s">
        <v>63</v>
      </c>
      <c r="D121" s="74">
        <f t="shared" si="10"/>
        <v>7.8571428571428584E-2</v>
      </c>
      <c r="E121" s="91">
        <v>2.76</v>
      </c>
      <c r="F121" s="92">
        <v>1.2279999999999999E-2</v>
      </c>
      <c r="G121" s="88">
        <f t="shared" si="8"/>
        <v>2.7722799999999999</v>
      </c>
      <c r="H121" s="89">
        <v>9049</v>
      </c>
      <c r="I121" s="90" t="s">
        <v>64</v>
      </c>
      <c r="J121" s="76">
        <f t="shared" si="9"/>
        <v>0.90489999999999993</v>
      </c>
      <c r="K121" s="89">
        <v>597</v>
      </c>
      <c r="L121" s="90" t="s">
        <v>64</v>
      </c>
      <c r="M121" s="74">
        <f t="shared" si="6"/>
        <v>5.9699999999999996E-2</v>
      </c>
      <c r="N121" s="89">
        <v>796</v>
      </c>
      <c r="O121" s="90" t="s">
        <v>64</v>
      </c>
      <c r="P121" s="74">
        <f t="shared" si="7"/>
        <v>7.9600000000000004E-2</v>
      </c>
    </row>
    <row r="122" spans="1:16">
      <c r="B122" s="89">
        <v>600</v>
      </c>
      <c r="C122" s="90" t="s">
        <v>63</v>
      </c>
      <c r="D122" s="74">
        <f t="shared" si="10"/>
        <v>8.5714285714285715E-2</v>
      </c>
      <c r="E122" s="91">
        <v>2.8730000000000002</v>
      </c>
      <c r="F122" s="92">
        <v>1.1440000000000001E-2</v>
      </c>
      <c r="G122" s="88">
        <f t="shared" si="8"/>
        <v>2.8844400000000001</v>
      </c>
      <c r="H122" s="89">
        <v>9548</v>
      </c>
      <c r="I122" s="90" t="s">
        <v>64</v>
      </c>
      <c r="J122" s="76">
        <f t="shared" si="9"/>
        <v>0.95479999999999998</v>
      </c>
      <c r="K122" s="89">
        <v>606</v>
      </c>
      <c r="L122" s="90" t="s">
        <v>64</v>
      </c>
      <c r="M122" s="74">
        <f t="shared" si="6"/>
        <v>6.0600000000000001E-2</v>
      </c>
      <c r="N122" s="89">
        <v>811</v>
      </c>
      <c r="O122" s="90" t="s">
        <v>64</v>
      </c>
      <c r="P122" s="74">
        <f t="shared" si="7"/>
        <v>8.1100000000000005E-2</v>
      </c>
    </row>
    <row r="123" spans="1:16">
      <c r="B123" s="89">
        <v>650</v>
      </c>
      <c r="C123" s="90" t="s">
        <v>63</v>
      </c>
      <c r="D123" s="74">
        <f t="shared" si="10"/>
        <v>9.285714285714286E-2</v>
      </c>
      <c r="E123" s="91">
        <v>2.9750000000000001</v>
      </c>
      <c r="F123" s="92">
        <v>1.0710000000000001E-2</v>
      </c>
      <c r="G123" s="88">
        <f t="shared" si="8"/>
        <v>2.9857100000000001</v>
      </c>
      <c r="H123" s="89">
        <v>1</v>
      </c>
      <c r="I123" s="93" t="s">
        <v>66</v>
      </c>
      <c r="J123" s="76">
        <f t="shared" ref="J123:J182" si="11">H123</f>
        <v>1</v>
      </c>
      <c r="K123" s="89">
        <v>615</v>
      </c>
      <c r="L123" s="90" t="s">
        <v>64</v>
      </c>
      <c r="M123" s="74">
        <f t="shared" si="6"/>
        <v>6.1499999999999999E-2</v>
      </c>
      <c r="N123" s="89">
        <v>824</v>
      </c>
      <c r="O123" s="90" t="s">
        <v>64</v>
      </c>
      <c r="P123" s="74">
        <f t="shared" si="7"/>
        <v>8.2400000000000001E-2</v>
      </c>
    </row>
    <row r="124" spans="1:16">
      <c r="B124" s="89">
        <v>700</v>
      </c>
      <c r="C124" s="90" t="s">
        <v>63</v>
      </c>
      <c r="D124" s="74">
        <f t="shared" si="10"/>
        <v>9.9999999999999992E-2</v>
      </c>
      <c r="E124" s="91">
        <v>3.0670000000000002</v>
      </c>
      <c r="F124" s="92">
        <v>1.008E-2</v>
      </c>
      <c r="G124" s="88">
        <f t="shared" si="8"/>
        <v>3.07708</v>
      </c>
      <c r="H124" s="89">
        <v>1.05</v>
      </c>
      <c r="I124" s="90" t="s">
        <v>66</v>
      </c>
      <c r="J124" s="76">
        <f t="shared" si="11"/>
        <v>1.05</v>
      </c>
      <c r="K124" s="89">
        <v>622</v>
      </c>
      <c r="L124" s="90" t="s">
        <v>64</v>
      </c>
      <c r="M124" s="74">
        <f t="shared" si="6"/>
        <v>6.2199999999999998E-2</v>
      </c>
      <c r="N124" s="89">
        <v>836</v>
      </c>
      <c r="O124" s="90" t="s">
        <v>64</v>
      </c>
      <c r="P124" s="74">
        <f t="shared" si="7"/>
        <v>8.3599999999999994E-2</v>
      </c>
    </row>
    <row r="125" spans="1:16">
      <c r="B125" s="77">
        <v>800</v>
      </c>
      <c r="C125" s="79" t="s">
        <v>63</v>
      </c>
      <c r="D125" s="74">
        <f t="shared" si="10"/>
        <v>0.1142857142857143</v>
      </c>
      <c r="E125" s="91">
        <v>3.222</v>
      </c>
      <c r="F125" s="92">
        <v>9.0310000000000008E-3</v>
      </c>
      <c r="G125" s="88">
        <f t="shared" si="8"/>
        <v>3.2310309999999998</v>
      </c>
      <c r="H125" s="89">
        <v>1.1399999999999999</v>
      </c>
      <c r="I125" s="90" t="s">
        <v>66</v>
      </c>
      <c r="J125" s="76">
        <f t="shared" si="11"/>
        <v>1.1399999999999999</v>
      </c>
      <c r="K125" s="89">
        <v>641</v>
      </c>
      <c r="L125" s="90" t="s">
        <v>64</v>
      </c>
      <c r="M125" s="74">
        <f t="shared" si="6"/>
        <v>6.4100000000000004E-2</v>
      </c>
      <c r="N125" s="89">
        <v>858</v>
      </c>
      <c r="O125" s="90" t="s">
        <v>64</v>
      </c>
      <c r="P125" s="74">
        <f t="shared" si="7"/>
        <v>8.5800000000000001E-2</v>
      </c>
    </row>
    <row r="126" spans="1:16">
      <c r="B126" s="77">
        <v>900</v>
      </c>
      <c r="C126" s="79" t="s">
        <v>63</v>
      </c>
      <c r="D126" s="74">
        <f t="shared" si="10"/>
        <v>0.12857142857142859</v>
      </c>
      <c r="E126" s="91">
        <v>3.343</v>
      </c>
      <c r="F126" s="92">
        <v>8.1919999999999996E-3</v>
      </c>
      <c r="G126" s="88">
        <f t="shared" si="8"/>
        <v>3.3511920000000002</v>
      </c>
      <c r="H126" s="77">
        <v>1.23</v>
      </c>
      <c r="I126" s="79" t="s">
        <v>66</v>
      </c>
      <c r="J126" s="76">
        <f t="shared" si="11"/>
        <v>1.23</v>
      </c>
      <c r="K126" s="77">
        <v>658</v>
      </c>
      <c r="L126" s="79" t="s">
        <v>64</v>
      </c>
      <c r="M126" s="74">
        <f t="shared" si="6"/>
        <v>6.5799999999999997E-2</v>
      </c>
      <c r="N126" s="77">
        <v>877</v>
      </c>
      <c r="O126" s="79" t="s">
        <v>64</v>
      </c>
      <c r="P126" s="74">
        <f t="shared" si="7"/>
        <v>8.77E-2</v>
      </c>
    </row>
    <row r="127" spans="1:16">
      <c r="B127" s="77">
        <v>1</v>
      </c>
      <c r="C127" s="78" t="s">
        <v>65</v>
      </c>
      <c r="D127" s="74">
        <f t="shared" ref="D127:D190" si="12">B127/$C$5</f>
        <v>0.14285714285714285</v>
      </c>
      <c r="E127" s="91">
        <v>3.4359999999999999</v>
      </c>
      <c r="F127" s="92">
        <v>7.5050000000000004E-3</v>
      </c>
      <c r="G127" s="88">
        <f t="shared" si="8"/>
        <v>3.443505</v>
      </c>
      <c r="H127" s="77">
        <v>1.31</v>
      </c>
      <c r="I127" s="79" t="s">
        <v>66</v>
      </c>
      <c r="J127" s="76">
        <f t="shared" si="11"/>
        <v>1.31</v>
      </c>
      <c r="K127" s="77">
        <v>674</v>
      </c>
      <c r="L127" s="79" t="s">
        <v>64</v>
      </c>
      <c r="M127" s="74">
        <f t="shared" si="6"/>
        <v>6.7400000000000002E-2</v>
      </c>
      <c r="N127" s="77">
        <v>894</v>
      </c>
      <c r="O127" s="79" t="s">
        <v>64</v>
      </c>
      <c r="P127" s="74">
        <f t="shared" si="7"/>
        <v>8.9400000000000007E-2</v>
      </c>
    </row>
    <row r="128" spans="1:16">
      <c r="A128" s="94"/>
      <c r="B128" s="89">
        <v>1.1000000000000001</v>
      </c>
      <c r="C128" s="90" t="s">
        <v>65</v>
      </c>
      <c r="D128" s="74">
        <f t="shared" si="12"/>
        <v>0.15714285714285717</v>
      </c>
      <c r="E128" s="91">
        <v>3.5030000000000001</v>
      </c>
      <c r="F128" s="92">
        <v>6.9319999999999998E-3</v>
      </c>
      <c r="G128" s="88">
        <f t="shared" si="8"/>
        <v>3.5099320000000001</v>
      </c>
      <c r="H128" s="89">
        <v>1.39</v>
      </c>
      <c r="I128" s="90" t="s">
        <v>66</v>
      </c>
      <c r="J128" s="76">
        <f t="shared" si="11"/>
        <v>1.39</v>
      </c>
      <c r="K128" s="77">
        <v>688</v>
      </c>
      <c r="L128" s="79" t="s">
        <v>64</v>
      </c>
      <c r="M128" s="74">
        <f t="shared" si="6"/>
        <v>6.88E-2</v>
      </c>
      <c r="N128" s="77">
        <v>909</v>
      </c>
      <c r="O128" s="79" t="s">
        <v>64</v>
      </c>
      <c r="P128" s="74">
        <f t="shared" si="7"/>
        <v>9.0900000000000009E-2</v>
      </c>
    </row>
    <row r="129" spans="1:16">
      <c r="A129" s="94"/>
      <c r="B129" s="89">
        <v>1.2</v>
      </c>
      <c r="C129" s="90" t="s">
        <v>65</v>
      </c>
      <c r="D129" s="74">
        <f t="shared" si="12"/>
        <v>0.17142857142857143</v>
      </c>
      <c r="E129" s="91">
        <v>3.55</v>
      </c>
      <c r="F129" s="92">
        <v>6.4450000000000002E-3</v>
      </c>
      <c r="G129" s="88">
        <f t="shared" si="8"/>
        <v>3.5564449999999996</v>
      </c>
      <c r="H129" s="89">
        <v>1.47</v>
      </c>
      <c r="I129" s="90" t="s">
        <v>66</v>
      </c>
      <c r="J129" s="76">
        <f t="shared" si="11"/>
        <v>1.47</v>
      </c>
      <c r="K129" s="77">
        <v>701</v>
      </c>
      <c r="L129" s="79" t="s">
        <v>64</v>
      </c>
      <c r="M129" s="74">
        <f t="shared" si="6"/>
        <v>7.0099999999999996E-2</v>
      </c>
      <c r="N129" s="77">
        <v>923</v>
      </c>
      <c r="O129" s="79" t="s">
        <v>64</v>
      </c>
      <c r="P129" s="74">
        <f t="shared" si="7"/>
        <v>9.2300000000000007E-2</v>
      </c>
    </row>
    <row r="130" spans="1:16">
      <c r="A130" s="94"/>
      <c r="B130" s="89">
        <v>1.3</v>
      </c>
      <c r="C130" s="90" t="s">
        <v>65</v>
      </c>
      <c r="D130" s="74">
        <f t="shared" si="12"/>
        <v>0.18571428571428572</v>
      </c>
      <c r="E130" s="91">
        <v>3.5790000000000002</v>
      </c>
      <c r="F130" s="92">
        <v>6.0270000000000002E-3</v>
      </c>
      <c r="G130" s="88">
        <f t="shared" si="8"/>
        <v>3.5850270000000002</v>
      </c>
      <c r="H130" s="89">
        <v>1.55</v>
      </c>
      <c r="I130" s="90" t="s">
        <v>66</v>
      </c>
      <c r="J130" s="76">
        <f t="shared" si="11"/>
        <v>1.55</v>
      </c>
      <c r="K130" s="77">
        <v>714</v>
      </c>
      <c r="L130" s="79" t="s">
        <v>64</v>
      </c>
      <c r="M130" s="74">
        <f t="shared" si="6"/>
        <v>7.1399999999999991E-2</v>
      </c>
      <c r="N130" s="77">
        <v>936</v>
      </c>
      <c r="O130" s="79" t="s">
        <v>64</v>
      </c>
      <c r="P130" s="74">
        <f t="shared" si="7"/>
        <v>9.3600000000000003E-2</v>
      </c>
    </row>
    <row r="131" spans="1:16">
      <c r="A131" s="94"/>
      <c r="B131" s="89">
        <v>1.4</v>
      </c>
      <c r="C131" s="90" t="s">
        <v>65</v>
      </c>
      <c r="D131" s="74">
        <f t="shared" si="12"/>
        <v>0.19999999999999998</v>
      </c>
      <c r="E131" s="91">
        <v>3.5939999999999999</v>
      </c>
      <c r="F131" s="92">
        <v>5.6629999999999996E-3</v>
      </c>
      <c r="G131" s="88">
        <f t="shared" si="8"/>
        <v>3.5996630000000001</v>
      </c>
      <c r="H131" s="89">
        <v>1.63</v>
      </c>
      <c r="I131" s="90" t="s">
        <v>66</v>
      </c>
      <c r="J131" s="76">
        <f t="shared" si="11"/>
        <v>1.63</v>
      </c>
      <c r="K131" s="77">
        <v>726</v>
      </c>
      <c r="L131" s="79" t="s">
        <v>64</v>
      </c>
      <c r="M131" s="74">
        <f t="shared" si="6"/>
        <v>7.2599999999999998E-2</v>
      </c>
      <c r="N131" s="77">
        <v>949</v>
      </c>
      <c r="O131" s="79" t="s">
        <v>64</v>
      </c>
      <c r="P131" s="74">
        <f t="shared" si="7"/>
        <v>9.4899999999999998E-2</v>
      </c>
    </row>
    <row r="132" spans="1:16">
      <c r="A132" s="94"/>
      <c r="B132" s="89">
        <v>1.5</v>
      </c>
      <c r="C132" s="90" t="s">
        <v>65</v>
      </c>
      <c r="D132" s="74">
        <f t="shared" si="12"/>
        <v>0.21428571428571427</v>
      </c>
      <c r="E132" s="91">
        <v>3.597</v>
      </c>
      <c r="F132" s="92">
        <v>5.3429999999999997E-3</v>
      </c>
      <c r="G132" s="88">
        <f t="shared" si="8"/>
        <v>3.6023429999999999</v>
      </c>
      <c r="H132" s="89">
        <v>1.71</v>
      </c>
      <c r="I132" s="90" t="s">
        <v>66</v>
      </c>
      <c r="J132" s="76">
        <f t="shared" si="11"/>
        <v>1.71</v>
      </c>
      <c r="K132" s="77">
        <v>737</v>
      </c>
      <c r="L132" s="79" t="s">
        <v>64</v>
      </c>
      <c r="M132" s="74">
        <f t="shared" si="6"/>
        <v>7.3700000000000002E-2</v>
      </c>
      <c r="N132" s="77">
        <v>960</v>
      </c>
      <c r="O132" s="79" t="s">
        <v>64</v>
      </c>
      <c r="P132" s="74">
        <f t="shared" si="7"/>
        <v>9.6000000000000002E-2</v>
      </c>
    </row>
    <row r="133" spans="1:16">
      <c r="A133" s="94"/>
      <c r="B133" s="89">
        <v>1.6</v>
      </c>
      <c r="C133" s="90" t="s">
        <v>65</v>
      </c>
      <c r="D133" s="74">
        <f t="shared" si="12"/>
        <v>0.22857142857142859</v>
      </c>
      <c r="E133" s="91">
        <v>3.59</v>
      </c>
      <c r="F133" s="92">
        <v>5.0590000000000001E-3</v>
      </c>
      <c r="G133" s="88">
        <f t="shared" si="8"/>
        <v>3.595059</v>
      </c>
      <c r="H133" s="89">
        <v>1.79</v>
      </c>
      <c r="I133" s="90" t="s">
        <v>66</v>
      </c>
      <c r="J133" s="76">
        <f t="shared" si="11"/>
        <v>1.79</v>
      </c>
      <c r="K133" s="77">
        <v>749</v>
      </c>
      <c r="L133" s="79" t="s">
        <v>64</v>
      </c>
      <c r="M133" s="74">
        <f t="shared" si="6"/>
        <v>7.4899999999999994E-2</v>
      </c>
      <c r="N133" s="77">
        <v>972</v>
      </c>
      <c r="O133" s="79" t="s">
        <v>64</v>
      </c>
      <c r="P133" s="74">
        <f t="shared" si="7"/>
        <v>9.7199999999999995E-2</v>
      </c>
    </row>
    <row r="134" spans="1:16">
      <c r="A134" s="94"/>
      <c r="B134" s="89">
        <v>1.7</v>
      </c>
      <c r="C134" s="90" t="s">
        <v>65</v>
      </c>
      <c r="D134" s="74">
        <f t="shared" si="12"/>
        <v>0.24285714285714285</v>
      </c>
      <c r="E134" s="91">
        <v>3.5760000000000001</v>
      </c>
      <c r="F134" s="92">
        <v>4.8069999999999996E-3</v>
      </c>
      <c r="G134" s="88">
        <f t="shared" si="8"/>
        <v>3.5808070000000001</v>
      </c>
      <c r="H134" s="89">
        <v>1.87</v>
      </c>
      <c r="I134" s="90" t="s">
        <v>66</v>
      </c>
      <c r="J134" s="76">
        <f t="shared" si="11"/>
        <v>1.87</v>
      </c>
      <c r="K134" s="77">
        <v>760</v>
      </c>
      <c r="L134" s="79" t="s">
        <v>64</v>
      </c>
      <c r="M134" s="74">
        <f t="shared" si="6"/>
        <v>7.5999999999999998E-2</v>
      </c>
      <c r="N134" s="77">
        <v>983</v>
      </c>
      <c r="O134" s="79" t="s">
        <v>64</v>
      </c>
      <c r="P134" s="74">
        <f t="shared" si="7"/>
        <v>9.8299999999999998E-2</v>
      </c>
    </row>
    <row r="135" spans="1:16">
      <c r="A135" s="94"/>
      <c r="B135" s="89">
        <v>1.8</v>
      </c>
      <c r="C135" s="90" t="s">
        <v>65</v>
      </c>
      <c r="D135" s="74">
        <f t="shared" si="12"/>
        <v>0.25714285714285717</v>
      </c>
      <c r="E135" s="91">
        <v>3.5550000000000002</v>
      </c>
      <c r="F135" s="92">
        <v>4.5789999999999997E-3</v>
      </c>
      <c r="G135" s="88">
        <f t="shared" si="8"/>
        <v>3.5595790000000003</v>
      </c>
      <c r="H135" s="89">
        <v>1.94</v>
      </c>
      <c r="I135" s="90" t="s">
        <v>66</v>
      </c>
      <c r="J135" s="76">
        <f t="shared" si="11"/>
        <v>1.94</v>
      </c>
      <c r="K135" s="77">
        <v>771</v>
      </c>
      <c r="L135" s="79" t="s">
        <v>64</v>
      </c>
      <c r="M135" s="74">
        <f t="shared" si="6"/>
        <v>7.7100000000000002E-2</v>
      </c>
      <c r="N135" s="77">
        <v>993</v>
      </c>
      <c r="O135" s="79" t="s">
        <v>64</v>
      </c>
      <c r="P135" s="74">
        <f t="shared" si="7"/>
        <v>9.9299999999999999E-2</v>
      </c>
    </row>
    <row r="136" spans="1:16">
      <c r="A136" s="94"/>
      <c r="B136" s="89">
        <v>2</v>
      </c>
      <c r="C136" s="90" t="s">
        <v>65</v>
      </c>
      <c r="D136" s="74">
        <f t="shared" si="12"/>
        <v>0.2857142857142857</v>
      </c>
      <c r="E136" s="91">
        <v>3.5</v>
      </c>
      <c r="F136" s="92">
        <v>4.1869999999999997E-3</v>
      </c>
      <c r="G136" s="88">
        <f t="shared" si="8"/>
        <v>3.5041869999999999</v>
      </c>
      <c r="H136" s="89">
        <v>2.11</v>
      </c>
      <c r="I136" s="90" t="s">
        <v>66</v>
      </c>
      <c r="J136" s="76">
        <f t="shared" si="11"/>
        <v>2.11</v>
      </c>
      <c r="K136" s="77">
        <v>809</v>
      </c>
      <c r="L136" s="79" t="s">
        <v>64</v>
      </c>
      <c r="M136" s="74">
        <f t="shared" si="6"/>
        <v>8.09E-2</v>
      </c>
      <c r="N136" s="77">
        <v>1013</v>
      </c>
      <c r="O136" s="79" t="s">
        <v>64</v>
      </c>
      <c r="P136" s="74">
        <f t="shared" si="7"/>
        <v>0.10129999999999999</v>
      </c>
    </row>
    <row r="137" spans="1:16">
      <c r="A137" s="94"/>
      <c r="B137" s="89">
        <v>2.25</v>
      </c>
      <c r="C137" s="90" t="s">
        <v>65</v>
      </c>
      <c r="D137" s="74">
        <f t="shared" si="12"/>
        <v>0.32142857142857145</v>
      </c>
      <c r="E137" s="91">
        <v>3.415</v>
      </c>
      <c r="F137" s="92">
        <v>3.7880000000000001E-3</v>
      </c>
      <c r="G137" s="88">
        <f t="shared" si="8"/>
        <v>3.4187880000000002</v>
      </c>
      <c r="H137" s="89">
        <v>2.31</v>
      </c>
      <c r="I137" s="90" t="s">
        <v>66</v>
      </c>
      <c r="J137" s="76">
        <f t="shared" si="11"/>
        <v>2.31</v>
      </c>
      <c r="K137" s="77">
        <v>866</v>
      </c>
      <c r="L137" s="79" t="s">
        <v>64</v>
      </c>
      <c r="M137" s="74">
        <f t="shared" si="6"/>
        <v>8.6599999999999996E-2</v>
      </c>
      <c r="N137" s="77">
        <v>1038</v>
      </c>
      <c r="O137" s="79" t="s">
        <v>64</v>
      </c>
      <c r="P137" s="74">
        <f t="shared" si="7"/>
        <v>0.1038</v>
      </c>
    </row>
    <row r="138" spans="1:16">
      <c r="A138" s="94"/>
      <c r="B138" s="89">
        <v>2.5</v>
      </c>
      <c r="C138" s="90" t="s">
        <v>65</v>
      </c>
      <c r="D138" s="74">
        <f t="shared" si="12"/>
        <v>0.35714285714285715</v>
      </c>
      <c r="E138" s="91">
        <v>3.32</v>
      </c>
      <c r="F138" s="92">
        <v>3.4619999999999998E-3</v>
      </c>
      <c r="G138" s="88">
        <f t="shared" si="8"/>
        <v>3.3234619999999997</v>
      </c>
      <c r="H138" s="89">
        <v>2.52</v>
      </c>
      <c r="I138" s="90" t="s">
        <v>66</v>
      </c>
      <c r="J138" s="76">
        <f t="shared" si="11"/>
        <v>2.52</v>
      </c>
      <c r="K138" s="77">
        <v>921</v>
      </c>
      <c r="L138" s="79" t="s">
        <v>64</v>
      </c>
      <c r="M138" s="74">
        <f t="shared" si="6"/>
        <v>9.2100000000000001E-2</v>
      </c>
      <c r="N138" s="77">
        <v>1061</v>
      </c>
      <c r="O138" s="79" t="s">
        <v>64</v>
      </c>
      <c r="P138" s="74">
        <f t="shared" si="7"/>
        <v>0.1061</v>
      </c>
    </row>
    <row r="139" spans="1:16">
      <c r="A139" s="94"/>
      <c r="B139" s="89">
        <v>2.75</v>
      </c>
      <c r="C139" s="90" t="s">
        <v>65</v>
      </c>
      <c r="D139" s="74">
        <f t="shared" si="12"/>
        <v>0.39285714285714285</v>
      </c>
      <c r="E139" s="91">
        <v>3.222</v>
      </c>
      <c r="F139" s="92">
        <v>3.1900000000000001E-3</v>
      </c>
      <c r="G139" s="88">
        <f t="shared" si="8"/>
        <v>3.22519</v>
      </c>
      <c r="H139" s="89">
        <v>2.74</v>
      </c>
      <c r="I139" s="90" t="s">
        <v>66</v>
      </c>
      <c r="J139" s="76">
        <f t="shared" si="11"/>
        <v>2.74</v>
      </c>
      <c r="K139" s="77">
        <v>977</v>
      </c>
      <c r="L139" s="79" t="s">
        <v>64</v>
      </c>
      <c r="M139" s="74">
        <f t="shared" si="6"/>
        <v>9.7699999999999995E-2</v>
      </c>
      <c r="N139" s="77">
        <v>1085</v>
      </c>
      <c r="O139" s="79" t="s">
        <v>64</v>
      </c>
      <c r="P139" s="74">
        <f t="shared" si="7"/>
        <v>0.1085</v>
      </c>
    </row>
    <row r="140" spans="1:16">
      <c r="A140" s="94"/>
      <c r="B140" s="89">
        <v>3</v>
      </c>
      <c r="C140" s="95" t="s">
        <v>65</v>
      </c>
      <c r="D140" s="74">
        <f t="shared" si="12"/>
        <v>0.42857142857142855</v>
      </c>
      <c r="E140" s="91">
        <v>3.1240000000000001</v>
      </c>
      <c r="F140" s="92">
        <v>2.9610000000000001E-3</v>
      </c>
      <c r="G140" s="88">
        <f t="shared" si="8"/>
        <v>3.1269610000000001</v>
      </c>
      <c r="H140" s="89">
        <v>2.96</v>
      </c>
      <c r="I140" s="90" t="s">
        <v>66</v>
      </c>
      <c r="J140" s="76">
        <f t="shared" si="11"/>
        <v>2.96</v>
      </c>
      <c r="K140" s="77">
        <v>1032</v>
      </c>
      <c r="L140" s="79" t="s">
        <v>64</v>
      </c>
      <c r="M140" s="74">
        <f t="shared" si="6"/>
        <v>0.1032</v>
      </c>
      <c r="N140" s="77">
        <v>1108</v>
      </c>
      <c r="O140" s="79" t="s">
        <v>64</v>
      </c>
      <c r="P140" s="74">
        <f t="shared" si="7"/>
        <v>0.11080000000000001</v>
      </c>
    </row>
    <row r="141" spans="1:16">
      <c r="B141" s="89">
        <v>3.25</v>
      </c>
      <c r="C141" s="79" t="s">
        <v>65</v>
      </c>
      <c r="D141" s="74">
        <f t="shared" si="12"/>
        <v>0.4642857142857143</v>
      </c>
      <c r="E141" s="91">
        <v>3.0270000000000001</v>
      </c>
      <c r="F141" s="92">
        <v>2.764E-3</v>
      </c>
      <c r="G141" s="88">
        <f t="shared" si="8"/>
        <v>3.0297640000000001</v>
      </c>
      <c r="H141" s="77">
        <v>3.19</v>
      </c>
      <c r="I141" s="79" t="s">
        <v>66</v>
      </c>
      <c r="J141" s="76">
        <f t="shared" si="11"/>
        <v>3.19</v>
      </c>
      <c r="K141" s="77">
        <v>1088</v>
      </c>
      <c r="L141" s="79" t="s">
        <v>64</v>
      </c>
      <c r="M141" s="74">
        <f t="shared" si="6"/>
        <v>0.10880000000000001</v>
      </c>
      <c r="N141" s="77">
        <v>1132</v>
      </c>
      <c r="O141" s="79" t="s">
        <v>64</v>
      </c>
      <c r="P141" s="74">
        <f t="shared" si="7"/>
        <v>0.1132</v>
      </c>
    </row>
    <row r="142" spans="1:16">
      <c r="B142" s="89">
        <v>3.5</v>
      </c>
      <c r="C142" s="79" t="s">
        <v>65</v>
      </c>
      <c r="D142" s="74">
        <f t="shared" si="12"/>
        <v>0.5</v>
      </c>
      <c r="E142" s="91">
        <v>2.9350000000000001</v>
      </c>
      <c r="F142" s="92">
        <v>2.5929999999999998E-3</v>
      </c>
      <c r="G142" s="88">
        <f t="shared" si="8"/>
        <v>2.9375930000000001</v>
      </c>
      <c r="H142" s="77">
        <v>3.43</v>
      </c>
      <c r="I142" s="79" t="s">
        <v>66</v>
      </c>
      <c r="J142" s="76">
        <f t="shared" si="11"/>
        <v>3.43</v>
      </c>
      <c r="K142" s="77">
        <v>1144</v>
      </c>
      <c r="L142" s="79" t="s">
        <v>64</v>
      </c>
      <c r="M142" s="74">
        <f t="shared" si="6"/>
        <v>0.11439999999999999</v>
      </c>
      <c r="N142" s="77">
        <v>1156</v>
      </c>
      <c r="O142" s="79" t="s">
        <v>64</v>
      </c>
      <c r="P142" s="74">
        <f t="shared" si="7"/>
        <v>0.11559999999999999</v>
      </c>
    </row>
    <row r="143" spans="1:16">
      <c r="B143" s="89">
        <v>3.75</v>
      </c>
      <c r="C143" s="79" t="s">
        <v>65</v>
      </c>
      <c r="D143" s="74">
        <f t="shared" si="12"/>
        <v>0.5357142857142857</v>
      </c>
      <c r="E143" s="91">
        <v>2.8460000000000001</v>
      </c>
      <c r="F143" s="92">
        <v>2.4429999999999999E-3</v>
      </c>
      <c r="G143" s="88">
        <f t="shared" si="8"/>
        <v>2.8484430000000001</v>
      </c>
      <c r="H143" s="77">
        <v>3.68</v>
      </c>
      <c r="I143" s="79" t="s">
        <v>66</v>
      </c>
      <c r="J143" s="76">
        <f t="shared" si="11"/>
        <v>3.68</v>
      </c>
      <c r="K143" s="77">
        <v>1201</v>
      </c>
      <c r="L143" s="79" t="s">
        <v>64</v>
      </c>
      <c r="M143" s="74">
        <f t="shared" si="6"/>
        <v>0.12010000000000001</v>
      </c>
      <c r="N143" s="77">
        <v>1180</v>
      </c>
      <c r="O143" s="79" t="s">
        <v>64</v>
      </c>
      <c r="P143" s="74">
        <f t="shared" si="7"/>
        <v>0.11799999999999999</v>
      </c>
    </row>
    <row r="144" spans="1:16">
      <c r="B144" s="89">
        <v>4</v>
      </c>
      <c r="C144" s="79" t="s">
        <v>65</v>
      </c>
      <c r="D144" s="74">
        <f t="shared" si="12"/>
        <v>0.5714285714285714</v>
      </c>
      <c r="E144" s="91">
        <v>2.762</v>
      </c>
      <c r="F144" s="92">
        <v>2.31E-3</v>
      </c>
      <c r="G144" s="88">
        <f t="shared" si="8"/>
        <v>2.76431</v>
      </c>
      <c r="H144" s="77">
        <v>3.93</v>
      </c>
      <c r="I144" s="79" t="s">
        <v>66</v>
      </c>
      <c r="J144" s="76">
        <f t="shared" si="11"/>
        <v>3.93</v>
      </c>
      <c r="K144" s="77">
        <v>1258</v>
      </c>
      <c r="L144" s="79" t="s">
        <v>64</v>
      </c>
      <c r="M144" s="74">
        <f t="shared" si="6"/>
        <v>0.1258</v>
      </c>
      <c r="N144" s="77">
        <v>1204</v>
      </c>
      <c r="O144" s="79" t="s">
        <v>64</v>
      </c>
      <c r="P144" s="74">
        <f t="shared" si="7"/>
        <v>0.12039999999999999</v>
      </c>
    </row>
    <row r="145" spans="2:16">
      <c r="B145" s="89">
        <v>4.5</v>
      </c>
      <c r="C145" s="79" t="s">
        <v>65</v>
      </c>
      <c r="D145" s="74">
        <f t="shared" si="12"/>
        <v>0.6428571428571429</v>
      </c>
      <c r="E145" s="91">
        <v>2.6059999999999999</v>
      </c>
      <c r="F145" s="92">
        <v>2.0860000000000002E-3</v>
      </c>
      <c r="G145" s="88">
        <f t="shared" si="8"/>
        <v>2.6080859999999997</v>
      </c>
      <c r="H145" s="77">
        <v>4.46</v>
      </c>
      <c r="I145" s="79" t="s">
        <v>66</v>
      </c>
      <c r="J145" s="76">
        <f t="shared" si="11"/>
        <v>4.46</v>
      </c>
      <c r="K145" s="77">
        <v>1474</v>
      </c>
      <c r="L145" s="79" t="s">
        <v>64</v>
      </c>
      <c r="M145" s="74">
        <f t="shared" si="6"/>
        <v>0.1474</v>
      </c>
      <c r="N145" s="77">
        <v>1255</v>
      </c>
      <c r="O145" s="79" t="s">
        <v>64</v>
      </c>
      <c r="P145" s="74">
        <f t="shared" si="7"/>
        <v>0.1255</v>
      </c>
    </row>
    <row r="146" spans="2:16">
      <c r="B146" s="89">
        <v>5</v>
      </c>
      <c r="C146" s="79" t="s">
        <v>65</v>
      </c>
      <c r="D146" s="74">
        <f t="shared" si="12"/>
        <v>0.7142857142857143</v>
      </c>
      <c r="E146" s="91">
        <v>2.4660000000000002</v>
      </c>
      <c r="F146" s="92">
        <v>1.9040000000000001E-3</v>
      </c>
      <c r="G146" s="88">
        <f t="shared" si="8"/>
        <v>2.4679040000000003</v>
      </c>
      <c r="H146" s="77">
        <v>5.0199999999999996</v>
      </c>
      <c r="I146" s="79" t="s">
        <v>66</v>
      </c>
      <c r="J146" s="76">
        <f t="shared" si="11"/>
        <v>5.0199999999999996</v>
      </c>
      <c r="K146" s="77">
        <v>1683</v>
      </c>
      <c r="L146" s="79" t="s">
        <v>64</v>
      </c>
      <c r="M146" s="74">
        <f t="shared" si="6"/>
        <v>0.16830000000000001</v>
      </c>
      <c r="N146" s="77">
        <v>1308</v>
      </c>
      <c r="O146" s="79" t="s">
        <v>64</v>
      </c>
      <c r="P146" s="74">
        <f t="shared" si="7"/>
        <v>0.1308</v>
      </c>
    </row>
    <row r="147" spans="2:16">
      <c r="B147" s="89">
        <v>5.5</v>
      </c>
      <c r="C147" s="79" t="s">
        <v>65</v>
      </c>
      <c r="D147" s="74">
        <f t="shared" si="12"/>
        <v>0.7857142857142857</v>
      </c>
      <c r="E147" s="91">
        <v>2.3410000000000002</v>
      </c>
      <c r="F147" s="92">
        <v>1.753E-3</v>
      </c>
      <c r="G147" s="88">
        <f t="shared" si="8"/>
        <v>2.3427530000000001</v>
      </c>
      <c r="H147" s="77">
        <v>5.61</v>
      </c>
      <c r="I147" s="79" t="s">
        <v>66</v>
      </c>
      <c r="J147" s="76">
        <f t="shared" si="11"/>
        <v>5.61</v>
      </c>
      <c r="K147" s="77">
        <v>1888</v>
      </c>
      <c r="L147" s="79" t="s">
        <v>64</v>
      </c>
      <c r="M147" s="74">
        <f t="shared" si="6"/>
        <v>0.1888</v>
      </c>
      <c r="N147" s="77">
        <v>1364</v>
      </c>
      <c r="O147" s="79" t="s">
        <v>64</v>
      </c>
      <c r="P147" s="74">
        <f t="shared" si="7"/>
        <v>0.13640000000000002</v>
      </c>
    </row>
    <row r="148" spans="2:16">
      <c r="B148" s="89">
        <v>6</v>
      </c>
      <c r="C148" s="79" t="s">
        <v>65</v>
      </c>
      <c r="D148" s="74">
        <f t="shared" si="12"/>
        <v>0.8571428571428571</v>
      </c>
      <c r="E148" s="91">
        <v>2.2280000000000002</v>
      </c>
      <c r="F148" s="92">
        <v>1.6249999999999999E-3</v>
      </c>
      <c r="G148" s="88">
        <f t="shared" si="8"/>
        <v>2.2296250000000004</v>
      </c>
      <c r="H148" s="77">
        <v>6.23</v>
      </c>
      <c r="I148" s="79" t="s">
        <v>66</v>
      </c>
      <c r="J148" s="76">
        <f t="shared" si="11"/>
        <v>6.23</v>
      </c>
      <c r="K148" s="77">
        <v>2092</v>
      </c>
      <c r="L148" s="79" t="s">
        <v>64</v>
      </c>
      <c r="M148" s="74">
        <f t="shared" ref="M148:M160" si="13">K148/1000/10</f>
        <v>0.2092</v>
      </c>
      <c r="N148" s="77">
        <v>1423</v>
      </c>
      <c r="O148" s="79" t="s">
        <v>64</v>
      </c>
      <c r="P148" s="74">
        <f t="shared" ref="P148:P168" si="14">N148/1000/10</f>
        <v>0.14230000000000001</v>
      </c>
    </row>
    <row r="149" spans="2:16">
      <c r="B149" s="89">
        <v>6.5</v>
      </c>
      <c r="C149" s="79" t="s">
        <v>65</v>
      </c>
      <c r="D149" s="74">
        <f t="shared" si="12"/>
        <v>0.9285714285714286</v>
      </c>
      <c r="E149" s="91">
        <v>2.1269999999999998</v>
      </c>
      <c r="F149" s="92">
        <v>1.5150000000000001E-3</v>
      </c>
      <c r="G149" s="88">
        <f t="shared" ref="G149:G212" si="15">E149+F149</f>
        <v>2.1285149999999997</v>
      </c>
      <c r="H149" s="77">
        <v>6.88</v>
      </c>
      <c r="I149" s="79" t="s">
        <v>66</v>
      </c>
      <c r="J149" s="76">
        <f t="shared" si="11"/>
        <v>6.88</v>
      </c>
      <c r="K149" s="77">
        <v>2296</v>
      </c>
      <c r="L149" s="79" t="s">
        <v>64</v>
      </c>
      <c r="M149" s="74">
        <f t="shared" si="13"/>
        <v>0.22959999999999997</v>
      </c>
      <c r="N149" s="77">
        <v>1485</v>
      </c>
      <c r="O149" s="79" t="s">
        <v>64</v>
      </c>
      <c r="P149" s="74">
        <f t="shared" si="14"/>
        <v>0.14850000000000002</v>
      </c>
    </row>
    <row r="150" spans="2:16">
      <c r="B150" s="89">
        <v>7</v>
      </c>
      <c r="C150" s="79" t="s">
        <v>65</v>
      </c>
      <c r="D150" s="74">
        <f t="shared" si="12"/>
        <v>1</v>
      </c>
      <c r="E150" s="91">
        <v>2.0350000000000001</v>
      </c>
      <c r="F150" s="92">
        <v>1.42E-3</v>
      </c>
      <c r="G150" s="88">
        <f t="shared" si="15"/>
        <v>2.0364200000000001</v>
      </c>
      <c r="H150" s="77">
        <v>7.56</v>
      </c>
      <c r="I150" s="79" t="s">
        <v>66</v>
      </c>
      <c r="J150" s="76">
        <f t="shared" si="11"/>
        <v>7.56</v>
      </c>
      <c r="K150" s="77">
        <v>2500</v>
      </c>
      <c r="L150" s="79" t="s">
        <v>64</v>
      </c>
      <c r="M150" s="74">
        <f t="shared" si="13"/>
        <v>0.25</v>
      </c>
      <c r="N150" s="77">
        <v>1551</v>
      </c>
      <c r="O150" s="79" t="s">
        <v>64</v>
      </c>
      <c r="P150" s="74">
        <f t="shared" si="14"/>
        <v>0.15509999999999999</v>
      </c>
    </row>
    <row r="151" spans="2:16">
      <c r="B151" s="89">
        <v>8</v>
      </c>
      <c r="C151" s="79" t="s">
        <v>65</v>
      </c>
      <c r="D151" s="74">
        <f t="shared" si="12"/>
        <v>1.1428571428571428</v>
      </c>
      <c r="E151" s="91">
        <v>1.8759999999999999</v>
      </c>
      <c r="F151" s="92">
        <v>1.263E-3</v>
      </c>
      <c r="G151" s="88">
        <f t="shared" si="15"/>
        <v>1.8772629999999999</v>
      </c>
      <c r="H151" s="77">
        <v>9.02</v>
      </c>
      <c r="I151" s="79" t="s">
        <v>66</v>
      </c>
      <c r="J151" s="76">
        <f t="shared" si="11"/>
        <v>9.02</v>
      </c>
      <c r="K151" s="77">
        <v>3254</v>
      </c>
      <c r="L151" s="79" t="s">
        <v>64</v>
      </c>
      <c r="M151" s="74">
        <f t="shared" si="13"/>
        <v>0.32540000000000002</v>
      </c>
      <c r="N151" s="77">
        <v>1691</v>
      </c>
      <c r="O151" s="79" t="s">
        <v>64</v>
      </c>
      <c r="P151" s="74">
        <f t="shared" si="14"/>
        <v>0.1691</v>
      </c>
    </row>
    <row r="152" spans="2:16">
      <c r="B152" s="89">
        <v>9</v>
      </c>
      <c r="C152" s="79" t="s">
        <v>65</v>
      </c>
      <c r="D152" s="74">
        <f t="shared" si="12"/>
        <v>1.2857142857142858</v>
      </c>
      <c r="E152" s="91">
        <v>1.742</v>
      </c>
      <c r="F152" s="92">
        <v>1.139E-3</v>
      </c>
      <c r="G152" s="88">
        <f t="shared" si="15"/>
        <v>1.743139</v>
      </c>
      <c r="H152" s="77">
        <v>10.59</v>
      </c>
      <c r="I152" s="79" t="s">
        <v>66</v>
      </c>
      <c r="J152" s="76">
        <f t="shared" si="11"/>
        <v>10.59</v>
      </c>
      <c r="K152" s="77">
        <v>3957</v>
      </c>
      <c r="L152" s="79" t="s">
        <v>64</v>
      </c>
      <c r="M152" s="74">
        <f t="shared" si="13"/>
        <v>0.3957</v>
      </c>
      <c r="N152" s="77">
        <v>1844</v>
      </c>
      <c r="O152" s="79" t="s">
        <v>64</v>
      </c>
      <c r="P152" s="74">
        <f t="shared" si="14"/>
        <v>0.18440000000000001</v>
      </c>
    </row>
    <row r="153" spans="2:16">
      <c r="B153" s="89">
        <v>10</v>
      </c>
      <c r="C153" s="79" t="s">
        <v>65</v>
      </c>
      <c r="D153" s="74">
        <f t="shared" si="12"/>
        <v>1.4285714285714286</v>
      </c>
      <c r="E153" s="91">
        <v>1.6279999999999999</v>
      </c>
      <c r="F153" s="92">
        <v>1.039E-3</v>
      </c>
      <c r="G153" s="88">
        <f t="shared" si="15"/>
        <v>1.6290389999999999</v>
      </c>
      <c r="H153" s="77">
        <v>12.27</v>
      </c>
      <c r="I153" s="79" t="s">
        <v>66</v>
      </c>
      <c r="J153" s="76">
        <f t="shared" si="11"/>
        <v>12.27</v>
      </c>
      <c r="K153" s="77">
        <v>4638</v>
      </c>
      <c r="L153" s="79" t="s">
        <v>64</v>
      </c>
      <c r="M153" s="74">
        <f t="shared" si="13"/>
        <v>0.46379999999999999</v>
      </c>
      <c r="N153" s="77">
        <v>2010</v>
      </c>
      <c r="O153" s="79" t="s">
        <v>64</v>
      </c>
      <c r="P153" s="74">
        <f t="shared" si="14"/>
        <v>0.20099999999999998</v>
      </c>
    </row>
    <row r="154" spans="2:16">
      <c r="B154" s="89">
        <v>11</v>
      </c>
      <c r="C154" s="79" t="s">
        <v>65</v>
      </c>
      <c r="D154" s="74">
        <f t="shared" si="12"/>
        <v>1.5714285714285714</v>
      </c>
      <c r="E154" s="91">
        <v>1.53</v>
      </c>
      <c r="F154" s="92">
        <v>9.5489999999999995E-4</v>
      </c>
      <c r="G154" s="88">
        <f t="shared" si="15"/>
        <v>1.5309549</v>
      </c>
      <c r="H154" s="77">
        <v>14.07</v>
      </c>
      <c r="I154" s="79" t="s">
        <v>66</v>
      </c>
      <c r="J154" s="76">
        <f t="shared" si="11"/>
        <v>14.07</v>
      </c>
      <c r="K154" s="77">
        <v>5308</v>
      </c>
      <c r="L154" s="79" t="s">
        <v>64</v>
      </c>
      <c r="M154" s="74">
        <f t="shared" si="13"/>
        <v>0.53079999999999994</v>
      </c>
      <c r="N154" s="77">
        <v>2188</v>
      </c>
      <c r="O154" s="79" t="s">
        <v>64</v>
      </c>
      <c r="P154" s="74">
        <f t="shared" si="14"/>
        <v>0.21880000000000002</v>
      </c>
    </row>
    <row r="155" spans="2:16">
      <c r="B155" s="89">
        <v>12</v>
      </c>
      <c r="C155" s="79" t="s">
        <v>65</v>
      </c>
      <c r="D155" s="74">
        <f t="shared" si="12"/>
        <v>1.7142857142857142</v>
      </c>
      <c r="E155" s="91">
        <v>1.4450000000000001</v>
      </c>
      <c r="F155" s="92">
        <v>8.8429999999999997E-4</v>
      </c>
      <c r="G155" s="88">
        <f t="shared" si="15"/>
        <v>1.4458843000000001</v>
      </c>
      <c r="H155" s="77">
        <v>15.98</v>
      </c>
      <c r="I155" s="79" t="s">
        <v>66</v>
      </c>
      <c r="J155" s="76">
        <f t="shared" si="11"/>
        <v>15.98</v>
      </c>
      <c r="K155" s="77">
        <v>5974</v>
      </c>
      <c r="L155" s="79" t="s">
        <v>64</v>
      </c>
      <c r="M155" s="74">
        <f t="shared" si="13"/>
        <v>0.59740000000000004</v>
      </c>
      <c r="N155" s="77">
        <v>2379</v>
      </c>
      <c r="O155" s="79" t="s">
        <v>64</v>
      </c>
      <c r="P155" s="74">
        <f t="shared" si="14"/>
        <v>0.2379</v>
      </c>
    </row>
    <row r="156" spans="2:16">
      <c r="B156" s="89">
        <v>13</v>
      </c>
      <c r="C156" s="79" t="s">
        <v>65</v>
      </c>
      <c r="D156" s="74">
        <f t="shared" si="12"/>
        <v>1.8571428571428572</v>
      </c>
      <c r="E156" s="91">
        <v>1.37</v>
      </c>
      <c r="F156" s="92">
        <v>8.2399999999999997E-4</v>
      </c>
      <c r="G156" s="88">
        <f t="shared" si="15"/>
        <v>1.370824</v>
      </c>
      <c r="H156" s="77">
        <v>18</v>
      </c>
      <c r="I156" s="79" t="s">
        <v>66</v>
      </c>
      <c r="J156" s="76">
        <f t="shared" si="11"/>
        <v>18</v>
      </c>
      <c r="K156" s="77">
        <v>6640</v>
      </c>
      <c r="L156" s="79" t="s">
        <v>64</v>
      </c>
      <c r="M156" s="74">
        <f t="shared" si="13"/>
        <v>0.66399999999999992</v>
      </c>
      <c r="N156" s="77">
        <v>2582</v>
      </c>
      <c r="O156" s="79" t="s">
        <v>64</v>
      </c>
      <c r="P156" s="74">
        <f t="shared" si="14"/>
        <v>0.25819999999999999</v>
      </c>
    </row>
    <row r="157" spans="2:16">
      <c r="B157" s="89">
        <v>14</v>
      </c>
      <c r="C157" s="79" t="s">
        <v>65</v>
      </c>
      <c r="D157" s="74">
        <f t="shared" si="12"/>
        <v>2</v>
      </c>
      <c r="E157" s="91">
        <v>1.3029999999999999</v>
      </c>
      <c r="F157" s="92">
        <v>7.7169999999999995E-4</v>
      </c>
      <c r="G157" s="88">
        <f t="shared" si="15"/>
        <v>1.3037717</v>
      </c>
      <c r="H157" s="77">
        <v>20.12</v>
      </c>
      <c r="I157" s="79" t="s">
        <v>66</v>
      </c>
      <c r="J157" s="76">
        <f t="shared" si="11"/>
        <v>20.12</v>
      </c>
      <c r="K157" s="77">
        <v>7309</v>
      </c>
      <c r="L157" s="79" t="s">
        <v>64</v>
      </c>
      <c r="M157" s="74">
        <f t="shared" si="13"/>
        <v>0.73089999999999999</v>
      </c>
      <c r="N157" s="77">
        <v>2796</v>
      </c>
      <c r="O157" s="79" t="s">
        <v>64</v>
      </c>
      <c r="P157" s="74">
        <f t="shared" si="14"/>
        <v>0.27959999999999996</v>
      </c>
    </row>
    <row r="158" spans="2:16">
      <c r="B158" s="89">
        <v>15</v>
      </c>
      <c r="C158" s="79" t="s">
        <v>65</v>
      </c>
      <c r="D158" s="74">
        <f t="shared" si="12"/>
        <v>2.1428571428571428</v>
      </c>
      <c r="E158" s="91">
        <v>1.2430000000000001</v>
      </c>
      <c r="F158" s="92">
        <v>7.2599999999999997E-4</v>
      </c>
      <c r="G158" s="88">
        <f t="shared" si="15"/>
        <v>1.2437260000000001</v>
      </c>
      <c r="H158" s="77">
        <v>22.36</v>
      </c>
      <c r="I158" s="79" t="s">
        <v>66</v>
      </c>
      <c r="J158" s="76">
        <f t="shared" si="11"/>
        <v>22.36</v>
      </c>
      <c r="K158" s="77">
        <v>7982</v>
      </c>
      <c r="L158" s="79" t="s">
        <v>64</v>
      </c>
      <c r="M158" s="74">
        <f t="shared" si="13"/>
        <v>0.79820000000000002</v>
      </c>
      <c r="N158" s="77">
        <v>3021</v>
      </c>
      <c r="O158" s="79" t="s">
        <v>64</v>
      </c>
      <c r="P158" s="74">
        <f t="shared" si="14"/>
        <v>0.30209999999999998</v>
      </c>
    </row>
    <row r="159" spans="2:16">
      <c r="B159" s="89">
        <v>16</v>
      </c>
      <c r="C159" s="79" t="s">
        <v>65</v>
      </c>
      <c r="D159" s="74">
        <f t="shared" si="12"/>
        <v>2.2857142857142856</v>
      </c>
      <c r="E159" s="91">
        <v>1.1839999999999999</v>
      </c>
      <c r="F159" s="92">
        <v>6.8559999999999997E-4</v>
      </c>
      <c r="G159" s="88">
        <f t="shared" si="15"/>
        <v>1.1846855999999999</v>
      </c>
      <c r="H159" s="77">
        <v>24.7</v>
      </c>
      <c r="I159" s="79" t="s">
        <v>66</v>
      </c>
      <c r="J159" s="76">
        <f t="shared" si="11"/>
        <v>24.7</v>
      </c>
      <c r="K159" s="77">
        <v>8664</v>
      </c>
      <c r="L159" s="79" t="s">
        <v>64</v>
      </c>
      <c r="M159" s="74">
        <f t="shared" si="13"/>
        <v>0.86639999999999995</v>
      </c>
      <c r="N159" s="77">
        <v>3258</v>
      </c>
      <c r="O159" s="79" t="s">
        <v>64</v>
      </c>
      <c r="P159" s="74">
        <f t="shared" si="14"/>
        <v>0.32579999999999998</v>
      </c>
    </row>
    <row r="160" spans="2:16">
      <c r="B160" s="89">
        <v>17</v>
      </c>
      <c r="C160" s="79" t="s">
        <v>65</v>
      </c>
      <c r="D160" s="74">
        <f t="shared" si="12"/>
        <v>2.4285714285714284</v>
      </c>
      <c r="E160" s="91">
        <v>1.1259999999999999</v>
      </c>
      <c r="F160" s="92">
        <v>6.4970000000000002E-4</v>
      </c>
      <c r="G160" s="88">
        <f t="shared" si="15"/>
        <v>1.1266497</v>
      </c>
      <c r="H160" s="77">
        <v>27.15</v>
      </c>
      <c r="I160" s="79" t="s">
        <v>66</v>
      </c>
      <c r="J160" s="76">
        <f t="shared" si="11"/>
        <v>27.15</v>
      </c>
      <c r="K160" s="77">
        <v>9359</v>
      </c>
      <c r="L160" s="79" t="s">
        <v>64</v>
      </c>
      <c r="M160" s="74">
        <f t="shared" si="13"/>
        <v>0.93589999999999995</v>
      </c>
      <c r="N160" s="77">
        <v>3507</v>
      </c>
      <c r="O160" s="79" t="s">
        <v>64</v>
      </c>
      <c r="P160" s="74">
        <f t="shared" si="14"/>
        <v>0.35070000000000001</v>
      </c>
    </row>
    <row r="161" spans="2:16">
      <c r="B161" s="89">
        <v>18</v>
      </c>
      <c r="C161" s="79" t="s">
        <v>65</v>
      </c>
      <c r="D161" s="74">
        <f t="shared" si="12"/>
        <v>2.5714285714285716</v>
      </c>
      <c r="E161" s="91">
        <v>1.0780000000000001</v>
      </c>
      <c r="F161" s="92">
        <v>6.1760000000000005E-4</v>
      </c>
      <c r="G161" s="88">
        <f t="shared" si="15"/>
        <v>1.0786176000000001</v>
      </c>
      <c r="H161" s="77">
        <v>29.73</v>
      </c>
      <c r="I161" s="79" t="s">
        <v>66</v>
      </c>
      <c r="J161" s="76">
        <f t="shared" si="11"/>
        <v>29.73</v>
      </c>
      <c r="K161" s="77">
        <v>1.01</v>
      </c>
      <c r="L161" s="78" t="s">
        <v>66</v>
      </c>
      <c r="M161" s="74">
        <f t="shared" ref="M161:M202" si="16">K161</f>
        <v>1.01</v>
      </c>
      <c r="N161" s="77">
        <v>3768</v>
      </c>
      <c r="O161" s="79" t="s">
        <v>64</v>
      </c>
      <c r="P161" s="74">
        <f t="shared" si="14"/>
        <v>0.37679999999999997</v>
      </c>
    </row>
    <row r="162" spans="2:16">
      <c r="B162" s="89">
        <v>20</v>
      </c>
      <c r="C162" s="79" t="s">
        <v>65</v>
      </c>
      <c r="D162" s="74">
        <f t="shared" si="12"/>
        <v>2.8571428571428572</v>
      </c>
      <c r="E162" s="91">
        <v>0.99529999999999996</v>
      </c>
      <c r="F162" s="92">
        <v>5.6240000000000001E-4</v>
      </c>
      <c r="G162" s="88">
        <f t="shared" si="15"/>
        <v>0.99586239999999993</v>
      </c>
      <c r="H162" s="77">
        <v>35.21</v>
      </c>
      <c r="I162" s="79" t="s">
        <v>66</v>
      </c>
      <c r="J162" s="76">
        <f t="shared" si="11"/>
        <v>35.21</v>
      </c>
      <c r="K162" s="77">
        <v>1.28</v>
      </c>
      <c r="L162" s="79" t="s">
        <v>66</v>
      </c>
      <c r="M162" s="74">
        <f t="shared" si="16"/>
        <v>1.28</v>
      </c>
      <c r="N162" s="77">
        <v>4324</v>
      </c>
      <c r="O162" s="79" t="s">
        <v>64</v>
      </c>
      <c r="P162" s="74">
        <f t="shared" si="14"/>
        <v>0.43240000000000001</v>
      </c>
    </row>
    <row r="163" spans="2:16">
      <c r="B163" s="89">
        <v>22.5</v>
      </c>
      <c r="C163" s="79" t="s">
        <v>65</v>
      </c>
      <c r="D163" s="74">
        <f t="shared" si="12"/>
        <v>3.2142857142857144</v>
      </c>
      <c r="E163" s="91">
        <v>0.90939999999999999</v>
      </c>
      <c r="F163" s="92">
        <v>5.0639999999999995E-4</v>
      </c>
      <c r="G163" s="88">
        <f t="shared" si="15"/>
        <v>0.9099064</v>
      </c>
      <c r="H163" s="77">
        <v>42.68</v>
      </c>
      <c r="I163" s="79" t="s">
        <v>66</v>
      </c>
      <c r="J163" s="76">
        <f t="shared" si="11"/>
        <v>42.68</v>
      </c>
      <c r="K163" s="77">
        <v>1.66</v>
      </c>
      <c r="L163" s="79" t="s">
        <v>66</v>
      </c>
      <c r="M163" s="74">
        <f t="shared" si="16"/>
        <v>1.66</v>
      </c>
      <c r="N163" s="77">
        <v>5082</v>
      </c>
      <c r="O163" s="79" t="s">
        <v>64</v>
      </c>
      <c r="P163" s="74">
        <f t="shared" si="14"/>
        <v>0.50819999999999999</v>
      </c>
    </row>
    <row r="164" spans="2:16">
      <c r="B164" s="89">
        <v>25</v>
      </c>
      <c r="C164" s="79" t="s">
        <v>65</v>
      </c>
      <c r="D164" s="74">
        <f t="shared" si="12"/>
        <v>3.5714285714285716</v>
      </c>
      <c r="E164" s="91">
        <v>0.83850000000000002</v>
      </c>
      <c r="F164" s="92">
        <v>4.6099999999999998E-4</v>
      </c>
      <c r="G164" s="88">
        <f t="shared" si="15"/>
        <v>0.83896100000000007</v>
      </c>
      <c r="H164" s="77">
        <v>50.81</v>
      </c>
      <c r="I164" s="79" t="s">
        <v>66</v>
      </c>
      <c r="J164" s="76">
        <f t="shared" si="11"/>
        <v>50.81</v>
      </c>
      <c r="K164" s="77">
        <v>2.0299999999999998</v>
      </c>
      <c r="L164" s="79" t="s">
        <v>66</v>
      </c>
      <c r="M164" s="76">
        <f t="shared" si="16"/>
        <v>2.0299999999999998</v>
      </c>
      <c r="N164" s="77">
        <v>5907</v>
      </c>
      <c r="O164" s="79" t="s">
        <v>64</v>
      </c>
      <c r="P164" s="74">
        <f t="shared" si="14"/>
        <v>0.5907</v>
      </c>
    </row>
    <row r="165" spans="2:16">
      <c r="B165" s="89">
        <v>27.5</v>
      </c>
      <c r="C165" s="79" t="s">
        <v>65</v>
      </c>
      <c r="D165" s="74">
        <f t="shared" si="12"/>
        <v>3.9285714285714284</v>
      </c>
      <c r="E165" s="91">
        <v>0.77880000000000005</v>
      </c>
      <c r="F165" s="92">
        <v>4.2339999999999999E-4</v>
      </c>
      <c r="G165" s="88">
        <f t="shared" si="15"/>
        <v>0.77922340000000001</v>
      </c>
      <c r="H165" s="77">
        <v>59.59</v>
      </c>
      <c r="I165" s="79" t="s">
        <v>66</v>
      </c>
      <c r="J165" s="76">
        <f t="shared" si="11"/>
        <v>59.59</v>
      </c>
      <c r="K165" s="77">
        <v>2.38</v>
      </c>
      <c r="L165" s="79" t="s">
        <v>66</v>
      </c>
      <c r="M165" s="76">
        <f t="shared" si="16"/>
        <v>2.38</v>
      </c>
      <c r="N165" s="77">
        <v>6797</v>
      </c>
      <c r="O165" s="79" t="s">
        <v>64</v>
      </c>
      <c r="P165" s="74">
        <f t="shared" si="14"/>
        <v>0.67969999999999997</v>
      </c>
    </row>
    <row r="166" spans="2:16">
      <c r="B166" s="89">
        <v>30</v>
      </c>
      <c r="C166" s="79" t="s">
        <v>65</v>
      </c>
      <c r="D166" s="74">
        <f t="shared" si="12"/>
        <v>4.2857142857142856</v>
      </c>
      <c r="E166" s="91">
        <v>0.72770000000000001</v>
      </c>
      <c r="F166" s="92">
        <v>3.9169999999999998E-4</v>
      </c>
      <c r="G166" s="88">
        <f t="shared" si="15"/>
        <v>0.72809170000000001</v>
      </c>
      <c r="H166" s="77">
        <v>69.02</v>
      </c>
      <c r="I166" s="79" t="s">
        <v>66</v>
      </c>
      <c r="J166" s="76">
        <f t="shared" si="11"/>
        <v>69.02</v>
      </c>
      <c r="K166" s="77">
        <v>2.74</v>
      </c>
      <c r="L166" s="79" t="s">
        <v>66</v>
      </c>
      <c r="M166" s="76">
        <f t="shared" si="16"/>
        <v>2.74</v>
      </c>
      <c r="N166" s="77">
        <v>7751</v>
      </c>
      <c r="O166" s="79" t="s">
        <v>64</v>
      </c>
      <c r="P166" s="74">
        <f t="shared" si="14"/>
        <v>0.77510000000000001</v>
      </c>
    </row>
    <row r="167" spans="2:16">
      <c r="B167" s="89">
        <v>32.5</v>
      </c>
      <c r="C167" s="79" t="s">
        <v>65</v>
      </c>
      <c r="D167" s="74">
        <f t="shared" si="12"/>
        <v>4.6428571428571432</v>
      </c>
      <c r="E167" s="91">
        <v>0.68359999999999999</v>
      </c>
      <c r="F167" s="92">
        <v>3.6460000000000003E-4</v>
      </c>
      <c r="G167" s="88">
        <f t="shared" si="15"/>
        <v>0.68396460000000003</v>
      </c>
      <c r="H167" s="77">
        <v>79.09</v>
      </c>
      <c r="I167" s="79" t="s">
        <v>66</v>
      </c>
      <c r="J167" s="76">
        <f t="shared" si="11"/>
        <v>79.09</v>
      </c>
      <c r="K167" s="77">
        <v>3.09</v>
      </c>
      <c r="L167" s="79" t="s">
        <v>66</v>
      </c>
      <c r="M167" s="76">
        <f t="shared" si="16"/>
        <v>3.09</v>
      </c>
      <c r="N167" s="77">
        <v>8766</v>
      </c>
      <c r="O167" s="79" t="s">
        <v>64</v>
      </c>
      <c r="P167" s="74">
        <f t="shared" si="14"/>
        <v>0.87660000000000005</v>
      </c>
    </row>
    <row r="168" spans="2:16">
      <c r="B168" s="89">
        <v>35</v>
      </c>
      <c r="C168" s="79" t="s">
        <v>65</v>
      </c>
      <c r="D168" s="74">
        <f t="shared" si="12"/>
        <v>5</v>
      </c>
      <c r="E168" s="91">
        <v>0.64490000000000003</v>
      </c>
      <c r="F168" s="92">
        <v>3.412E-4</v>
      </c>
      <c r="G168" s="88">
        <f t="shared" si="15"/>
        <v>0.64524120000000007</v>
      </c>
      <c r="H168" s="77">
        <v>89.78</v>
      </c>
      <c r="I168" s="79" t="s">
        <v>66</v>
      </c>
      <c r="J168" s="76">
        <f t="shared" si="11"/>
        <v>89.78</v>
      </c>
      <c r="K168" s="77">
        <v>3.45</v>
      </c>
      <c r="L168" s="79" t="s">
        <v>66</v>
      </c>
      <c r="M168" s="76">
        <f t="shared" si="16"/>
        <v>3.45</v>
      </c>
      <c r="N168" s="77">
        <v>9843</v>
      </c>
      <c r="O168" s="79" t="s">
        <v>64</v>
      </c>
      <c r="P168" s="74">
        <f t="shared" si="14"/>
        <v>0.98429999999999995</v>
      </c>
    </row>
    <row r="169" spans="2:16">
      <c r="B169" s="89">
        <v>37.5</v>
      </c>
      <c r="C169" s="79" t="s">
        <v>65</v>
      </c>
      <c r="D169" s="74">
        <f t="shared" si="12"/>
        <v>5.3571428571428568</v>
      </c>
      <c r="E169" s="91">
        <v>0.61080000000000001</v>
      </c>
      <c r="F169" s="92">
        <v>3.2079999999999999E-4</v>
      </c>
      <c r="G169" s="88">
        <f t="shared" si="15"/>
        <v>0.61112080000000002</v>
      </c>
      <c r="H169" s="77">
        <v>101.1</v>
      </c>
      <c r="I169" s="79" t="s">
        <v>66</v>
      </c>
      <c r="J169" s="76">
        <f t="shared" si="11"/>
        <v>101.1</v>
      </c>
      <c r="K169" s="77">
        <v>3.81</v>
      </c>
      <c r="L169" s="79" t="s">
        <v>66</v>
      </c>
      <c r="M169" s="76">
        <f t="shared" si="16"/>
        <v>3.81</v>
      </c>
      <c r="N169" s="77">
        <v>1.1000000000000001</v>
      </c>
      <c r="O169" s="78" t="s">
        <v>66</v>
      </c>
      <c r="P169" s="74">
        <f t="shared" ref="P169:P172" si="17">N169</f>
        <v>1.1000000000000001</v>
      </c>
    </row>
    <row r="170" spans="2:16">
      <c r="B170" s="89">
        <v>40</v>
      </c>
      <c r="C170" s="79" t="s">
        <v>65</v>
      </c>
      <c r="D170" s="74">
        <f t="shared" si="12"/>
        <v>5.7142857142857144</v>
      </c>
      <c r="E170" s="91">
        <v>0.58040000000000003</v>
      </c>
      <c r="F170" s="92">
        <v>3.0269999999999999E-4</v>
      </c>
      <c r="G170" s="88">
        <f t="shared" si="15"/>
        <v>0.58070270000000002</v>
      </c>
      <c r="H170" s="77">
        <v>113.02</v>
      </c>
      <c r="I170" s="79" t="s">
        <v>66</v>
      </c>
      <c r="J170" s="76">
        <f t="shared" si="11"/>
        <v>113.02</v>
      </c>
      <c r="K170" s="77">
        <v>4.18</v>
      </c>
      <c r="L170" s="79" t="s">
        <v>66</v>
      </c>
      <c r="M170" s="76">
        <f t="shared" si="16"/>
        <v>4.18</v>
      </c>
      <c r="N170" s="77">
        <v>1.22</v>
      </c>
      <c r="O170" s="79" t="s">
        <v>66</v>
      </c>
      <c r="P170" s="74">
        <f t="shared" si="17"/>
        <v>1.22</v>
      </c>
    </row>
    <row r="171" spans="2:16">
      <c r="B171" s="89">
        <v>45</v>
      </c>
      <c r="C171" s="79" t="s">
        <v>65</v>
      </c>
      <c r="D171" s="74">
        <f t="shared" si="12"/>
        <v>6.4285714285714288</v>
      </c>
      <c r="E171" s="91">
        <v>0.52859999999999996</v>
      </c>
      <c r="F171" s="92">
        <v>2.7230000000000001E-4</v>
      </c>
      <c r="G171" s="88">
        <f t="shared" si="15"/>
        <v>0.52887229999999996</v>
      </c>
      <c r="H171" s="77">
        <v>138.66</v>
      </c>
      <c r="I171" s="79" t="s">
        <v>66</v>
      </c>
      <c r="J171" s="76">
        <f t="shared" si="11"/>
        <v>138.66</v>
      </c>
      <c r="K171" s="77">
        <v>5.55</v>
      </c>
      <c r="L171" s="79" t="s">
        <v>66</v>
      </c>
      <c r="M171" s="76">
        <f t="shared" si="16"/>
        <v>5.55</v>
      </c>
      <c r="N171" s="77">
        <v>1.47</v>
      </c>
      <c r="O171" s="79" t="s">
        <v>66</v>
      </c>
      <c r="P171" s="74">
        <f t="shared" si="17"/>
        <v>1.47</v>
      </c>
    </row>
    <row r="172" spans="2:16">
      <c r="B172" s="89">
        <v>50</v>
      </c>
      <c r="C172" s="79" t="s">
        <v>65</v>
      </c>
      <c r="D172" s="74">
        <f t="shared" si="12"/>
        <v>7.1428571428571432</v>
      </c>
      <c r="E172" s="91">
        <v>0.48599999999999999</v>
      </c>
      <c r="F172" s="92">
        <v>2.477E-4</v>
      </c>
      <c r="G172" s="88">
        <f t="shared" si="15"/>
        <v>0.4862477</v>
      </c>
      <c r="H172" s="77">
        <v>166.68</v>
      </c>
      <c r="I172" s="79" t="s">
        <v>66</v>
      </c>
      <c r="J172" s="76">
        <f t="shared" si="11"/>
        <v>166.68</v>
      </c>
      <c r="K172" s="77">
        <v>6.83</v>
      </c>
      <c r="L172" s="79" t="s">
        <v>66</v>
      </c>
      <c r="M172" s="76">
        <f t="shared" si="16"/>
        <v>6.83</v>
      </c>
      <c r="N172" s="77">
        <v>1.75</v>
      </c>
      <c r="O172" s="79" t="s">
        <v>66</v>
      </c>
      <c r="P172" s="74">
        <f t="shared" si="17"/>
        <v>1.75</v>
      </c>
    </row>
    <row r="173" spans="2:16">
      <c r="B173" s="89">
        <v>55</v>
      </c>
      <c r="C173" s="79" t="s">
        <v>65</v>
      </c>
      <c r="D173" s="74">
        <f t="shared" si="12"/>
        <v>7.8571428571428568</v>
      </c>
      <c r="E173" s="91">
        <v>0.45019999999999999</v>
      </c>
      <c r="F173" s="92">
        <v>2.273E-4</v>
      </c>
      <c r="G173" s="88">
        <f t="shared" si="15"/>
        <v>0.45042729999999997</v>
      </c>
      <c r="H173" s="77">
        <v>197.04</v>
      </c>
      <c r="I173" s="79" t="s">
        <v>66</v>
      </c>
      <c r="J173" s="76">
        <f t="shared" si="11"/>
        <v>197.04</v>
      </c>
      <c r="K173" s="77">
        <v>8.09</v>
      </c>
      <c r="L173" s="79" t="s">
        <v>66</v>
      </c>
      <c r="M173" s="76">
        <f t="shared" si="16"/>
        <v>8.09</v>
      </c>
      <c r="N173" s="77">
        <v>2.0499999999999998</v>
      </c>
      <c r="O173" s="79" t="s">
        <v>66</v>
      </c>
      <c r="P173" s="74">
        <f t="shared" ref="P173:P214" si="18">N173</f>
        <v>2.0499999999999998</v>
      </c>
    </row>
    <row r="174" spans="2:16">
      <c r="B174" s="89">
        <v>60</v>
      </c>
      <c r="C174" s="79" t="s">
        <v>65</v>
      </c>
      <c r="D174" s="74">
        <f t="shared" si="12"/>
        <v>8.5714285714285712</v>
      </c>
      <c r="E174" s="91">
        <v>0.41980000000000001</v>
      </c>
      <c r="F174" s="92">
        <v>2.1019999999999999E-4</v>
      </c>
      <c r="G174" s="88">
        <f t="shared" si="15"/>
        <v>0.4200102</v>
      </c>
      <c r="H174" s="77">
        <v>229.7</v>
      </c>
      <c r="I174" s="79" t="s">
        <v>66</v>
      </c>
      <c r="J174" s="76">
        <f t="shared" si="11"/>
        <v>229.7</v>
      </c>
      <c r="K174" s="77">
        <v>9.33</v>
      </c>
      <c r="L174" s="79" t="s">
        <v>66</v>
      </c>
      <c r="M174" s="76">
        <f t="shared" si="16"/>
        <v>9.33</v>
      </c>
      <c r="N174" s="77">
        <v>2.38</v>
      </c>
      <c r="O174" s="79" t="s">
        <v>66</v>
      </c>
      <c r="P174" s="74">
        <f t="shared" si="18"/>
        <v>2.38</v>
      </c>
    </row>
    <row r="175" spans="2:16">
      <c r="B175" s="89">
        <v>65</v>
      </c>
      <c r="C175" s="79" t="s">
        <v>65</v>
      </c>
      <c r="D175" s="74">
        <f t="shared" si="12"/>
        <v>9.2857142857142865</v>
      </c>
      <c r="E175" s="91">
        <v>0.39360000000000001</v>
      </c>
      <c r="F175" s="92">
        <v>1.9560000000000001E-4</v>
      </c>
      <c r="G175" s="88">
        <f t="shared" si="15"/>
        <v>0.39379560000000002</v>
      </c>
      <c r="H175" s="77">
        <v>264.64</v>
      </c>
      <c r="I175" s="79" t="s">
        <v>66</v>
      </c>
      <c r="J175" s="76">
        <f t="shared" si="11"/>
        <v>264.64</v>
      </c>
      <c r="K175" s="77">
        <v>10.58</v>
      </c>
      <c r="L175" s="79" t="s">
        <v>66</v>
      </c>
      <c r="M175" s="76">
        <f t="shared" si="16"/>
        <v>10.58</v>
      </c>
      <c r="N175" s="77">
        <v>2.72</v>
      </c>
      <c r="O175" s="79" t="s">
        <v>66</v>
      </c>
      <c r="P175" s="76">
        <f t="shared" si="18"/>
        <v>2.72</v>
      </c>
    </row>
    <row r="176" spans="2:16">
      <c r="B176" s="89">
        <v>70</v>
      </c>
      <c r="C176" s="79" t="s">
        <v>65</v>
      </c>
      <c r="D176" s="74">
        <f t="shared" si="12"/>
        <v>10</v>
      </c>
      <c r="E176" s="91">
        <v>0.37069999999999997</v>
      </c>
      <c r="F176" s="92">
        <v>1.829E-4</v>
      </c>
      <c r="G176" s="88">
        <f t="shared" si="15"/>
        <v>0.37088289999999996</v>
      </c>
      <c r="H176" s="77">
        <v>301.81</v>
      </c>
      <c r="I176" s="79" t="s">
        <v>66</v>
      </c>
      <c r="J176" s="76">
        <f t="shared" si="11"/>
        <v>301.81</v>
      </c>
      <c r="K176" s="77">
        <v>11.84</v>
      </c>
      <c r="L176" s="79" t="s">
        <v>66</v>
      </c>
      <c r="M176" s="76">
        <f t="shared" si="16"/>
        <v>11.84</v>
      </c>
      <c r="N176" s="77">
        <v>3.08</v>
      </c>
      <c r="O176" s="79" t="s">
        <v>66</v>
      </c>
      <c r="P176" s="76">
        <f t="shared" si="18"/>
        <v>3.08</v>
      </c>
    </row>
    <row r="177" spans="1:16">
      <c r="A177" s="4"/>
      <c r="B177" s="89">
        <v>80</v>
      </c>
      <c r="C177" s="79" t="s">
        <v>65</v>
      </c>
      <c r="D177" s="74">
        <f t="shared" si="12"/>
        <v>11.428571428571429</v>
      </c>
      <c r="E177" s="91">
        <v>0.3327</v>
      </c>
      <c r="F177" s="92">
        <v>1.6210000000000001E-4</v>
      </c>
      <c r="G177" s="88">
        <f t="shared" si="15"/>
        <v>0.33286209999999999</v>
      </c>
      <c r="H177" s="77">
        <v>382.68</v>
      </c>
      <c r="I177" s="79" t="s">
        <v>66</v>
      </c>
      <c r="J177" s="76">
        <f t="shared" si="11"/>
        <v>382.68</v>
      </c>
      <c r="K177" s="77">
        <v>16.5</v>
      </c>
      <c r="L177" s="79" t="s">
        <v>66</v>
      </c>
      <c r="M177" s="76">
        <f t="shared" si="16"/>
        <v>16.5</v>
      </c>
      <c r="N177" s="77">
        <v>3.87</v>
      </c>
      <c r="O177" s="79" t="s">
        <v>66</v>
      </c>
      <c r="P177" s="76">
        <f t="shared" si="18"/>
        <v>3.87</v>
      </c>
    </row>
    <row r="178" spans="1:16">
      <c r="B178" s="77">
        <v>90</v>
      </c>
      <c r="C178" s="79" t="s">
        <v>65</v>
      </c>
      <c r="D178" s="74">
        <f t="shared" si="12"/>
        <v>12.857142857142858</v>
      </c>
      <c r="E178" s="91">
        <v>0.3024</v>
      </c>
      <c r="F178" s="92">
        <v>1.4569999999999999E-4</v>
      </c>
      <c r="G178" s="88">
        <f t="shared" si="15"/>
        <v>0.30254570000000003</v>
      </c>
      <c r="H178" s="77">
        <v>472.23</v>
      </c>
      <c r="I178" s="79" t="s">
        <v>66</v>
      </c>
      <c r="J178" s="76">
        <f t="shared" si="11"/>
        <v>472.23</v>
      </c>
      <c r="K178" s="77">
        <v>20.85</v>
      </c>
      <c r="L178" s="79" t="s">
        <v>66</v>
      </c>
      <c r="M178" s="76">
        <f t="shared" si="16"/>
        <v>20.85</v>
      </c>
      <c r="N178" s="77">
        <v>4.74</v>
      </c>
      <c r="O178" s="79" t="s">
        <v>66</v>
      </c>
      <c r="P178" s="76">
        <f t="shared" si="18"/>
        <v>4.74</v>
      </c>
    </row>
    <row r="179" spans="1:16">
      <c r="B179" s="89">
        <v>100</v>
      </c>
      <c r="C179" s="90" t="s">
        <v>65</v>
      </c>
      <c r="D179" s="74">
        <f t="shared" si="12"/>
        <v>14.285714285714286</v>
      </c>
      <c r="E179" s="91">
        <v>0.27750000000000002</v>
      </c>
      <c r="F179" s="92">
        <v>1.3239999999999999E-4</v>
      </c>
      <c r="G179" s="88">
        <f t="shared" si="15"/>
        <v>0.2776324</v>
      </c>
      <c r="H179" s="77">
        <v>570.28</v>
      </c>
      <c r="I179" s="79" t="s">
        <v>66</v>
      </c>
      <c r="J179" s="76">
        <f t="shared" si="11"/>
        <v>570.28</v>
      </c>
      <c r="K179" s="77">
        <v>25.09</v>
      </c>
      <c r="L179" s="79" t="s">
        <v>66</v>
      </c>
      <c r="M179" s="76">
        <f t="shared" si="16"/>
        <v>25.09</v>
      </c>
      <c r="N179" s="77">
        <v>5.69</v>
      </c>
      <c r="O179" s="79" t="s">
        <v>66</v>
      </c>
      <c r="P179" s="76">
        <f t="shared" si="18"/>
        <v>5.69</v>
      </c>
    </row>
    <row r="180" spans="1:16">
      <c r="B180" s="89">
        <v>110</v>
      </c>
      <c r="C180" s="90" t="s">
        <v>65</v>
      </c>
      <c r="D180" s="74">
        <f t="shared" si="12"/>
        <v>15.714285714285714</v>
      </c>
      <c r="E180" s="91">
        <v>0.25679999999999997</v>
      </c>
      <c r="F180" s="92">
        <v>1.215E-4</v>
      </c>
      <c r="G180" s="88">
        <f t="shared" si="15"/>
        <v>0.25692149999999997</v>
      </c>
      <c r="H180" s="77">
        <v>676.68</v>
      </c>
      <c r="I180" s="79" t="s">
        <v>66</v>
      </c>
      <c r="J180" s="76">
        <f t="shared" si="11"/>
        <v>676.68</v>
      </c>
      <c r="K180" s="77">
        <v>29.3</v>
      </c>
      <c r="L180" s="79" t="s">
        <v>66</v>
      </c>
      <c r="M180" s="76">
        <f t="shared" si="16"/>
        <v>29.3</v>
      </c>
      <c r="N180" s="77">
        <v>6.72</v>
      </c>
      <c r="O180" s="79" t="s">
        <v>66</v>
      </c>
      <c r="P180" s="76">
        <f t="shared" si="18"/>
        <v>6.72</v>
      </c>
    </row>
    <row r="181" spans="1:16">
      <c r="B181" s="89">
        <v>120</v>
      </c>
      <c r="C181" s="90" t="s">
        <v>65</v>
      </c>
      <c r="D181" s="74">
        <f t="shared" si="12"/>
        <v>17.142857142857142</v>
      </c>
      <c r="E181" s="91">
        <v>0.2392</v>
      </c>
      <c r="F181" s="92">
        <v>1.1230000000000001E-4</v>
      </c>
      <c r="G181" s="88">
        <f t="shared" si="15"/>
        <v>0.23931230000000001</v>
      </c>
      <c r="H181" s="77">
        <v>791.28</v>
      </c>
      <c r="I181" s="79" t="s">
        <v>66</v>
      </c>
      <c r="J181" s="76">
        <f t="shared" si="11"/>
        <v>791.28</v>
      </c>
      <c r="K181" s="77">
        <v>33.54</v>
      </c>
      <c r="L181" s="79" t="s">
        <v>66</v>
      </c>
      <c r="M181" s="76">
        <f t="shared" si="16"/>
        <v>33.54</v>
      </c>
      <c r="N181" s="77">
        <v>7.82</v>
      </c>
      <c r="O181" s="79" t="s">
        <v>66</v>
      </c>
      <c r="P181" s="76">
        <f t="shared" si="18"/>
        <v>7.82</v>
      </c>
    </row>
    <row r="182" spans="1:16">
      <c r="B182" s="89">
        <v>130</v>
      </c>
      <c r="C182" s="90" t="s">
        <v>65</v>
      </c>
      <c r="D182" s="74">
        <f t="shared" si="12"/>
        <v>18.571428571428573</v>
      </c>
      <c r="E182" s="91">
        <v>0.22409999999999999</v>
      </c>
      <c r="F182" s="92">
        <v>1.044E-4</v>
      </c>
      <c r="G182" s="88">
        <f t="shared" si="15"/>
        <v>0.2242044</v>
      </c>
      <c r="H182" s="77">
        <v>913.97</v>
      </c>
      <c r="I182" s="79" t="s">
        <v>66</v>
      </c>
      <c r="J182" s="76">
        <f t="shared" si="11"/>
        <v>913.97</v>
      </c>
      <c r="K182" s="77">
        <v>37.83</v>
      </c>
      <c r="L182" s="79" t="s">
        <v>66</v>
      </c>
      <c r="M182" s="76">
        <f t="shared" si="16"/>
        <v>37.83</v>
      </c>
      <c r="N182" s="77">
        <v>8.99</v>
      </c>
      <c r="O182" s="79" t="s">
        <v>66</v>
      </c>
      <c r="P182" s="76">
        <f t="shared" si="18"/>
        <v>8.99</v>
      </c>
    </row>
    <row r="183" spans="1:16">
      <c r="B183" s="89">
        <v>140</v>
      </c>
      <c r="C183" s="90" t="s">
        <v>65</v>
      </c>
      <c r="D183" s="74">
        <f t="shared" si="12"/>
        <v>20</v>
      </c>
      <c r="E183" s="91">
        <v>0.2109</v>
      </c>
      <c r="F183" s="92">
        <v>9.7579999999999997E-5</v>
      </c>
      <c r="G183" s="88">
        <f t="shared" si="15"/>
        <v>0.21099758000000002</v>
      </c>
      <c r="H183" s="77">
        <v>1.04</v>
      </c>
      <c r="I183" s="78" t="s">
        <v>12</v>
      </c>
      <c r="J183" s="76">
        <f t="shared" ref="J183:J186" si="19">H183*1000</f>
        <v>1040</v>
      </c>
      <c r="K183" s="77">
        <v>42.16</v>
      </c>
      <c r="L183" s="79" t="s">
        <v>66</v>
      </c>
      <c r="M183" s="76">
        <f t="shared" si="16"/>
        <v>42.16</v>
      </c>
      <c r="N183" s="77">
        <v>10.24</v>
      </c>
      <c r="O183" s="79" t="s">
        <v>66</v>
      </c>
      <c r="P183" s="76">
        <f t="shared" si="18"/>
        <v>10.24</v>
      </c>
    </row>
    <row r="184" spans="1:16">
      <c r="B184" s="89">
        <v>150</v>
      </c>
      <c r="C184" s="90" t="s">
        <v>65</v>
      </c>
      <c r="D184" s="74">
        <f t="shared" si="12"/>
        <v>21.428571428571427</v>
      </c>
      <c r="E184" s="91">
        <v>0.19939999999999999</v>
      </c>
      <c r="F184" s="92">
        <v>9.1650000000000005E-5</v>
      </c>
      <c r="G184" s="88">
        <f t="shared" si="15"/>
        <v>0.19949164999999999</v>
      </c>
      <c r="H184" s="77">
        <v>1.18</v>
      </c>
      <c r="I184" s="79" t="s">
        <v>12</v>
      </c>
      <c r="J184" s="76">
        <f t="shared" si="19"/>
        <v>1180</v>
      </c>
      <c r="K184" s="77">
        <v>46.56</v>
      </c>
      <c r="L184" s="79" t="s">
        <v>66</v>
      </c>
      <c r="M184" s="76">
        <f t="shared" si="16"/>
        <v>46.56</v>
      </c>
      <c r="N184" s="77">
        <v>11.55</v>
      </c>
      <c r="O184" s="79" t="s">
        <v>66</v>
      </c>
      <c r="P184" s="76">
        <f t="shared" si="18"/>
        <v>11.55</v>
      </c>
    </row>
    <row r="185" spans="1:16">
      <c r="B185" s="89">
        <v>160</v>
      </c>
      <c r="C185" s="90" t="s">
        <v>65</v>
      </c>
      <c r="D185" s="74">
        <f t="shared" si="12"/>
        <v>22.857142857142858</v>
      </c>
      <c r="E185" s="91">
        <v>0.18909999999999999</v>
      </c>
      <c r="F185" s="92">
        <v>8.6420000000000003E-5</v>
      </c>
      <c r="G185" s="88">
        <f t="shared" si="15"/>
        <v>0.18918641999999999</v>
      </c>
      <c r="H185" s="77">
        <v>1.33</v>
      </c>
      <c r="I185" s="79" t="s">
        <v>12</v>
      </c>
      <c r="J185" s="76">
        <f t="shared" si="19"/>
        <v>1330</v>
      </c>
      <c r="K185" s="77">
        <v>51.02</v>
      </c>
      <c r="L185" s="79" t="s">
        <v>66</v>
      </c>
      <c r="M185" s="76">
        <f t="shared" si="16"/>
        <v>51.02</v>
      </c>
      <c r="N185" s="77">
        <v>12.94</v>
      </c>
      <c r="O185" s="79" t="s">
        <v>66</v>
      </c>
      <c r="P185" s="76">
        <f t="shared" si="18"/>
        <v>12.94</v>
      </c>
    </row>
    <row r="186" spans="1:16">
      <c r="B186" s="89">
        <v>170</v>
      </c>
      <c r="C186" s="90" t="s">
        <v>65</v>
      </c>
      <c r="D186" s="74">
        <f t="shared" si="12"/>
        <v>24.285714285714285</v>
      </c>
      <c r="E186" s="91">
        <v>0.18</v>
      </c>
      <c r="F186" s="92">
        <v>8.1780000000000006E-5</v>
      </c>
      <c r="G186" s="88">
        <f t="shared" si="15"/>
        <v>0.18008178</v>
      </c>
      <c r="H186" s="77">
        <v>1.48</v>
      </c>
      <c r="I186" s="79" t="s">
        <v>12</v>
      </c>
      <c r="J186" s="76">
        <f t="shared" si="19"/>
        <v>1480</v>
      </c>
      <c r="K186" s="77">
        <v>55.55</v>
      </c>
      <c r="L186" s="79" t="s">
        <v>66</v>
      </c>
      <c r="M186" s="76">
        <f t="shared" si="16"/>
        <v>55.55</v>
      </c>
      <c r="N186" s="77">
        <v>14.39</v>
      </c>
      <c r="O186" s="79" t="s">
        <v>66</v>
      </c>
      <c r="P186" s="76">
        <f t="shared" si="18"/>
        <v>14.39</v>
      </c>
    </row>
    <row r="187" spans="1:16">
      <c r="B187" s="89">
        <v>180</v>
      </c>
      <c r="C187" s="90" t="s">
        <v>65</v>
      </c>
      <c r="D187" s="74">
        <f t="shared" si="12"/>
        <v>25.714285714285715</v>
      </c>
      <c r="E187" s="91">
        <v>0.17180000000000001</v>
      </c>
      <c r="F187" s="92">
        <v>7.763E-5</v>
      </c>
      <c r="G187" s="88">
        <f t="shared" si="15"/>
        <v>0.17187763</v>
      </c>
      <c r="H187" s="77">
        <v>1.64</v>
      </c>
      <c r="I187" s="79" t="s">
        <v>12</v>
      </c>
      <c r="J187" s="76">
        <f t="shared" ref="J187:J228" si="20">H187*1000</f>
        <v>1640</v>
      </c>
      <c r="K187" s="77">
        <v>60.15</v>
      </c>
      <c r="L187" s="79" t="s">
        <v>66</v>
      </c>
      <c r="M187" s="76">
        <f t="shared" si="16"/>
        <v>60.15</v>
      </c>
      <c r="N187" s="77">
        <v>15.91</v>
      </c>
      <c r="O187" s="79" t="s">
        <v>66</v>
      </c>
      <c r="P187" s="76">
        <f t="shared" si="18"/>
        <v>15.91</v>
      </c>
    </row>
    <row r="188" spans="1:16">
      <c r="B188" s="89">
        <v>200</v>
      </c>
      <c r="C188" s="90" t="s">
        <v>65</v>
      </c>
      <c r="D188" s="74">
        <f t="shared" si="12"/>
        <v>28.571428571428573</v>
      </c>
      <c r="E188" s="91">
        <v>0.15770000000000001</v>
      </c>
      <c r="F188" s="92">
        <v>7.0510000000000001E-5</v>
      </c>
      <c r="G188" s="88">
        <f t="shared" si="15"/>
        <v>0.15777051</v>
      </c>
      <c r="H188" s="77">
        <v>1.99</v>
      </c>
      <c r="I188" s="79" t="s">
        <v>12</v>
      </c>
      <c r="J188" s="76">
        <f t="shared" si="20"/>
        <v>1990</v>
      </c>
      <c r="K188" s="77">
        <v>77.63</v>
      </c>
      <c r="L188" s="79" t="s">
        <v>66</v>
      </c>
      <c r="M188" s="76">
        <f t="shared" si="16"/>
        <v>77.63</v>
      </c>
      <c r="N188" s="77">
        <v>19.16</v>
      </c>
      <c r="O188" s="79" t="s">
        <v>66</v>
      </c>
      <c r="P188" s="76">
        <f t="shared" si="18"/>
        <v>19.16</v>
      </c>
    </row>
    <row r="189" spans="1:16">
      <c r="B189" s="89">
        <v>225</v>
      </c>
      <c r="C189" s="90" t="s">
        <v>65</v>
      </c>
      <c r="D189" s="74">
        <f t="shared" si="12"/>
        <v>32.142857142857146</v>
      </c>
      <c r="E189" s="91">
        <v>0.14330000000000001</v>
      </c>
      <c r="F189" s="92">
        <v>6.3330000000000005E-5</v>
      </c>
      <c r="G189" s="88">
        <f t="shared" si="15"/>
        <v>0.14336333000000001</v>
      </c>
      <c r="H189" s="77">
        <v>2.46</v>
      </c>
      <c r="I189" s="79" t="s">
        <v>12</v>
      </c>
      <c r="J189" s="76">
        <f t="shared" si="20"/>
        <v>2460</v>
      </c>
      <c r="K189" s="77">
        <v>102.63</v>
      </c>
      <c r="L189" s="79" t="s">
        <v>66</v>
      </c>
      <c r="M189" s="76">
        <f t="shared" si="16"/>
        <v>102.63</v>
      </c>
      <c r="N189" s="77">
        <v>23.58</v>
      </c>
      <c r="O189" s="79" t="s">
        <v>66</v>
      </c>
      <c r="P189" s="76">
        <f t="shared" si="18"/>
        <v>23.58</v>
      </c>
    </row>
    <row r="190" spans="1:16">
      <c r="B190" s="89">
        <v>250</v>
      </c>
      <c r="C190" s="90" t="s">
        <v>65</v>
      </c>
      <c r="D190" s="74">
        <f t="shared" si="12"/>
        <v>35.714285714285715</v>
      </c>
      <c r="E190" s="91">
        <v>0.13159999999999999</v>
      </c>
      <c r="F190" s="92">
        <v>5.7519999999999998E-5</v>
      </c>
      <c r="G190" s="88">
        <f t="shared" si="15"/>
        <v>0.13165752</v>
      </c>
      <c r="H190" s="77">
        <v>2.98</v>
      </c>
      <c r="I190" s="79" t="s">
        <v>12</v>
      </c>
      <c r="J190" s="76">
        <f t="shared" si="20"/>
        <v>2980</v>
      </c>
      <c r="K190" s="77">
        <v>126.25</v>
      </c>
      <c r="L190" s="79" t="s">
        <v>66</v>
      </c>
      <c r="M190" s="76">
        <f t="shared" si="16"/>
        <v>126.25</v>
      </c>
      <c r="N190" s="77">
        <v>28.4</v>
      </c>
      <c r="O190" s="79" t="s">
        <v>66</v>
      </c>
      <c r="P190" s="76">
        <f t="shared" si="18"/>
        <v>28.4</v>
      </c>
    </row>
    <row r="191" spans="1:16">
      <c r="B191" s="89">
        <v>275</v>
      </c>
      <c r="C191" s="90" t="s">
        <v>65</v>
      </c>
      <c r="D191" s="74">
        <f t="shared" ref="D191:D204" si="21">B191/$C$5</f>
        <v>39.285714285714285</v>
      </c>
      <c r="E191" s="91">
        <v>0.12180000000000001</v>
      </c>
      <c r="F191" s="92">
        <v>5.2719999999999997E-5</v>
      </c>
      <c r="G191" s="88">
        <f t="shared" si="15"/>
        <v>0.12185272000000001</v>
      </c>
      <c r="H191" s="77">
        <v>3.54</v>
      </c>
      <c r="I191" s="79" t="s">
        <v>12</v>
      </c>
      <c r="J191" s="76">
        <f t="shared" si="20"/>
        <v>3540</v>
      </c>
      <c r="K191" s="77">
        <v>149.34</v>
      </c>
      <c r="L191" s="79" t="s">
        <v>66</v>
      </c>
      <c r="M191" s="76">
        <f t="shared" si="16"/>
        <v>149.34</v>
      </c>
      <c r="N191" s="77">
        <v>33.6</v>
      </c>
      <c r="O191" s="79" t="s">
        <v>66</v>
      </c>
      <c r="P191" s="76">
        <f t="shared" si="18"/>
        <v>33.6</v>
      </c>
    </row>
    <row r="192" spans="1:16">
      <c r="B192" s="89">
        <v>300</v>
      </c>
      <c r="C192" s="90" t="s">
        <v>65</v>
      </c>
      <c r="D192" s="74">
        <f t="shared" si="21"/>
        <v>42.857142857142854</v>
      </c>
      <c r="E192" s="91">
        <v>0.11360000000000001</v>
      </c>
      <c r="F192" s="92">
        <v>4.8680000000000001E-5</v>
      </c>
      <c r="G192" s="88">
        <f t="shared" si="15"/>
        <v>0.11364868</v>
      </c>
      <c r="H192" s="77">
        <v>4.1399999999999997</v>
      </c>
      <c r="I192" s="79" t="s">
        <v>12</v>
      </c>
      <c r="J192" s="80">
        <f t="shared" si="20"/>
        <v>4140</v>
      </c>
      <c r="K192" s="77">
        <v>172.27</v>
      </c>
      <c r="L192" s="79" t="s">
        <v>66</v>
      </c>
      <c r="M192" s="76">
        <f t="shared" si="16"/>
        <v>172.27</v>
      </c>
      <c r="N192" s="77">
        <v>39.18</v>
      </c>
      <c r="O192" s="79" t="s">
        <v>66</v>
      </c>
      <c r="P192" s="76">
        <f t="shared" si="18"/>
        <v>39.18</v>
      </c>
    </row>
    <row r="193" spans="2:16">
      <c r="B193" s="89">
        <v>325</v>
      </c>
      <c r="C193" s="90" t="s">
        <v>65</v>
      </c>
      <c r="D193" s="74">
        <f t="shared" si="21"/>
        <v>46.428571428571431</v>
      </c>
      <c r="E193" s="91">
        <v>0.1065</v>
      </c>
      <c r="F193" s="92">
        <v>4.5240000000000001E-5</v>
      </c>
      <c r="G193" s="88">
        <f t="shared" si="15"/>
        <v>0.10654524</v>
      </c>
      <c r="H193" s="77">
        <v>4.79</v>
      </c>
      <c r="I193" s="79" t="s">
        <v>12</v>
      </c>
      <c r="J193" s="80">
        <f t="shared" si="20"/>
        <v>4790</v>
      </c>
      <c r="K193" s="77">
        <v>195.24</v>
      </c>
      <c r="L193" s="79" t="s">
        <v>66</v>
      </c>
      <c r="M193" s="76">
        <f t="shared" si="16"/>
        <v>195.24</v>
      </c>
      <c r="N193" s="77">
        <v>45.11</v>
      </c>
      <c r="O193" s="79" t="s">
        <v>66</v>
      </c>
      <c r="P193" s="76">
        <f t="shared" si="18"/>
        <v>45.11</v>
      </c>
    </row>
    <row r="194" spans="2:16">
      <c r="B194" s="89">
        <v>350</v>
      </c>
      <c r="C194" s="90" t="s">
        <v>65</v>
      </c>
      <c r="D194" s="74">
        <f t="shared" si="21"/>
        <v>50</v>
      </c>
      <c r="E194" s="91">
        <v>0.1004</v>
      </c>
      <c r="F194" s="92">
        <v>4.227E-5</v>
      </c>
      <c r="G194" s="88">
        <f t="shared" si="15"/>
        <v>0.10044227</v>
      </c>
      <c r="H194" s="77">
        <v>5.48</v>
      </c>
      <c r="I194" s="79" t="s">
        <v>12</v>
      </c>
      <c r="J194" s="80">
        <f t="shared" si="20"/>
        <v>5480</v>
      </c>
      <c r="K194" s="77">
        <v>218.34</v>
      </c>
      <c r="L194" s="79" t="s">
        <v>66</v>
      </c>
      <c r="M194" s="76">
        <f t="shared" si="16"/>
        <v>218.34</v>
      </c>
      <c r="N194" s="77">
        <v>51.4</v>
      </c>
      <c r="O194" s="79" t="s">
        <v>66</v>
      </c>
      <c r="P194" s="76">
        <f t="shared" si="18"/>
        <v>51.4</v>
      </c>
    </row>
    <row r="195" spans="2:16">
      <c r="B195" s="89">
        <v>375</v>
      </c>
      <c r="C195" s="90" t="s">
        <v>65</v>
      </c>
      <c r="D195" s="74">
        <f t="shared" si="21"/>
        <v>53.571428571428569</v>
      </c>
      <c r="E195" s="91">
        <v>9.5060000000000006E-2</v>
      </c>
      <c r="F195" s="92">
        <v>3.968E-5</v>
      </c>
      <c r="G195" s="88">
        <f t="shared" si="15"/>
        <v>9.5099680000000006E-2</v>
      </c>
      <c r="H195" s="77">
        <v>6.2</v>
      </c>
      <c r="I195" s="79" t="s">
        <v>12</v>
      </c>
      <c r="J195" s="80">
        <f t="shared" si="20"/>
        <v>6200</v>
      </c>
      <c r="K195" s="77">
        <v>241.64</v>
      </c>
      <c r="L195" s="79" t="s">
        <v>66</v>
      </c>
      <c r="M195" s="76">
        <f t="shared" si="16"/>
        <v>241.64</v>
      </c>
      <c r="N195" s="77">
        <v>58.04</v>
      </c>
      <c r="O195" s="79" t="s">
        <v>66</v>
      </c>
      <c r="P195" s="76">
        <f t="shared" si="18"/>
        <v>58.04</v>
      </c>
    </row>
    <row r="196" spans="2:16">
      <c r="B196" s="89">
        <v>400</v>
      </c>
      <c r="C196" s="90" t="s">
        <v>65</v>
      </c>
      <c r="D196" s="74">
        <f t="shared" si="21"/>
        <v>57.142857142857146</v>
      </c>
      <c r="E196" s="91">
        <v>9.0319999999999998E-2</v>
      </c>
      <c r="F196" s="92">
        <v>3.7400000000000001E-5</v>
      </c>
      <c r="G196" s="88">
        <f t="shared" si="15"/>
        <v>9.0357400000000004E-2</v>
      </c>
      <c r="H196" s="77">
        <v>6.97</v>
      </c>
      <c r="I196" s="79" t="s">
        <v>12</v>
      </c>
      <c r="J196" s="80">
        <f t="shared" si="20"/>
        <v>6970</v>
      </c>
      <c r="K196" s="77">
        <v>265.16000000000003</v>
      </c>
      <c r="L196" s="79" t="s">
        <v>66</v>
      </c>
      <c r="M196" s="76">
        <f t="shared" si="16"/>
        <v>265.16000000000003</v>
      </c>
      <c r="N196" s="77">
        <v>65.010000000000005</v>
      </c>
      <c r="O196" s="79" t="s">
        <v>66</v>
      </c>
      <c r="P196" s="76">
        <f t="shared" si="18"/>
        <v>65.010000000000005</v>
      </c>
    </row>
    <row r="197" spans="2:16">
      <c r="B197" s="89">
        <v>450</v>
      </c>
      <c r="C197" s="90" t="s">
        <v>65</v>
      </c>
      <c r="D197" s="74">
        <f t="shared" si="21"/>
        <v>64.285714285714292</v>
      </c>
      <c r="E197" s="91">
        <v>8.233E-2</v>
      </c>
      <c r="F197" s="92">
        <v>3.3569999999999999E-5</v>
      </c>
      <c r="G197" s="88">
        <f t="shared" si="15"/>
        <v>8.2363569999999997E-2</v>
      </c>
      <c r="H197" s="77">
        <v>8.6199999999999992</v>
      </c>
      <c r="I197" s="79" t="s">
        <v>12</v>
      </c>
      <c r="J197" s="80">
        <f t="shared" si="20"/>
        <v>8620</v>
      </c>
      <c r="K197" s="77">
        <v>353.61</v>
      </c>
      <c r="L197" s="79" t="s">
        <v>66</v>
      </c>
      <c r="M197" s="76">
        <f t="shared" si="16"/>
        <v>353.61</v>
      </c>
      <c r="N197" s="77">
        <v>79.94</v>
      </c>
      <c r="O197" s="79" t="s">
        <v>66</v>
      </c>
      <c r="P197" s="76">
        <f t="shared" si="18"/>
        <v>79.94</v>
      </c>
    </row>
    <row r="198" spans="2:16">
      <c r="B198" s="89">
        <v>500</v>
      </c>
      <c r="C198" s="90" t="s">
        <v>65</v>
      </c>
      <c r="D198" s="74">
        <f t="shared" si="21"/>
        <v>71.428571428571431</v>
      </c>
      <c r="E198" s="91">
        <v>7.5840000000000005E-2</v>
      </c>
      <c r="F198" s="92">
        <v>3.0470000000000001E-5</v>
      </c>
      <c r="G198" s="88">
        <f t="shared" si="15"/>
        <v>7.5870470000000009E-2</v>
      </c>
      <c r="H198" s="77">
        <v>10.41</v>
      </c>
      <c r="I198" s="79" t="s">
        <v>12</v>
      </c>
      <c r="J198" s="80">
        <f t="shared" si="20"/>
        <v>10410</v>
      </c>
      <c r="K198" s="77">
        <v>436.17</v>
      </c>
      <c r="L198" s="79" t="s">
        <v>66</v>
      </c>
      <c r="M198" s="76">
        <f t="shared" si="16"/>
        <v>436.17</v>
      </c>
      <c r="N198" s="77">
        <v>96.13</v>
      </c>
      <c r="O198" s="79" t="s">
        <v>66</v>
      </c>
      <c r="P198" s="76">
        <f t="shared" si="18"/>
        <v>96.13</v>
      </c>
    </row>
    <row r="199" spans="2:16">
      <c r="B199" s="89">
        <v>550</v>
      </c>
      <c r="C199" s="90" t="s">
        <v>65</v>
      </c>
      <c r="D199" s="74">
        <f t="shared" si="21"/>
        <v>78.571428571428569</v>
      </c>
      <c r="E199" s="91">
        <v>7.0459999999999995E-2</v>
      </c>
      <c r="F199" s="92">
        <v>2.792E-5</v>
      </c>
      <c r="G199" s="88">
        <f t="shared" si="15"/>
        <v>7.0487919999999996E-2</v>
      </c>
      <c r="H199" s="77">
        <v>12.36</v>
      </c>
      <c r="I199" s="79" t="s">
        <v>12</v>
      </c>
      <c r="J199" s="80">
        <f t="shared" si="20"/>
        <v>12360</v>
      </c>
      <c r="K199" s="77">
        <v>516.22</v>
      </c>
      <c r="L199" s="79" t="s">
        <v>66</v>
      </c>
      <c r="M199" s="76">
        <f t="shared" si="16"/>
        <v>516.22</v>
      </c>
      <c r="N199" s="77">
        <v>113.53</v>
      </c>
      <c r="O199" s="79" t="s">
        <v>66</v>
      </c>
      <c r="P199" s="76">
        <f t="shared" si="18"/>
        <v>113.53</v>
      </c>
    </row>
    <row r="200" spans="2:16">
      <c r="B200" s="89">
        <v>600</v>
      </c>
      <c r="C200" s="90" t="s">
        <v>65</v>
      </c>
      <c r="D200" s="74">
        <f t="shared" si="21"/>
        <v>85.714285714285708</v>
      </c>
      <c r="E200" s="91">
        <v>6.5930000000000002E-2</v>
      </c>
      <c r="F200" s="92">
        <v>2.5769999999999999E-5</v>
      </c>
      <c r="G200" s="88">
        <f t="shared" si="15"/>
        <v>6.5955769999999997E-2</v>
      </c>
      <c r="H200" s="77">
        <v>14.44</v>
      </c>
      <c r="I200" s="79" t="s">
        <v>12</v>
      </c>
      <c r="J200" s="80">
        <f t="shared" si="20"/>
        <v>14440</v>
      </c>
      <c r="K200" s="77">
        <v>595.17999999999995</v>
      </c>
      <c r="L200" s="79" t="s">
        <v>66</v>
      </c>
      <c r="M200" s="76">
        <f t="shared" si="16"/>
        <v>595.17999999999995</v>
      </c>
      <c r="N200" s="77">
        <v>132.09</v>
      </c>
      <c r="O200" s="79" t="s">
        <v>66</v>
      </c>
      <c r="P200" s="76">
        <f t="shared" si="18"/>
        <v>132.09</v>
      </c>
    </row>
    <row r="201" spans="2:16">
      <c r="B201" s="89">
        <v>650</v>
      </c>
      <c r="C201" s="90" t="s">
        <v>65</v>
      </c>
      <c r="D201" s="74">
        <f t="shared" si="21"/>
        <v>92.857142857142861</v>
      </c>
      <c r="E201" s="91">
        <v>6.2050000000000001E-2</v>
      </c>
      <c r="F201" s="92">
        <v>2.3940000000000001E-5</v>
      </c>
      <c r="G201" s="88">
        <f t="shared" si="15"/>
        <v>6.2073940000000001E-2</v>
      </c>
      <c r="H201" s="77">
        <v>16.66</v>
      </c>
      <c r="I201" s="79" t="s">
        <v>12</v>
      </c>
      <c r="J201" s="80">
        <f t="shared" si="20"/>
        <v>16660</v>
      </c>
      <c r="K201" s="77">
        <v>673.76</v>
      </c>
      <c r="L201" s="79" t="s">
        <v>66</v>
      </c>
      <c r="M201" s="76">
        <f t="shared" si="16"/>
        <v>673.76</v>
      </c>
      <c r="N201" s="77">
        <v>151.75</v>
      </c>
      <c r="O201" s="79" t="s">
        <v>66</v>
      </c>
      <c r="P201" s="76">
        <f t="shared" si="18"/>
        <v>151.75</v>
      </c>
    </row>
    <row r="202" spans="2:16">
      <c r="B202" s="89">
        <v>700</v>
      </c>
      <c r="C202" s="90" t="s">
        <v>65</v>
      </c>
      <c r="D202" s="74">
        <f t="shared" si="21"/>
        <v>100</v>
      </c>
      <c r="E202" s="91">
        <v>5.8700000000000002E-2</v>
      </c>
      <c r="F202" s="92">
        <v>2.2359999999999999E-5</v>
      </c>
      <c r="G202" s="88">
        <f t="shared" si="15"/>
        <v>5.8722360000000001E-2</v>
      </c>
      <c r="H202" s="77">
        <v>19.010000000000002</v>
      </c>
      <c r="I202" s="79" t="s">
        <v>12</v>
      </c>
      <c r="J202" s="80">
        <f t="shared" si="20"/>
        <v>19010</v>
      </c>
      <c r="K202" s="77">
        <v>752.34</v>
      </c>
      <c r="L202" s="79" t="s">
        <v>66</v>
      </c>
      <c r="M202" s="76">
        <f t="shared" si="16"/>
        <v>752.34</v>
      </c>
      <c r="N202" s="77">
        <v>172.49</v>
      </c>
      <c r="O202" s="79" t="s">
        <v>66</v>
      </c>
      <c r="P202" s="76">
        <f t="shared" si="18"/>
        <v>172.49</v>
      </c>
    </row>
    <row r="203" spans="2:16">
      <c r="B203" s="89">
        <v>800</v>
      </c>
      <c r="C203" s="90" t="s">
        <v>65</v>
      </c>
      <c r="D203" s="74">
        <f t="shared" si="21"/>
        <v>114.28571428571429</v>
      </c>
      <c r="E203" s="91">
        <v>5.3190000000000001E-2</v>
      </c>
      <c r="F203" s="92">
        <v>1.9769999999999999E-5</v>
      </c>
      <c r="G203" s="88">
        <f t="shared" si="15"/>
        <v>5.3209770000000003E-2</v>
      </c>
      <c r="H203" s="77">
        <v>24.1</v>
      </c>
      <c r="I203" s="79" t="s">
        <v>12</v>
      </c>
      <c r="J203" s="80">
        <f t="shared" si="20"/>
        <v>24100</v>
      </c>
      <c r="K203" s="77">
        <v>1.04</v>
      </c>
      <c r="L203" s="78" t="s">
        <v>12</v>
      </c>
      <c r="M203" s="76">
        <f t="shared" ref="M203:M208" si="22">K203*1000</f>
        <v>1040</v>
      </c>
      <c r="N203" s="77">
        <v>217.01</v>
      </c>
      <c r="O203" s="79" t="s">
        <v>66</v>
      </c>
      <c r="P203" s="76">
        <f t="shared" si="18"/>
        <v>217.01</v>
      </c>
    </row>
    <row r="204" spans="2:16">
      <c r="B204" s="89">
        <v>900</v>
      </c>
      <c r="C204" s="90" t="s">
        <v>65</v>
      </c>
      <c r="D204" s="74">
        <f t="shared" si="21"/>
        <v>128.57142857142858</v>
      </c>
      <c r="E204" s="91">
        <v>4.8840000000000001E-2</v>
      </c>
      <c r="F204" s="92">
        <v>1.774E-5</v>
      </c>
      <c r="G204" s="88">
        <f t="shared" si="15"/>
        <v>4.8857740000000004E-2</v>
      </c>
      <c r="H204" s="77">
        <v>29.67</v>
      </c>
      <c r="I204" s="79" t="s">
        <v>12</v>
      </c>
      <c r="J204" s="80">
        <f t="shared" si="20"/>
        <v>29670</v>
      </c>
      <c r="K204" s="77">
        <v>1.31</v>
      </c>
      <c r="L204" s="79" t="s">
        <v>12</v>
      </c>
      <c r="M204" s="76">
        <f t="shared" si="22"/>
        <v>1310</v>
      </c>
      <c r="N204" s="77">
        <v>265.35000000000002</v>
      </c>
      <c r="O204" s="79" t="s">
        <v>66</v>
      </c>
      <c r="P204" s="76">
        <f t="shared" si="18"/>
        <v>265.35000000000002</v>
      </c>
    </row>
    <row r="205" spans="2:16">
      <c r="B205" s="89">
        <v>1</v>
      </c>
      <c r="C205" s="93" t="s">
        <v>67</v>
      </c>
      <c r="D205" s="74">
        <f t="shared" ref="D205:D228" si="23">B205*1000/$C$5</f>
        <v>142.85714285714286</v>
      </c>
      <c r="E205" s="91">
        <v>4.5319999999999999E-2</v>
      </c>
      <c r="F205" s="92">
        <v>1.609E-5</v>
      </c>
      <c r="G205" s="88">
        <f t="shared" si="15"/>
        <v>4.5336090000000002E-2</v>
      </c>
      <c r="H205" s="77">
        <v>35.71</v>
      </c>
      <c r="I205" s="79" t="s">
        <v>12</v>
      </c>
      <c r="J205" s="80">
        <f t="shared" si="20"/>
        <v>35710</v>
      </c>
      <c r="K205" s="77">
        <v>1.56</v>
      </c>
      <c r="L205" s="79" t="s">
        <v>12</v>
      </c>
      <c r="M205" s="76">
        <f t="shared" si="22"/>
        <v>1560</v>
      </c>
      <c r="N205" s="77">
        <v>317.23</v>
      </c>
      <c r="O205" s="79" t="s">
        <v>66</v>
      </c>
      <c r="P205" s="76">
        <f t="shared" si="18"/>
        <v>317.23</v>
      </c>
    </row>
    <row r="206" spans="2:16">
      <c r="B206" s="89">
        <v>1.1000000000000001</v>
      </c>
      <c r="C206" s="90" t="s">
        <v>67</v>
      </c>
      <c r="D206" s="74">
        <f t="shared" si="23"/>
        <v>157.14285714285714</v>
      </c>
      <c r="E206" s="91">
        <v>4.2419999999999999E-2</v>
      </c>
      <c r="F206" s="92">
        <v>1.4739999999999999E-5</v>
      </c>
      <c r="G206" s="88">
        <f t="shared" si="15"/>
        <v>4.2434739999999999E-2</v>
      </c>
      <c r="H206" s="77">
        <v>42.19</v>
      </c>
      <c r="I206" s="79" t="s">
        <v>12</v>
      </c>
      <c r="J206" s="80">
        <f t="shared" si="20"/>
        <v>42190</v>
      </c>
      <c r="K206" s="77">
        <v>1.81</v>
      </c>
      <c r="L206" s="79" t="s">
        <v>12</v>
      </c>
      <c r="M206" s="76">
        <f t="shared" si="22"/>
        <v>1810</v>
      </c>
      <c r="N206" s="77">
        <v>372.41</v>
      </c>
      <c r="O206" s="79" t="s">
        <v>66</v>
      </c>
      <c r="P206" s="76">
        <f t="shared" si="18"/>
        <v>372.41</v>
      </c>
    </row>
    <row r="207" spans="2:16">
      <c r="B207" s="89">
        <v>1.2</v>
      </c>
      <c r="C207" s="90" t="s">
        <v>67</v>
      </c>
      <c r="D207" s="74">
        <f t="shared" si="23"/>
        <v>171.42857142857142</v>
      </c>
      <c r="E207" s="91">
        <v>3.9980000000000002E-2</v>
      </c>
      <c r="F207" s="92">
        <v>1.36E-5</v>
      </c>
      <c r="G207" s="88">
        <f t="shared" si="15"/>
        <v>3.9993600000000004E-2</v>
      </c>
      <c r="H207" s="77">
        <v>49.09</v>
      </c>
      <c r="I207" s="79" t="s">
        <v>12</v>
      </c>
      <c r="J207" s="80">
        <f t="shared" si="20"/>
        <v>49090</v>
      </c>
      <c r="K207" s="77">
        <v>2.06</v>
      </c>
      <c r="L207" s="79" t="s">
        <v>12</v>
      </c>
      <c r="M207" s="76">
        <f t="shared" si="22"/>
        <v>2060</v>
      </c>
      <c r="N207" s="77">
        <v>430.65</v>
      </c>
      <c r="O207" s="79" t="s">
        <v>66</v>
      </c>
      <c r="P207" s="76">
        <f t="shared" si="18"/>
        <v>430.65</v>
      </c>
    </row>
    <row r="208" spans="2:16">
      <c r="B208" s="89">
        <v>1.3</v>
      </c>
      <c r="C208" s="90" t="s">
        <v>67</v>
      </c>
      <c r="D208" s="74">
        <f t="shared" si="23"/>
        <v>185.71428571428572</v>
      </c>
      <c r="E208" s="91">
        <v>3.7900000000000003E-2</v>
      </c>
      <c r="F208" s="92">
        <v>1.2629999999999999E-5</v>
      </c>
      <c r="G208" s="88">
        <f t="shared" si="15"/>
        <v>3.7912630000000003E-2</v>
      </c>
      <c r="H208" s="77">
        <v>56.39</v>
      </c>
      <c r="I208" s="79" t="s">
        <v>12</v>
      </c>
      <c r="J208" s="80">
        <f t="shared" si="20"/>
        <v>56390</v>
      </c>
      <c r="K208" s="77">
        <v>2.31</v>
      </c>
      <c r="L208" s="79" t="s">
        <v>12</v>
      </c>
      <c r="M208" s="76">
        <f t="shared" si="22"/>
        <v>2310</v>
      </c>
      <c r="N208" s="77">
        <v>491.76</v>
      </c>
      <c r="O208" s="79" t="s">
        <v>66</v>
      </c>
      <c r="P208" s="76">
        <f t="shared" si="18"/>
        <v>491.76</v>
      </c>
    </row>
    <row r="209" spans="2:16">
      <c r="B209" s="89">
        <v>1.4</v>
      </c>
      <c r="C209" s="90" t="s">
        <v>67</v>
      </c>
      <c r="D209" s="74">
        <f t="shared" si="23"/>
        <v>200</v>
      </c>
      <c r="E209" s="91">
        <v>3.6110000000000003E-2</v>
      </c>
      <c r="F209" s="92">
        <v>1.1790000000000001E-5</v>
      </c>
      <c r="G209" s="88">
        <f t="shared" si="15"/>
        <v>3.6121790000000001E-2</v>
      </c>
      <c r="H209" s="77">
        <v>64.06</v>
      </c>
      <c r="I209" s="79" t="s">
        <v>12</v>
      </c>
      <c r="J209" s="80">
        <f t="shared" si="20"/>
        <v>64060</v>
      </c>
      <c r="K209" s="77">
        <v>2.5499999999999998</v>
      </c>
      <c r="L209" s="79" t="s">
        <v>12</v>
      </c>
      <c r="M209" s="76">
        <f t="shared" ref="M209:M216" si="24">K209*1000</f>
        <v>2550</v>
      </c>
      <c r="N209" s="77">
        <v>555.54</v>
      </c>
      <c r="O209" s="79" t="s">
        <v>66</v>
      </c>
      <c r="P209" s="76">
        <f t="shared" si="18"/>
        <v>555.54</v>
      </c>
    </row>
    <row r="210" spans="2:16">
      <c r="B210" s="89">
        <v>1.5</v>
      </c>
      <c r="C210" s="90" t="s">
        <v>67</v>
      </c>
      <c r="D210" s="74">
        <f t="shared" si="23"/>
        <v>214.28571428571428</v>
      </c>
      <c r="E210" s="91">
        <v>3.4549999999999997E-2</v>
      </c>
      <c r="F210" s="92">
        <v>1.1060000000000001E-5</v>
      </c>
      <c r="G210" s="88">
        <f t="shared" si="15"/>
        <v>3.4561059999999998E-2</v>
      </c>
      <c r="H210" s="77">
        <v>72.11</v>
      </c>
      <c r="I210" s="79" t="s">
        <v>12</v>
      </c>
      <c r="J210" s="80">
        <f t="shared" si="20"/>
        <v>72110</v>
      </c>
      <c r="K210" s="77">
        <v>2.8</v>
      </c>
      <c r="L210" s="79" t="s">
        <v>12</v>
      </c>
      <c r="M210" s="76">
        <f t="shared" si="24"/>
        <v>2800</v>
      </c>
      <c r="N210" s="77">
        <v>621.80999999999995</v>
      </c>
      <c r="O210" s="79" t="s">
        <v>66</v>
      </c>
      <c r="P210" s="76">
        <f t="shared" si="18"/>
        <v>621.80999999999995</v>
      </c>
    </row>
    <row r="211" spans="2:16">
      <c r="B211" s="89">
        <v>1.6</v>
      </c>
      <c r="C211" s="90" t="s">
        <v>67</v>
      </c>
      <c r="D211" s="74">
        <f t="shared" si="23"/>
        <v>228.57142857142858</v>
      </c>
      <c r="E211" s="91">
        <v>3.3180000000000001E-2</v>
      </c>
      <c r="F211" s="92">
        <v>1.042E-5</v>
      </c>
      <c r="G211" s="88">
        <f t="shared" si="15"/>
        <v>3.3190419999999998E-2</v>
      </c>
      <c r="H211" s="77">
        <v>80.5</v>
      </c>
      <c r="I211" s="79" t="s">
        <v>12</v>
      </c>
      <c r="J211" s="80">
        <f t="shared" si="20"/>
        <v>80500</v>
      </c>
      <c r="K211" s="77">
        <v>3.04</v>
      </c>
      <c r="L211" s="79" t="s">
        <v>12</v>
      </c>
      <c r="M211" s="76">
        <f t="shared" si="24"/>
        <v>3040</v>
      </c>
      <c r="N211" s="77">
        <v>690.42</v>
      </c>
      <c r="O211" s="79" t="s">
        <v>66</v>
      </c>
      <c r="P211" s="76">
        <f t="shared" si="18"/>
        <v>690.42</v>
      </c>
    </row>
    <row r="212" spans="2:16">
      <c r="B212" s="89">
        <v>1.7</v>
      </c>
      <c r="C212" s="90" t="s">
        <v>67</v>
      </c>
      <c r="D212" s="74">
        <f t="shared" si="23"/>
        <v>242.85714285714286</v>
      </c>
      <c r="E212" s="91">
        <v>3.1960000000000002E-2</v>
      </c>
      <c r="F212" s="92">
        <v>9.8519999999999999E-6</v>
      </c>
      <c r="G212" s="88">
        <f t="shared" si="15"/>
        <v>3.1969852E-2</v>
      </c>
      <c r="H212" s="77">
        <v>89.22</v>
      </c>
      <c r="I212" s="79" t="s">
        <v>12</v>
      </c>
      <c r="J212" s="80">
        <f t="shared" si="20"/>
        <v>89220</v>
      </c>
      <c r="K212" s="77">
        <v>3.28</v>
      </c>
      <c r="L212" s="79" t="s">
        <v>12</v>
      </c>
      <c r="M212" s="80">
        <f t="shared" si="24"/>
        <v>3280</v>
      </c>
      <c r="N212" s="77">
        <v>761.21</v>
      </c>
      <c r="O212" s="79" t="s">
        <v>66</v>
      </c>
      <c r="P212" s="76">
        <f t="shared" si="18"/>
        <v>761.21</v>
      </c>
    </row>
    <row r="213" spans="2:16">
      <c r="B213" s="89">
        <v>1.8</v>
      </c>
      <c r="C213" s="90" t="s">
        <v>67</v>
      </c>
      <c r="D213" s="74">
        <f t="shared" si="23"/>
        <v>257.14285714285717</v>
      </c>
      <c r="E213" s="91">
        <v>3.0880000000000001E-2</v>
      </c>
      <c r="F213" s="92">
        <v>9.3440000000000007E-6</v>
      </c>
      <c r="G213" s="88">
        <f t="shared" ref="G213:G228" si="25">E213+F213</f>
        <v>3.0889344000000003E-2</v>
      </c>
      <c r="H213" s="77">
        <v>98.26</v>
      </c>
      <c r="I213" s="79" t="s">
        <v>12</v>
      </c>
      <c r="J213" s="80">
        <f t="shared" si="20"/>
        <v>98260</v>
      </c>
      <c r="K213" s="77">
        <v>3.53</v>
      </c>
      <c r="L213" s="79" t="s">
        <v>12</v>
      </c>
      <c r="M213" s="80">
        <f t="shared" si="24"/>
        <v>3530</v>
      </c>
      <c r="N213" s="77">
        <v>834.03</v>
      </c>
      <c r="O213" s="79" t="s">
        <v>66</v>
      </c>
      <c r="P213" s="76">
        <f t="shared" si="18"/>
        <v>834.03</v>
      </c>
    </row>
    <row r="214" spans="2:16">
      <c r="B214" s="89">
        <v>2</v>
      </c>
      <c r="C214" s="90" t="s">
        <v>67</v>
      </c>
      <c r="D214" s="74">
        <f t="shared" si="23"/>
        <v>285.71428571428572</v>
      </c>
      <c r="E214" s="91">
        <v>2.904E-2</v>
      </c>
      <c r="F214" s="92">
        <v>8.4749999999999993E-6</v>
      </c>
      <c r="G214" s="88">
        <f t="shared" si="25"/>
        <v>2.9048475000000001E-2</v>
      </c>
      <c r="H214" s="77">
        <v>117.23</v>
      </c>
      <c r="I214" s="79" t="s">
        <v>12</v>
      </c>
      <c r="J214" s="80">
        <f t="shared" si="20"/>
        <v>117230</v>
      </c>
      <c r="K214" s="77">
        <v>4.4400000000000004</v>
      </c>
      <c r="L214" s="79" t="s">
        <v>12</v>
      </c>
      <c r="M214" s="80">
        <f t="shared" si="24"/>
        <v>4440</v>
      </c>
      <c r="N214" s="77">
        <v>985.34</v>
      </c>
      <c r="O214" s="79" t="s">
        <v>66</v>
      </c>
      <c r="P214" s="76">
        <f t="shared" si="18"/>
        <v>985.34</v>
      </c>
    </row>
    <row r="215" spans="2:16">
      <c r="B215" s="89">
        <v>2.25</v>
      </c>
      <c r="C215" s="90" t="s">
        <v>67</v>
      </c>
      <c r="D215" s="74">
        <f t="shared" si="23"/>
        <v>321.42857142857144</v>
      </c>
      <c r="E215" s="91">
        <v>2.7189999999999999E-2</v>
      </c>
      <c r="F215" s="92">
        <v>7.5979999999999999E-6</v>
      </c>
      <c r="G215" s="88">
        <f t="shared" si="25"/>
        <v>2.7197598E-2</v>
      </c>
      <c r="H215" s="77">
        <v>142.51</v>
      </c>
      <c r="I215" s="79" t="s">
        <v>12</v>
      </c>
      <c r="J215" s="80">
        <f t="shared" si="20"/>
        <v>142510</v>
      </c>
      <c r="K215" s="77">
        <v>5.7</v>
      </c>
      <c r="L215" s="79" t="s">
        <v>12</v>
      </c>
      <c r="M215" s="80">
        <f t="shared" si="24"/>
        <v>5700</v>
      </c>
      <c r="N215" s="77">
        <v>1.18</v>
      </c>
      <c r="O215" s="78" t="s">
        <v>12</v>
      </c>
      <c r="P215" s="76">
        <f t="shared" ref="P215:P219" si="26">N215*1000</f>
        <v>1180</v>
      </c>
    </row>
    <row r="216" spans="2:16">
      <c r="B216" s="89">
        <v>2.5</v>
      </c>
      <c r="C216" s="90" t="s">
        <v>67</v>
      </c>
      <c r="D216" s="74">
        <f t="shared" si="23"/>
        <v>357.14285714285717</v>
      </c>
      <c r="E216" s="91">
        <v>2.571E-2</v>
      </c>
      <c r="F216" s="92">
        <v>6.8900000000000001E-6</v>
      </c>
      <c r="G216" s="88">
        <f t="shared" si="25"/>
        <v>2.5716889999999999E-2</v>
      </c>
      <c r="H216" s="77">
        <v>169.37</v>
      </c>
      <c r="I216" s="79" t="s">
        <v>12</v>
      </c>
      <c r="J216" s="80">
        <f t="shared" si="20"/>
        <v>169370</v>
      </c>
      <c r="K216" s="77">
        <v>6.86</v>
      </c>
      <c r="L216" s="79" t="s">
        <v>12</v>
      </c>
      <c r="M216" s="80">
        <f t="shared" si="24"/>
        <v>6860</v>
      </c>
      <c r="N216" s="77">
        <v>1.39</v>
      </c>
      <c r="O216" s="79" t="s">
        <v>12</v>
      </c>
      <c r="P216" s="76">
        <f t="shared" si="26"/>
        <v>1390</v>
      </c>
    </row>
    <row r="217" spans="2:16">
      <c r="B217" s="89">
        <v>2.75</v>
      </c>
      <c r="C217" s="90" t="s">
        <v>67</v>
      </c>
      <c r="D217" s="74">
        <f t="shared" si="23"/>
        <v>392.85714285714283</v>
      </c>
      <c r="E217" s="91">
        <v>2.4500000000000001E-2</v>
      </c>
      <c r="F217" s="92">
        <v>6.3060000000000003E-6</v>
      </c>
      <c r="G217" s="88">
        <f t="shared" si="25"/>
        <v>2.4506306000000002E-2</v>
      </c>
      <c r="H217" s="77">
        <v>197.67</v>
      </c>
      <c r="I217" s="79" t="s">
        <v>12</v>
      </c>
      <c r="J217" s="80">
        <f t="shared" si="20"/>
        <v>197670</v>
      </c>
      <c r="K217" s="77">
        <v>7.95</v>
      </c>
      <c r="L217" s="79" t="s">
        <v>12</v>
      </c>
      <c r="M217" s="80">
        <f>K217*1000</f>
        <v>7950</v>
      </c>
      <c r="N217" s="77">
        <v>1.61</v>
      </c>
      <c r="O217" s="79" t="s">
        <v>12</v>
      </c>
      <c r="P217" s="76">
        <f t="shared" si="26"/>
        <v>1610</v>
      </c>
    </row>
    <row r="218" spans="2:16">
      <c r="B218" s="89">
        <v>3</v>
      </c>
      <c r="C218" s="90" t="s">
        <v>67</v>
      </c>
      <c r="D218" s="74">
        <f t="shared" si="23"/>
        <v>428.57142857142856</v>
      </c>
      <c r="E218" s="91">
        <v>2.35E-2</v>
      </c>
      <c r="F218" s="92">
        <v>5.8170000000000004E-6</v>
      </c>
      <c r="G218" s="88">
        <f t="shared" si="25"/>
        <v>2.3505817000000002E-2</v>
      </c>
      <c r="H218" s="77">
        <v>227.26</v>
      </c>
      <c r="I218" s="79" t="s">
        <v>12</v>
      </c>
      <c r="J218" s="80">
        <f t="shared" si="20"/>
        <v>227260</v>
      </c>
      <c r="K218" s="77">
        <v>8.99</v>
      </c>
      <c r="L218" s="79" t="s">
        <v>12</v>
      </c>
      <c r="M218" s="80">
        <f t="shared" ref="M218:M228" si="27">K218*1000</f>
        <v>8990</v>
      </c>
      <c r="N218" s="77">
        <v>1.83</v>
      </c>
      <c r="O218" s="79" t="s">
        <v>12</v>
      </c>
      <c r="P218" s="76">
        <f t="shared" si="26"/>
        <v>1830</v>
      </c>
    </row>
    <row r="219" spans="2:16">
      <c r="B219" s="89">
        <v>3.25</v>
      </c>
      <c r="C219" s="90" t="s">
        <v>67</v>
      </c>
      <c r="D219" s="74">
        <f t="shared" si="23"/>
        <v>464.28571428571428</v>
      </c>
      <c r="E219" s="91">
        <v>2.265E-2</v>
      </c>
      <c r="F219" s="92">
        <v>5.4E-6</v>
      </c>
      <c r="G219" s="88">
        <f t="shared" si="25"/>
        <v>2.2655399999999999E-2</v>
      </c>
      <c r="H219" s="77">
        <v>258.05</v>
      </c>
      <c r="I219" s="79" t="s">
        <v>12</v>
      </c>
      <c r="J219" s="80">
        <f t="shared" si="20"/>
        <v>258050</v>
      </c>
      <c r="K219" s="77">
        <v>9.99</v>
      </c>
      <c r="L219" s="79" t="s">
        <v>12</v>
      </c>
      <c r="M219" s="80">
        <f t="shared" si="27"/>
        <v>9990</v>
      </c>
      <c r="N219" s="77">
        <v>2.0499999999999998</v>
      </c>
      <c r="O219" s="79" t="s">
        <v>12</v>
      </c>
      <c r="P219" s="76">
        <f t="shared" si="26"/>
        <v>2050</v>
      </c>
    </row>
    <row r="220" spans="2:16">
      <c r="B220" s="89">
        <v>3.5</v>
      </c>
      <c r="C220" s="90" t="s">
        <v>67</v>
      </c>
      <c r="D220" s="74">
        <f t="shared" si="23"/>
        <v>500</v>
      </c>
      <c r="E220" s="91">
        <v>2.1930000000000002E-2</v>
      </c>
      <c r="F220" s="92">
        <v>5.04E-6</v>
      </c>
      <c r="G220" s="88">
        <f t="shared" si="25"/>
        <v>2.1935040000000003E-2</v>
      </c>
      <c r="H220" s="77">
        <v>289.91000000000003</v>
      </c>
      <c r="I220" s="79" t="s">
        <v>12</v>
      </c>
      <c r="J220" s="80">
        <f t="shared" si="20"/>
        <v>289910</v>
      </c>
      <c r="K220" s="77">
        <v>10.97</v>
      </c>
      <c r="L220" s="79" t="s">
        <v>12</v>
      </c>
      <c r="M220" s="80">
        <f t="shared" si="27"/>
        <v>10970</v>
      </c>
      <c r="N220" s="77">
        <v>2.2799999999999998</v>
      </c>
      <c r="O220" s="79" t="s">
        <v>12</v>
      </c>
      <c r="P220" s="76">
        <f t="shared" ref="P220:P224" si="28">N220*1000</f>
        <v>2280</v>
      </c>
    </row>
    <row r="221" spans="2:16">
      <c r="B221" s="89">
        <v>3.75</v>
      </c>
      <c r="C221" s="90" t="s">
        <v>67</v>
      </c>
      <c r="D221" s="74">
        <f t="shared" si="23"/>
        <v>535.71428571428567</v>
      </c>
      <c r="E221" s="91">
        <v>2.1309999999999999E-2</v>
      </c>
      <c r="F221" s="92">
        <v>4.7269999999999998E-6</v>
      </c>
      <c r="G221" s="88">
        <f t="shared" si="25"/>
        <v>2.1314726999999999E-2</v>
      </c>
      <c r="H221" s="77">
        <v>322.76</v>
      </c>
      <c r="I221" s="79" t="s">
        <v>12</v>
      </c>
      <c r="J221" s="80">
        <f t="shared" si="20"/>
        <v>322760</v>
      </c>
      <c r="K221" s="77">
        <v>11.92</v>
      </c>
      <c r="L221" s="79" t="s">
        <v>12</v>
      </c>
      <c r="M221" s="80">
        <f t="shared" si="27"/>
        <v>11920</v>
      </c>
      <c r="N221" s="77">
        <v>2.52</v>
      </c>
      <c r="O221" s="79" t="s">
        <v>12</v>
      </c>
      <c r="P221" s="76">
        <f t="shared" si="28"/>
        <v>2520</v>
      </c>
    </row>
    <row r="222" spans="2:16">
      <c r="B222" s="89">
        <v>4</v>
      </c>
      <c r="C222" s="90" t="s">
        <v>67</v>
      </c>
      <c r="D222" s="74">
        <f t="shared" si="23"/>
        <v>571.42857142857144</v>
      </c>
      <c r="E222" s="91">
        <v>2.077E-2</v>
      </c>
      <c r="F222" s="92">
        <v>4.4510000000000002E-6</v>
      </c>
      <c r="G222" s="88">
        <f t="shared" si="25"/>
        <v>2.0774450999999999E-2</v>
      </c>
      <c r="H222" s="77">
        <v>356.51</v>
      </c>
      <c r="I222" s="79" t="s">
        <v>12</v>
      </c>
      <c r="J222" s="80">
        <f t="shared" si="20"/>
        <v>356510</v>
      </c>
      <c r="K222" s="77">
        <v>12.85</v>
      </c>
      <c r="L222" s="79" t="s">
        <v>12</v>
      </c>
      <c r="M222" s="80">
        <f t="shared" si="27"/>
        <v>12850</v>
      </c>
      <c r="N222" s="77">
        <v>2.76</v>
      </c>
      <c r="O222" s="79" t="s">
        <v>12</v>
      </c>
      <c r="P222" s="76">
        <f t="shared" si="28"/>
        <v>2760</v>
      </c>
    </row>
    <row r="223" spans="2:16">
      <c r="B223" s="89">
        <v>4.5</v>
      </c>
      <c r="C223" s="90" t="s">
        <v>67</v>
      </c>
      <c r="D223" s="74">
        <f t="shared" si="23"/>
        <v>642.85714285714289</v>
      </c>
      <c r="E223" s="91">
        <v>1.9890000000000001E-2</v>
      </c>
      <c r="F223" s="92">
        <v>3.9890000000000003E-6</v>
      </c>
      <c r="G223" s="88">
        <f t="shared" si="25"/>
        <v>1.9893989000000001E-2</v>
      </c>
      <c r="H223" s="77">
        <v>426.4</v>
      </c>
      <c r="I223" s="79" t="s">
        <v>12</v>
      </c>
      <c r="J223" s="80">
        <f t="shared" si="20"/>
        <v>426400</v>
      </c>
      <c r="K223" s="77">
        <v>16.22</v>
      </c>
      <c r="L223" s="79" t="s">
        <v>12</v>
      </c>
      <c r="M223" s="80">
        <f t="shared" si="27"/>
        <v>16219.999999999998</v>
      </c>
      <c r="N223" s="77">
        <v>3.24</v>
      </c>
      <c r="O223" s="79" t="s">
        <v>12</v>
      </c>
      <c r="P223" s="76">
        <f t="shared" si="28"/>
        <v>3240</v>
      </c>
    </row>
    <row r="224" spans="2:16">
      <c r="B224" s="89">
        <v>5</v>
      </c>
      <c r="C224" s="90" t="s">
        <v>67</v>
      </c>
      <c r="D224" s="74">
        <f t="shared" si="23"/>
        <v>714.28571428571433</v>
      </c>
      <c r="E224" s="91">
        <v>1.9189999999999999E-2</v>
      </c>
      <c r="F224" s="92">
        <v>3.6160000000000002E-6</v>
      </c>
      <c r="G224" s="88">
        <f t="shared" si="25"/>
        <v>1.9193616E-2</v>
      </c>
      <c r="H224" s="77">
        <v>499.1</v>
      </c>
      <c r="I224" s="79" t="s">
        <v>12</v>
      </c>
      <c r="J224" s="80">
        <f t="shared" si="20"/>
        <v>499100</v>
      </c>
      <c r="K224" s="77">
        <v>19.22</v>
      </c>
      <c r="L224" s="79" t="s">
        <v>12</v>
      </c>
      <c r="M224" s="80">
        <f t="shared" si="27"/>
        <v>19220</v>
      </c>
      <c r="N224" s="77">
        <v>3.72</v>
      </c>
      <c r="O224" s="79" t="s">
        <v>12</v>
      </c>
      <c r="P224" s="76">
        <f t="shared" si="28"/>
        <v>3720</v>
      </c>
    </row>
    <row r="225" spans="1:16">
      <c r="B225" s="89">
        <v>5.5</v>
      </c>
      <c r="C225" s="90" t="s">
        <v>67</v>
      </c>
      <c r="D225" s="74">
        <f t="shared" si="23"/>
        <v>785.71428571428567</v>
      </c>
      <c r="E225" s="91">
        <v>1.864E-2</v>
      </c>
      <c r="F225" s="92">
        <v>3.309E-6</v>
      </c>
      <c r="G225" s="88">
        <f t="shared" si="25"/>
        <v>1.8643309E-2</v>
      </c>
      <c r="H225" s="77">
        <v>574.19000000000005</v>
      </c>
      <c r="I225" s="79" t="s">
        <v>12</v>
      </c>
      <c r="J225" s="80">
        <f t="shared" si="20"/>
        <v>574190</v>
      </c>
      <c r="K225" s="77">
        <v>21.97</v>
      </c>
      <c r="L225" s="79" t="s">
        <v>12</v>
      </c>
      <c r="M225" s="80">
        <f t="shared" si="27"/>
        <v>21970</v>
      </c>
      <c r="N225" s="77">
        <v>4.22</v>
      </c>
      <c r="O225" s="79" t="s">
        <v>12</v>
      </c>
      <c r="P225" s="76">
        <f>N225*1000</f>
        <v>4220</v>
      </c>
    </row>
    <row r="226" spans="1:16">
      <c r="B226" s="89">
        <v>6</v>
      </c>
      <c r="C226" s="90" t="s">
        <v>67</v>
      </c>
      <c r="D226" s="74">
        <f t="shared" si="23"/>
        <v>857.14285714285711</v>
      </c>
      <c r="E226" s="91">
        <v>1.8190000000000001E-2</v>
      </c>
      <c r="F226" s="92">
        <v>3.0510000000000001E-6</v>
      </c>
      <c r="G226" s="88">
        <f t="shared" si="25"/>
        <v>1.8193051000000002E-2</v>
      </c>
      <c r="H226" s="77">
        <v>651.30999999999995</v>
      </c>
      <c r="I226" s="79" t="s">
        <v>12</v>
      </c>
      <c r="J226" s="80">
        <f t="shared" si="20"/>
        <v>651310</v>
      </c>
      <c r="K226" s="77">
        <v>24.54</v>
      </c>
      <c r="L226" s="79" t="s">
        <v>12</v>
      </c>
      <c r="M226" s="80">
        <f t="shared" si="27"/>
        <v>24540</v>
      </c>
      <c r="N226" s="77">
        <v>4.71</v>
      </c>
      <c r="O226" s="79" t="s">
        <v>12</v>
      </c>
      <c r="P226" s="76">
        <f t="shared" ref="P226:P228" si="29">N226*1000</f>
        <v>4710</v>
      </c>
    </row>
    <row r="227" spans="1:16">
      <c r="B227" s="89">
        <v>6.5</v>
      </c>
      <c r="C227" s="90" t="s">
        <v>67</v>
      </c>
      <c r="D227" s="74">
        <f t="shared" si="23"/>
        <v>928.57142857142856</v>
      </c>
      <c r="E227" s="91">
        <v>1.7829999999999999E-2</v>
      </c>
      <c r="F227" s="92">
        <v>2.8320000000000002E-6</v>
      </c>
      <c r="G227" s="88">
        <f t="shared" si="25"/>
        <v>1.7832832E-2</v>
      </c>
      <c r="H227" s="77">
        <v>730.18</v>
      </c>
      <c r="I227" s="79" t="s">
        <v>12</v>
      </c>
      <c r="J227" s="80">
        <f t="shared" si="20"/>
        <v>730180</v>
      </c>
      <c r="K227" s="77">
        <v>26.97</v>
      </c>
      <c r="L227" s="79" t="s">
        <v>12</v>
      </c>
      <c r="M227" s="80">
        <f t="shared" si="27"/>
        <v>26970</v>
      </c>
      <c r="N227" s="77">
        <v>5.2</v>
      </c>
      <c r="O227" s="79" t="s">
        <v>12</v>
      </c>
      <c r="P227" s="76">
        <f t="shared" si="29"/>
        <v>5200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3"/>
        <v>1000</v>
      </c>
      <c r="E228" s="91">
        <v>1.7520000000000001E-2</v>
      </c>
      <c r="F228" s="92">
        <v>2.6419999999999999E-6</v>
      </c>
      <c r="G228" s="88">
        <f t="shared" si="25"/>
        <v>1.7522642000000001E-2</v>
      </c>
      <c r="H228" s="77">
        <v>810.55</v>
      </c>
      <c r="I228" s="79" t="s">
        <v>12</v>
      </c>
      <c r="J228" s="80">
        <f t="shared" si="20"/>
        <v>810550</v>
      </c>
      <c r="K228" s="77">
        <v>29.28</v>
      </c>
      <c r="L228" s="79" t="s">
        <v>12</v>
      </c>
      <c r="M228" s="80">
        <f t="shared" si="27"/>
        <v>29280</v>
      </c>
      <c r="N228" s="77">
        <v>5.69</v>
      </c>
      <c r="O228" s="79" t="s">
        <v>12</v>
      </c>
      <c r="P228" s="76">
        <f t="shared" si="29"/>
        <v>5690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8"/>
  <sheetViews>
    <sheetView zoomScale="70" zoomScaleNormal="70" workbookViewId="0">
      <selection activeCell="H15" sqref="H15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9.12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8.125" style="1" customWidth="1"/>
    <col min="14" max="14" width="6.375" style="1" customWidth="1"/>
    <col min="15" max="15" width="3.875" style="1" customWidth="1"/>
    <col min="16" max="16" width="8.125" style="1" customWidth="1"/>
    <col min="17" max="17" width="3.125" style="1" customWidth="1"/>
    <col min="18" max="18" width="10.625" style="5" customWidth="1"/>
    <col min="19" max="19" width="5.625" style="55" customWidth="1"/>
    <col min="20" max="20" width="9" style="1" customWidth="1"/>
    <col min="21" max="21" width="3.25" style="1" customWidth="1"/>
    <col min="22" max="22" width="4.25" style="1" customWidth="1"/>
    <col min="23" max="23" width="8.375" style="1" customWidth="1"/>
    <col min="24" max="26" width="8.5" style="1" customWidth="1"/>
    <col min="27" max="27" width="3.25" style="1" customWidth="1"/>
    <col min="28" max="30" width="10.625" style="1" customWidth="1"/>
    <col min="31" max="16384" width="9" style="1"/>
  </cols>
  <sheetData>
    <row r="1" spans="1:30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1" t="s">
        <v>116</v>
      </c>
      <c r="Z1" s="25"/>
    </row>
    <row r="2" spans="1:30" ht="18.75">
      <c r="A2" s="1">
        <v>2</v>
      </c>
      <c r="B2" s="6" t="s">
        <v>117</v>
      </c>
      <c r="F2" s="7"/>
      <c r="G2" s="7"/>
      <c r="L2" s="5" t="s">
        <v>118</v>
      </c>
      <c r="M2" s="8"/>
      <c r="N2" s="9" t="s">
        <v>119</v>
      </c>
      <c r="R2" s="46"/>
      <c r="S2" s="1" t="s">
        <v>120</v>
      </c>
      <c r="Y2" s="1" t="s">
        <v>121</v>
      </c>
      <c r="AB2" s="1" t="s">
        <v>122</v>
      </c>
    </row>
    <row r="3" spans="1:30">
      <c r="A3" s="4">
        <v>3</v>
      </c>
      <c r="B3" s="12" t="s">
        <v>16</v>
      </c>
      <c r="C3" s="13" t="s">
        <v>17</v>
      </c>
      <c r="E3" s="12" t="s">
        <v>113</v>
      </c>
      <c r="F3" s="189" t="s">
        <v>89</v>
      </c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9"/>
      <c r="T3" s="2" t="s">
        <v>93</v>
      </c>
      <c r="U3" s="36"/>
      <c r="V3" s="9"/>
      <c r="W3" s="2" t="s">
        <v>123</v>
      </c>
      <c r="X3" s="2" t="s">
        <v>124</v>
      </c>
      <c r="Y3" s="2" t="s">
        <v>125</v>
      </c>
      <c r="Z3" s="2" t="s">
        <v>126</v>
      </c>
      <c r="AB3" s="2" t="s">
        <v>127</v>
      </c>
      <c r="AC3" s="2"/>
      <c r="AD3" s="123" t="s">
        <v>128</v>
      </c>
    </row>
    <row r="4" spans="1:30">
      <c r="A4" s="4">
        <v>4</v>
      </c>
      <c r="B4" s="12" t="s">
        <v>129</v>
      </c>
      <c r="C4" s="20">
        <v>3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R4" s="46"/>
      <c r="S4" s="139" t="s">
        <v>130</v>
      </c>
      <c r="T4" s="140">
        <v>78.084000000000003</v>
      </c>
      <c r="U4" s="141"/>
      <c r="V4" s="139" t="s">
        <v>131</v>
      </c>
      <c r="W4" s="142">
        <f>T7*1</f>
        <v>3.9E-2</v>
      </c>
      <c r="X4" s="10">
        <v>12.010999999999999</v>
      </c>
      <c r="Y4" s="143">
        <f>W4/W8</f>
        <v>1.9586749714485454E-4</v>
      </c>
      <c r="Z4" s="144">
        <f>W4*X4/X9</f>
        <v>1.6170822836228733E-2</v>
      </c>
      <c r="AA4" s="111"/>
      <c r="AB4" s="145">
        <v>1.2400000000000001E-4</v>
      </c>
      <c r="AD4" s="146" t="s">
        <v>132</v>
      </c>
    </row>
    <row r="5" spans="1:30">
      <c r="A5" s="1">
        <v>5</v>
      </c>
      <c r="B5" s="12" t="s">
        <v>133</v>
      </c>
      <c r="C5" s="20">
        <v>7</v>
      </c>
      <c r="D5" s="21" t="s">
        <v>134</v>
      </c>
      <c r="F5" s="14" t="s">
        <v>0</v>
      </c>
      <c r="G5" s="14" t="s">
        <v>26</v>
      </c>
      <c r="H5" s="14" t="s">
        <v>135</v>
      </c>
      <c r="I5" s="14" t="s">
        <v>135</v>
      </c>
      <c r="J5" s="24" t="s">
        <v>28</v>
      </c>
      <c r="K5" s="5" t="s">
        <v>136</v>
      </c>
      <c r="L5" s="14"/>
      <c r="M5" s="14"/>
      <c r="N5" s="9"/>
      <c r="O5" s="15" t="s">
        <v>112</v>
      </c>
      <c r="P5" s="147" t="str">
        <f ca="1">RIGHT(CELL("filename",A1),LEN(CELL("filename",A1))-FIND("]",CELL("filename",A1)))</f>
        <v>srim7Li_Air</v>
      </c>
      <c r="R5" s="46"/>
      <c r="S5" s="148" t="s">
        <v>137</v>
      </c>
      <c r="T5" s="149">
        <v>20.947600000000001</v>
      </c>
      <c r="U5" s="141"/>
      <c r="V5" s="148" t="s">
        <v>95</v>
      </c>
      <c r="W5" s="150">
        <f>T7*2+T5*2</f>
        <v>41.973200000000006</v>
      </c>
      <c r="X5" s="151">
        <v>15.999000000000001</v>
      </c>
      <c r="Y5" s="152">
        <f>W5/W8</f>
        <v>0.21079963156821566</v>
      </c>
      <c r="Z5" s="153">
        <f>W5*X5/X9</f>
        <v>23.182126119289084</v>
      </c>
      <c r="AA5" s="112"/>
      <c r="AB5" s="154">
        <v>0.23178099999999999</v>
      </c>
      <c r="AD5" s="155" t="s">
        <v>138</v>
      </c>
    </row>
    <row r="6" spans="1:30">
      <c r="A6" s="4">
        <v>6</v>
      </c>
      <c r="B6" s="12" t="s">
        <v>139</v>
      </c>
      <c r="C6" s="26" t="s">
        <v>88</v>
      </c>
      <c r="D6" s="21" t="s">
        <v>140</v>
      </c>
      <c r="F6" s="27" t="s">
        <v>4</v>
      </c>
      <c r="G6" s="28">
        <v>6</v>
      </c>
      <c r="H6" s="28">
        <v>0.02</v>
      </c>
      <c r="I6" s="29">
        <v>0.02</v>
      </c>
      <c r="J6" s="4">
        <v>1</v>
      </c>
      <c r="K6" s="30">
        <v>1.2048E-2</v>
      </c>
      <c r="L6" s="22" t="s">
        <v>141</v>
      </c>
      <c r="M6" s="9"/>
      <c r="N6" s="9"/>
      <c r="O6" s="15" t="s">
        <v>142</v>
      </c>
      <c r="P6" s="136" t="s">
        <v>221</v>
      </c>
      <c r="R6" s="46"/>
      <c r="S6" s="148" t="s">
        <v>143</v>
      </c>
      <c r="T6" s="149">
        <v>0.93400000000000005</v>
      </c>
      <c r="U6" s="141"/>
      <c r="V6" s="156" t="s">
        <v>144</v>
      </c>
      <c r="W6" s="150">
        <f>T4*2</f>
        <v>156.16800000000001</v>
      </c>
      <c r="X6" s="151">
        <v>14.007</v>
      </c>
      <c r="Y6" s="152">
        <f>W6/W8</f>
        <v>0.78431372549019607</v>
      </c>
      <c r="Z6" s="153">
        <f>W6*X6/X9</f>
        <v>75.513660352068698</v>
      </c>
      <c r="AA6" s="112"/>
      <c r="AB6" s="154">
        <v>0.75526700000000002</v>
      </c>
      <c r="AD6" s="1" t="s">
        <v>145</v>
      </c>
    </row>
    <row r="7" spans="1:30">
      <c r="A7" s="1">
        <v>7</v>
      </c>
      <c r="B7" s="31"/>
      <c r="C7" s="26" t="s">
        <v>146</v>
      </c>
      <c r="F7" s="32" t="s">
        <v>5</v>
      </c>
      <c r="G7" s="33">
        <v>8</v>
      </c>
      <c r="H7" s="33">
        <v>21.08</v>
      </c>
      <c r="I7" s="34">
        <v>23.18</v>
      </c>
      <c r="J7" s="4">
        <v>2</v>
      </c>
      <c r="K7" s="35">
        <v>0.12048</v>
      </c>
      <c r="L7" s="22" t="s">
        <v>147</v>
      </c>
      <c r="M7" s="9"/>
      <c r="N7" s="9"/>
      <c r="R7" s="46"/>
      <c r="S7" s="157" t="s">
        <v>94</v>
      </c>
      <c r="T7" s="158">
        <v>3.9E-2</v>
      </c>
      <c r="U7" s="141"/>
      <c r="V7" s="159" t="s">
        <v>143</v>
      </c>
      <c r="W7" s="160">
        <f>T6*1</f>
        <v>0.93400000000000005</v>
      </c>
      <c r="X7" s="19">
        <v>39.948</v>
      </c>
      <c r="Y7" s="161">
        <f>W7/W8</f>
        <v>4.6907754444434398E-3</v>
      </c>
      <c r="Z7" s="162">
        <f>W7*X7/X9</f>
        <v>1.2880427058059933</v>
      </c>
      <c r="AA7" s="112"/>
      <c r="AB7" s="163">
        <v>1.2827E-2</v>
      </c>
      <c r="AD7" s="1" t="s">
        <v>148</v>
      </c>
    </row>
    <row r="8" spans="1:30">
      <c r="A8" s="1">
        <v>8</v>
      </c>
      <c r="B8" s="12" t="s">
        <v>149</v>
      </c>
      <c r="C8" s="37">
        <v>1.2048E-3</v>
      </c>
      <c r="D8" s="38" t="s">
        <v>9</v>
      </c>
      <c r="F8" s="32" t="s">
        <v>2</v>
      </c>
      <c r="G8" s="33">
        <v>7</v>
      </c>
      <c r="H8" s="33">
        <v>78.430000000000007</v>
      </c>
      <c r="I8" s="34">
        <v>75.510000000000005</v>
      </c>
      <c r="J8" s="4">
        <v>3</v>
      </c>
      <c r="K8" s="35">
        <v>0.12048</v>
      </c>
      <c r="L8" s="22" t="s">
        <v>150</v>
      </c>
      <c r="M8" s="9"/>
      <c r="N8" s="9"/>
      <c r="R8" s="46"/>
      <c r="S8" s="5" t="s">
        <v>151</v>
      </c>
      <c r="T8" s="108">
        <f>SUM(T4:T7)</f>
        <v>100.0046</v>
      </c>
      <c r="U8" s="164"/>
      <c r="V8" s="110" t="s">
        <v>151</v>
      </c>
      <c r="W8" s="113">
        <f>SUM(W4:W7)</f>
        <v>199.11420000000001</v>
      </c>
      <c r="Y8" s="113" t="s">
        <v>152</v>
      </c>
      <c r="AA8" s="112"/>
      <c r="AD8" s="1" t="s">
        <v>153</v>
      </c>
    </row>
    <row r="9" spans="1:30">
      <c r="A9" s="1">
        <v>9</v>
      </c>
      <c r="B9" s="31"/>
      <c r="C9" s="37">
        <v>4.987E+19</v>
      </c>
      <c r="D9" s="21" t="s">
        <v>10</v>
      </c>
      <c r="F9" s="32" t="s">
        <v>8</v>
      </c>
      <c r="G9" s="33">
        <v>18</v>
      </c>
      <c r="H9" s="33">
        <v>0.47</v>
      </c>
      <c r="I9" s="34">
        <v>1.29</v>
      </c>
      <c r="J9" s="4">
        <v>4</v>
      </c>
      <c r="K9" s="35">
        <v>1</v>
      </c>
      <c r="L9" s="22" t="s">
        <v>154</v>
      </c>
      <c r="M9" s="9"/>
      <c r="N9" s="9"/>
      <c r="R9" s="46"/>
      <c r="S9" s="41"/>
      <c r="T9" s="130"/>
      <c r="U9" s="123"/>
      <c r="V9" s="165"/>
      <c r="W9" s="5" t="s">
        <v>155</v>
      </c>
      <c r="X9" s="113">
        <f>(W4*X4+W5*X5+W6*X6+W7*X7)/100</f>
        <v>28.967542638000001</v>
      </c>
      <c r="Y9" s="166" t="s">
        <v>156</v>
      </c>
      <c r="Z9" s="129"/>
    </row>
    <row r="10" spans="1:30">
      <c r="A10" s="1">
        <v>10</v>
      </c>
      <c r="B10" s="12" t="s">
        <v>157</v>
      </c>
      <c r="C10" s="42">
        <v>0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158</v>
      </c>
      <c r="M10" s="9"/>
      <c r="N10" s="9"/>
      <c r="R10" s="46"/>
      <c r="T10" s="59"/>
      <c r="U10" s="123"/>
      <c r="V10" s="165"/>
      <c r="W10" s="25" t="s">
        <v>159</v>
      </c>
      <c r="X10" s="40"/>
      <c r="Y10" s="40"/>
      <c r="Z10" s="129"/>
    </row>
    <row r="11" spans="1:30">
      <c r="A11" s="1">
        <v>11</v>
      </c>
      <c r="C11" s="43" t="s">
        <v>160</v>
      </c>
      <c r="D11" s="7" t="s">
        <v>161</v>
      </c>
      <c r="F11" s="32"/>
      <c r="G11" s="33"/>
      <c r="H11" s="33"/>
      <c r="I11" s="34"/>
      <c r="J11" s="4">
        <v>6</v>
      </c>
      <c r="K11" s="35">
        <v>1000</v>
      </c>
      <c r="L11" s="22" t="s">
        <v>162</v>
      </c>
      <c r="M11" s="9"/>
      <c r="N11" s="9"/>
      <c r="R11" s="46"/>
      <c r="T11" s="25"/>
      <c r="U11" s="25"/>
      <c r="V11" s="36"/>
      <c r="W11" s="123" t="s">
        <v>163</v>
      </c>
      <c r="X11" s="36"/>
      <c r="Y11" s="36"/>
      <c r="Z11" s="25"/>
    </row>
    <row r="12" spans="1:30">
      <c r="A12" s="1">
        <v>12</v>
      </c>
      <c r="B12" s="5" t="s">
        <v>164</v>
      </c>
      <c r="C12" s="44">
        <v>20</v>
      </c>
      <c r="D12" s="45">
        <f>$C$5/100</f>
        <v>7.0000000000000007E-2</v>
      </c>
      <c r="E12" s="21" t="s">
        <v>165</v>
      </c>
      <c r="F12" s="32"/>
      <c r="G12" s="33"/>
      <c r="H12" s="33"/>
      <c r="I12" s="34"/>
      <c r="J12" s="4">
        <v>7</v>
      </c>
      <c r="K12" s="35">
        <v>24.158000000000001</v>
      </c>
      <c r="L12" s="22" t="s">
        <v>166</v>
      </c>
      <c r="M12" s="9"/>
      <c r="R12" s="46"/>
      <c r="S12" s="123" t="s">
        <v>167</v>
      </c>
      <c r="T12" s="25"/>
      <c r="U12" s="25"/>
      <c r="V12" s="167"/>
      <c r="W12" s="167"/>
      <c r="X12" s="167"/>
      <c r="Y12" s="167"/>
      <c r="Z12" s="25"/>
    </row>
    <row r="13" spans="1:30">
      <c r="A13" s="1">
        <v>13</v>
      </c>
      <c r="B13" s="5" t="s">
        <v>168</v>
      </c>
      <c r="C13" s="48">
        <v>228</v>
      </c>
      <c r="D13" s="45">
        <f>$C$5*1000000</f>
        <v>7000000</v>
      </c>
      <c r="E13" s="21" t="s">
        <v>169</v>
      </c>
      <c r="F13" s="49"/>
      <c r="G13" s="50"/>
      <c r="H13" s="107"/>
      <c r="I13" s="107"/>
      <c r="J13" s="4">
        <v>8</v>
      </c>
      <c r="K13" s="52">
        <v>0.97401000000000004</v>
      </c>
      <c r="L13" s="22" t="s">
        <v>170</v>
      </c>
      <c r="R13" s="46"/>
      <c r="S13" s="123" t="s">
        <v>171</v>
      </c>
      <c r="T13" s="25"/>
      <c r="U13" s="46"/>
      <c r="V13" s="167"/>
      <c r="W13" s="167"/>
      <c r="X13" s="168"/>
      <c r="Y13" s="168"/>
      <c r="Z13" s="25"/>
    </row>
    <row r="14" spans="1:30" ht="13.5">
      <c r="A14" s="1">
        <v>14</v>
      </c>
      <c r="B14" s="5" t="s">
        <v>172</v>
      </c>
      <c r="C14" s="102">
        <v>101325</v>
      </c>
      <c r="D14" s="21" t="s">
        <v>173</v>
      </c>
      <c r="E14" s="100"/>
      <c r="F14" s="25"/>
      <c r="G14" s="25"/>
      <c r="H14" s="169">
        <f>SUM(H6:H13)</f>
        <v>100</v>
      </c>
      <c r="I14" s="170">
        <f>SUM(I6:I13)</f>
        <v>100.00000000000001</v>
      </c>
      <c r="J14" s="4">
        <v>0</v>
      </c>
      <c r="K14" s="53" t="s">
        <v>48</v>
      </c>
      <c r="L14" s="54"/>
      <c r="N14" s="43"/>
      <c r="O14" s="43"/>
      <c r="P14" s="43"/>
      <c r="R14" s="46"/>
      <c r="T14" s="25"/>
      <c r="U14" s="46"/>
      <c r="V14" s="171"/>
      <c r="W14" s="171"/>
      <c r="X14" s="172"/>
      <c r="Y14" s="172"/>
      <c r="Z14" s="25"/>
      <c r="AB14" s="1" t="s">
        <v>174</v>
      </c>
    </row>
    <row r="15" spans="1:30" ht="13.5">
      <c r="A15" s="1">
        <v>15</v>
      </c>
      <c r="B15" s="5" t="s">
        <v>91</v>
      </c>
      <c r="C15" s="103">
        <v>20</v>
      </c>
      <c r="D15" s="101" t="s">
        <v>92</v>
      </c>
      <c r="E15" s="173" t="s">
        <v>175</v>
      </c>
      <c r="F15" s="21"/>
      <c r="H15" s="99" t="s">
        <v>176</v>
      </c>
      <c r="I15" s="59"/>
      <c r="J15" s="174"/>
      <c r="K15" s="61"/>
      <c r="L15" s="62"/>
      <c r="M15" s="174"/>
      <c r="N15" s="21"/>
      <c r="O15" s="21"/>
      <c r="P15" s="174"/>
      <c r="R15" s="46"/>
      <c r="S15" s="46"/>
      <c r="T15" s="25"/>
      <c r="U15" s="25"/>
      <c r="V15" s="164"/>
      <c r="W15" s="164"/>
      <c r="X15" s="175"/>
      <c r="Y15" s="175"/>
      <c r="Z15" s="25"/>
      <c r="AB15" s="1" t="s">
        <v>177</v>
      </c>
    </row>
    <row r="16" spans="1:30">
      <c r="A16" s="1">
        <v>16</v>
      </c>
      <c r="B16" s="104"/>
      <c r="C16" s="176"/>
      <c r="D16" s="105"/>
      <c r="E16" s="21"/>
      <c r="F16" s="177" t="s">
        <v>178</v>
      </c>
      <c r="H16" s="99" t="s">
        <v>179</v>
      </c>
      <c r="I16" s="59"/>
      <c r="J16" s="178"/>
      <c r="K16" s="61"/>
      <c r="L16" s="62"/>
      <c r="M16" s="21"/>
      <c r="N16" s="21"/>
      <c r="O16" s="21"/>
      <c r="P16" s="21"/>
      <c r="R16" s="46"/>
      <c r="S16" s="46"/>
      <c r="T16" s="25"/>
      <c r="U16" s="25"/>
      <c r="V16" s="164"/>
      <c r="W16" s="164"/>
      <c r="X16" s="175"/>
      <c r="Y16" s="175"/>
      <c r="AB16" s="1" t="s">
        <v>180</v>
      </c>
    </row>
    <row r="17" spans="1:30">
      <c r="A17" s="1">
        <v>17</v>
      </c>
      <c r="B17" s="66" t="s">
        <v>50</v>
      </c>
      <c r="C17" s="11"/>
      <c r="D17" s="10"/>
      <c r="E17" s="66" t="s">
        <v>51</v>
      </c>
      <c r="F17" s="67" t="s">
        <v>181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  <c r="Z17" s="9"/>
      <c r="AB17" s="1" t="s">
        <v>182</v>
      </c>
    </row>
    <row r="18" spans="1:30">
      <c r="A18" s="1">
        <v>18</v>
      </c>
      <c r="B18" s="71" t="s">
        <v>57</v>
      </c>
      <c r="C18" s="25"/>
      <c r="D18" s="138" t="s">
        <v>58</v>
      </c>
      <c r="E18" s="190" t="s">
        <v>183</v>
      </c>
      <c r="F18" s="191"/>
      <c r="G18" s="192"/>
      <c r="H18" s="71" t="s">
        <v>60</v>
      </c>
      <c r="I18" s="25"/>
      <c r="J18" s="138" t="s">
        <v>184</v>
      </c>
      <c r="K18" s="71" t="s">
        <v>62</v>
      </c>
      <c r="L18" s="73"/>
      <c r="M18" s="138" t="s">
        <v>184</v>
      </c>
      <c r="N18" s="71" t="s">
        <v>62</v>
      </c>
      <c r="O18" s="25"/>
      <c r="P18" s="138" t="s">
        <v>184</v>
      </c>
      <c r="Z18" s="9"/>
      <c r="AA18" s="109"/>
      <c r="AB18" s="1" t="s">
        <v>185</v>
      </c>
    </row>
    <row r="19" spans="1:30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  <c r="Z19" s="9"/>
      <c r="AA19" s="109"/>
      <c r="AC19" s="1" t="s">
        <v>186</v>
      </c>
    </row>
    <row r="20" spans="1:30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2.1440000000000001E-2</v>
      </c>
      <c r="F20" s="87">
        <v>0.1951</v>
      </c>
      <c r="G20" s="88">
        <f>E20+F20</f>
        <v>0.21654000000000001</v>
      </c>
      <c r="H20" s="84">
        <v>1.76</v>
      </c>
      <c r="I20" s="85" t="s">
        <v>66</v>
      </c>
      <c r="J20" s="75">
        <f>H20</f>
        <v>1.76</v>
      </c>
      <c r="K20" s="84">
        <v>1.49</v>
      </c>
      <c r="L20" s="85" t="s">
        <v>66</v>
      </c>
      <c r="M20" s="97">
        <f>K20</f>
        <v>1.49</v>
      </c>
      <c r="N20" s="84">
        <v>1.1499999999999999</v>
      </c>
      <c r="O20" s="85" t="s">
        <v>66</v>
      </c>
      <c r="P20" s="97">
        <f t="shared" ref="P20:P21" si="0">N20</f>
        <v>1.1499999999999999</v>
      </c>
      <c r="Z20" s="9"/>
      <c r="AA20" s="109"/>
      <c r="AC20" s="1" t="s">
        <v>187</v>
      </c>
    </row>
    <row r="21" spans="1:30">
      <c r="B21" s="89">
        <v>79.999899999999997</v>
      </c>
      <c r="C21" s="90" t="s">
        <v>107</v>
      </c>
      <c r="D21" s="120">
        <f t="shared" ref="D21:D49" si="1">B21/1000000/$C$5</f>
        <v>1.1428557142857143E-5</v>
      </c>
      <c r="E21" s="91">
        <v>2.2919999999999999E-2</v>
      </c>
      <c r="F21" s="92">
        <v>0.20330000000000001</v>
      </c>
      <c r="G21" s="88">
        <f t="shared" ref="G21:G84" si="2">E21+F21</f>
        <v>0.22622</v>
      </c>
      <c r="H21" s="89">
        <v>1.92</v>
      </c>
      <c r="I21" s="90" t="s">
        <v>66</v>
      </c>
      <c r="J21" s="76">
        <f>H21</f>
        <v>1.92</v>
      </c>
      <c r="K21" s="89">
        <v>1.61</v>
      </c>
      <c r="L21" s="90" t="s">
        <v>66</v>
      </c>
      <c r="M21" s="74">
        <f>K21</f>
        <v>1.61</v>
      </c>
      <c r="N21" s="89">
        <v>1.24</v>
      </c>
      <c r="O21" s="90" t="s">
        <v>66</v>
      </c>
      <c r="P21" s="74">
        <f t="shared" si="0"/>
        <v>1.24</v>
      </c>
      <c r="Z21" s="9"/>
      <c r="AA21" s="109"/>
      <c r="AC21" s="1" t="s">
        <v>188</v>
      </c>
    </row>
    <row r="22" spans="1:30">
      <c r="B22" s="89">
        <v>89.999899999999997</v>
      </c>
      <c r="C22" s="90" t="s">
        <v>107</v>
      </c>
      <c r="D22" s="120">
        <f t="shared" si="1"/>
        <v>1.2857128571428571E-5</v>
      </c>
      <c r="E22" s="91">
        <v>2.4309999999999998E-2</v>
      </c>
      <c r="F22" s="92">
        <v>0.21049999999999999</v>
      </c>
      <c r="G22" s="88">
        <f t="shared" si="2"/>
        <v>0.23480999999999999</v>
      </c>
      <c r="H22" s="89">
        <v>2.0699999999999998</v>
      </c>
      <c r="I22" s="90" t="s">
        <v>66</v>
      </c>
      <c r="J22" s="76">
        <f t="shared" ref="J22:J85" si="3">H22</f>
        <v>2.0699999999999998</v>
      </c>
      <c r="K22" s="89">
        <v>1.72</v>
      </c>
      <c r="L22" s="90" t="s">
        <v>66</v>
      </c>
      <c r="M22" s="74">
        <f t="shared" ref="M22:M85" si="4">K22</f>
        <v>1.72</v>
      </c>
      <c r="N22" s="89">
        <v>1.33</v>
      </c>
      <c r="O22" s="90" t="s">
        <v>66</v>
      </c>
      <c r="P22" s="74">
        <f t="shared" ref="P22:P26" si="5">N22</f>
        <v>1.33</v>
      </c>
      <c r="AA22" s="5"/>
      <c r="AC22" s="179" t="s">
        <v>189</v>
      </c>
    </row>
    <row r="23" spans="1:30">
      <c r="B23" s="89">
        <v>99.999899999999997</v>
      </c>
      <c r="C23" s="90" t="s">
        <v>107</v>
      </c>
      <c r="D23" s="120">
        <f t="shared" si="1"/>
        <v>1.4285699999999999E-5</v>
      </c>
      <c r="E23" s="91">
        <v>2.562E-2</v>
      </c>
      <c r="F23" s="92">
        <v>0.21690000000000001</v>
      </c>
      <c r="G23" s="88">
        <f t="shared" si="2"/>
        <v>0.24252000000000001</v>
      </c>
      <c r="H23" s="89">
        <v>2.2200000000000002</v>
      </c>
      <c r="I23" s="90" t="s">
        <v>66</v>
      </c>
      <c r="J23" s="76">
        <f t="shared" si="3"/>
        <v>2.2200000000000002</v>
      </c>
      <c r="K23" s="89">
        <v>1.83</v>
      </c>
      <c r="L23" s="90" t="s">
        <v>66</v>
      </c>
      <c r="M23" s="74">
        <f t="shared" si="4"/>
        <v>1.83</v>
      </c>
      <c r="N23" s="89">
        <v>1.41</v>
      </c>
      <c r="O23" s="90" t="s">
        <v>66</v>
      </c>
      <c r="P23" s="74">
        <f t="shared" si="5"/>
        <v>1.41</v>
      </c>
      <c r="AA23" s="108"/>
      <c r="AB23" s="1" t="s">
        <v>190</v>
      </c>
    </row>
    <row r="24" spans="1:30">
      <c r="B24" s="89">
        <v>110</v>
      </c>
      <c r="C24" s="90" t="s">
        <v>107</v>
      </c>
      <c r="D24" s="120">
        <f t="shared" si="1"/>
        <v>1.5714285714285715E-5</v>
      </c>
      <c r="E24" s="91">
        <v>2.6870000000000002E-2</v>
      </c>
      <c r="F24" s="92">
        <v>0.22270000000000001</v>
      </c>
      <c r="G24" s="88">
        <f t="shared" si="2"/>
        <v>0.24957000000000001</v>
      </c>
      <c r="H24" s="89">
        <v>2.37</v>
      </c>
      <c r="I24" s="90" t="s">
        <v>66</v>
      </c>
      <c r="J24" s="76">
        <f t="shared" si="3"/>
        <v>2.37</v>
      </c>
      <c r="K24" s="89">
        <v>1.94</v>
      </c>
      <c r="L24" s="90" t="s">
        <v>66</v>
      </c>
      <c r="M24" s="74">
        <f t="shared" si="4"/>
        <v>1.94</v>
      </c>
      <c r="N24" s="89">
        <v>1.49</v>
      </c>
      <c r="O24" s="90" t="s">
        <v>66</v>
      </c>
      <c r="P24" s="74">
        <f t="shared" si="5"/>
        <v>1.49</v>
      </c>
      <c r="Z24" s="9"/>
      <c r="AC24" s="1" t="s">
        <v>191</v>
      </c>
    </row>
    <row r="25" spans="1:30">
      <c r="B25" s="89">
        <v>120</v>
      </c>
      <c r="C25" s="90" t="s">
        <v>107</v>
      </c>
      <c r="D25" s="120">
        <f t="shared" si="1"/>
        <v>1.7142857142857142E-5</v>
      </c>
      <c r="E25" s="91">
        <v>2.8070000000000001E-2</v>
      </c>
      <c r="F25" s="92">
        <v>0.22789999999999999</v>
      </c>
      <c r="G25" s="88">
        <f t="shared" si="2"/>
        <v>0.25596999999999998</v>
      </c>
      <c r="H25" s="89">
        <v>2.5099999999999998</v>
      </c>
      <c r="I25" s="90" t="s">
        <v>66</v>
      </c>
      <c r="J25" s="76">
        <f t="shared" si="3"/>
        <v>2.5099999999999998</v>
      </c>
      <c r="K25" s="89">
        <v>2.04</v>
      </c>
      <c r="L25" s="90" t="s">
        <v>66</v>
      </c>
      <c r="M25" s="74">
        <f t="shared" si="4"/>
        <v>2.04</v>
      </c>
      <c r="N25" s="89">
        <v>1.57</v>
      </c>
      <c r="O25" s="90" t="s">
        <v>66</v>
      </c>
      <c r="P25" s="74">
        <f t="shared" si="5"/>
        <v>1.57</v>
      </c>
      <c r="Z25" s="9"/>
      <c r="AA25" s="108"/>
      <c r="AC25" s="109" t="s">
        <v>192</v>
      </c>
      <c r="AD25" s="108"/>
    </row>
    <row r="26" spans="1:30">
      <c r="B26" s="89">
        <v>130</v>
      </c>
      <c r="C26" s="90" t="s">
        <v>107</v>
      </c>
      <c r="D26" s="120">
        <f t="shared" si="1"/>
        <v>1.8571428571428568E-5</v>
      </c>
      <c r="E26" s="91">
        <v>2.921E-2</v>
      </c>
      <c r="F26" s="92">
        <v>0.2326</v>
      </c>
      <c r="G26" s="88">
        <f t="shared" si="2"/>
        <v>0.26180999999999999</v>
      </c>
      <c r="H26" s="89">
        <v>2.65</v>
      </c>
      <c r="I26" s="90" t="s">
        <v>66</v>
      </c>
      <c r="J26" s="76">
        <f t="shared" si="3"/>
        <v>2.65</v>
      </c>
      <c r="K26" s="89">
        <v>2.15</v>
      </c>
      <c r="L26" s="90" t="s">
        <v>66</v>
      </c>
      <c r="M26" s="74">
        <f t="shared" si="4"/>
        <v>2.15</v>
      </c>
      <c r="N26" s="89">
        <v>1.65</v>
      </c>
      <c r="O26" s="90" t="s">
        <v>66</v>
      </c>
      <c r="P26" s="74">
        <f t="shared" si="5"/>
        <v>1.65</v>
      </c>
      <c r="Z26" s="9"/>
      <c r="AA26" s="108"/>
      <c r="AB26" s="1" t="s">
        <v>193</v>
      </c>
    </row>
    <row r="27" spans="1:30">
      <c r="B27" s="89">
        <v>139.999</v>
      </c>
      <c r="C27" s="90" t="s">
        <v>107</v>
      </c>
      <c r="D27" s="120">
        <f t="shared" si="1"/>
        <v>1.9999857142857142E-5</v>
      </c>
      <c r="E27" s="91">
        <v>3.031E-2</v>
      </c>
      <c r="F27" s="92">
        <v>0.23699999999999999</v>
      </c>
      <c r="G27" s="88">
        <f t="shared" si="2"/>
        <v>0.26730999999999999</v>
      </c>
      <c r="H27" s="89">
        <v>2.79</v>
      </c>
      <c r="I27" s="90" t="s">
        <v>66</v>
      </c>
      <c r="J27" s="76">
        <f t="shared" si="3"/>
        <v>2.79</v>
      </c>
      <c r="K27" s="89">
        <v>2.25</v>
      </c>
      <c r="L27" s="90" t="s">
        <v>66</v>
      </c>
      <c r="M27" s="74">
        <f t="shared" si="4"/>
        <v>2.25</v>
      </c>
      <c r="N27" s="89">
        <v>1.72</v>
      </c>
      <c r="O27" s="90" t="s">
        <v>66</v>
      </c>
      <c r="P27" s="74">
        <f>N27</f>
        <v>1.72</v>
      </c>
      <c r="AA27" s="108"/>
      <c r="AB27" s="1" t="s">
        <v>194</v>
      </c>
    </row>
    <row r="28" spans="1:30">
      <c r="B28" s="89">
        <v>149.999</v>
      </c>
      <c r="C28" s="90" t="s">
        <v>107</v>
      </c>
      <c r="D28" s="120">
        <f t="shared" si="1"/>
        <v>2.1428428571428572E-5</v>
      </c>
      <c r="E28" s="91">
        <v>3.1379999999999998E-2</v>
      </c>
      <c r="F28" s="92">
        <v>0.24099999999999999</v>
      </c>
      <c r="G28" s="88">
        <f t="shared" si="2"/>
        <v>0.27238000000000001</v>
      </c>
      <c r="H28" s="89">
        <v>2.93</v>
      </c>
      <c r="I28" s="90" t="s">
        <v>66</v>
      </c>
      <c r="J28" s="76">
        <f t="shared" si="3"/>
        <v>2.93</v>
      </c>
      <c r="K28" s="89">
        <v>2.34</v>
      </c>
      <c r="L28" s="90" t="s">
        <v>66</v>
      </c>
      <c r="M28" s="74">
        <f t="shared" si="4"/>
        <v>2.34</v>
      </c>
      <c r="N28" s="89">
        <v>1.79</v>
      </c>
      <c r="O28" s="90" t="s">
        <v>66</v>
      </c>
      <c r="P28" s="74">
        <f t="shared" ref="P28:P91" si="6">N28</f>
        <v>1.79</v>
      </c>
      <c r="AA28" s="108"/>
      <c r="AB28" s="180" t="s">
        <v>195</v>
      </c>
      <c r="AC28" s="181">
        <v>101325</v>
      </c>
      <c r="AD28" s="108" t="s">
        <v>196</v>
      </c>
    </row>
    <row r="29" spans="1:30">
      <c r="B29" s="89">
        <v>159.999</v>
      </c>
      <c r="C29" s="90" t="s">
        <v>107</v>
      </c>
      <c r="D29" s="120">
        <f t="shared" si="1"/>
        <v>2.2856999999999998E-5</v>
      </c>
      <c r="E29" s="91">
        <v>3.2410000000000001E-2</v>
      </c>
      <c r="F29" s="92">
        <v>0.2447</v>
      </c>
      <c r="G29" s="88">
        <f t="shared" si="2"/>
        <v>0.27711000000000002</v>
      </c>
      <c r="H29" s="89">
        <v>3.07</v>
      </c>
      <c r="I29" s="90" t="s">
        <v>66</v>
      </c>
      <c r="J29" s="76">
        <f t="shared" si="3"/>
        <v>3.07</v>
      </c>
      <c r="K29" s="89">
        <v>2.44</v>
      </c>
      <c r="L29" s="90" t="s">
        <v>66</v>
      </c>
      <c r="M29" s="74">
        <f t="shared" si="4"/>
        <v>2.44</v>
      </c>
      <c r="N29" s="89">
        <v>1.87</v>
      </c>
      <c r="O29" s="90" t="s">
        <v>66</v>
      </c>
      <c r="P29" s="74">
        <f t="shared" si="6"/>
        <v>1.87</v>
      </c>
      <c r="AA29" s="110"/>
      <c r="AB29" s="182" t="s">
        <v>197</v>
      </c>
      <c r="AC29" s="183">
        <v>20</v>
      </c>
      <c r="AD29" s="108" t="s">
        <v>198</v>
      </c>
    </row>
    <row r="30" spans="1:30">
      <c r="B30" s="89">
        <v>169.999</v>
      </c>
      <c r="C30" s="90" t="s">
        <v>107</v>
      </c>
      <c r="D30" s="118">
        <f t="shared" si="1"/>
        <v>2.4285571428571428E-5</v>
      </c>
      <c r="E30" s="91">
        <v>3.3410000000000002E-2</v>
      </c>
      <c r="F30" s="92">
        <v>0.24809999999999999</v>
      </c>
      <c r="G30" s="88">
        <f t="shared" si="2"/>
        <v>0.28150999999999998</v>
      </c>
      <c r="H30" s="89">
        <v>3.21</v>
      </c>
      <c r="I30" s="90" t="s">
        <v>66</v>
      </c>
      <c r="J30" s="76">
        <f t="shared" si="3"/>
        <v>3.21</v>
      </c>
      <c r="K30" s="89">
        <v>2.54</v>
      </c>
      <c r="L30" s="90" t="s">
        <v>66</v>
      </c>
      <c r="M30" s="74">
        <f t="shared" si="4"/>
        <v>2.54</v>
      </c>
      <c r="N30" s="89">
        <v>1.94</v>
      </c>
      <c r="O30" s="90" t="s">
        <v>66</v>
      </c>
      <c r="P30" s="74">
        <f t="shared" si="6"/>
        <v>1.94</v>
      </c>
      <c r="AA30" s="108"/>
      <c r="AB30" s="5" t="s">
        <v>199</v>
      </c>
      <c r="AC30" s="184">
        <v>0</v>
      </c>
      <c r="AD30" s="1" t="s">
        <v>200</v>
      </c>
    </row>
    <row r="31" spans="1:30">
      <c r="B31" s="89">
        <v>179.999</v>
      </c>
      <c r="C31" s="90" t="s">
        <v>107</v>
      </c>
      <c r="D31" s="118">
        <f t="shared" si="1"/>
        <v>2.5714142857142858E-5</v>
      </c>
      <c r="E31" s="91">
        <v>3.4369999999999998E-2</v>
      </c>
      <c r="F31" s="92">
        <v>0.25130000000000002</v>
      </c>
      <c r="G31" s="88">
        <f t="shared" si="2"/>
        <v>0.28567000000000004</v>
      </c>
      <c r="H31" s="89">
        <v>3.34</v>
      </c>
      <c r="I31" s="90" t="s">
        <v>66</v>
      </c>
      <c r="J31" s="76">
        <f t="shared" si="3"/>
        <v>3.34</v>
      </c>
      <c r="K31" s="89">
        <v>2.63</v>
      </c>
      <c r="L31" s="90" t="s">
        <v>66</v>
      </c>
      <c r="M31" s="74">
        <f t="shared" si="4"/>
        <v>2.63</v>
      </c>
      <c r="N31" s="89">
        <v>2.0099999999999998</v>
      </c>
      <c r="O31" s="90" t="s">
        <v>66</v>
      </c>
      <c r="P31" s="74">
        <f t="shared" si="6"/>
        <v>2.0099999999999998</v>
      </c>
      <c r="AB31" s="5" t="s">
        <v>201</v>
      </c>
      <c r="AC31" s="185">
        <f xml:space="preserve"> 0.001293 * (AC28/101325) / (1 + AC29/273.15)*(1-0.378*AC30/(AC28/101325))</f>
        <v>1.2047857752004094E-3</v>
      </c>
      <c r="AD31" s="1" t="s">
        <v>202</v>
      </c>
    </row>
    <row r="32" spans="1:30">
      <c r="B32" s="89">
        <v>199.999</v>
      </c>
      <c r="C32" s="90" t="s">
        <v>107</v>
      </c>
      <c r="D32" s="118">
        <f t="shared" si="1"/>
        <v>2.8571285714285714E-5</v>
      </c>
      <c r="E32" s="91">
        <v>3.6229999999999998E-2</v>
      </c>
      <c r="F32" s="92">
        <v>0.25700000000000001</v>
      </c>
      <c r="G32" s="88">
        <f t="shared" si="2"/>
        <v>0.29322999999999999</v>
      </c>
      <c r="H32" s="89">
        <v>3.6</v>
      </c>
      <c r="I32" s="90" t="s">
        <v>66</v>
      </c>
      <c r="J32" s="76">
        <f t="shared" si="3"/>
        <v>3.6</v>
      </c>
      <c r="K32" s="89">
        <v>2.82</v>
      </c>
      <c r="L32" s="90" t="s">
        <v>66</v>
      </c>
      <c r="M32" s="74">
        <f t="shared" si="4"/>
        <v>2.82</v>
      </c>
      <c r="N32" s="89">
        <v>2.14</v>
      </c>
      <c r="O32" s="90" t="s">
        <v>66</v>
      </c>
      <c r="P32" s="74">
        <f t="shared" si="6"/>
        <v>2.14</v>
      </c>
      <c r="AB32" s="155" t="s">
        <v>203</v>
      </c>
      <c r="AC32" s="181"/>
      <c r="AD32" s="108"/>
    </row>
    <row r="33" spans="2:30">
      <c r="B33" s="89">
        <v>224.999</v>
      </c>
      <c r="C33" s="90" t="s">
        <v>107</v>
      </c>
      <c r="D33" s="118">
        <f t="shared" si="1"/>
        <v>3.2142714285714287E-5</v>
      </c>
      <c r="E33" s="91">
        <v>3.8429999999999999E-2</v>
      </c>
      <c r="F33" s="92">
        <v>0.2631</v>
      </c>
      <c r="G33" s="88">
        <f t="shared" si="2"/>
        <v>0.30153000000000002</v>
      </c>
      <c r="H33" s="89">
        <v>3.93</v>
      </c>
      <c r="I33" s="90" t="s">
        <v>66</v>
      </c>
      <c r="J33" s="76">
        <f t="shared" si="3"/>
        <v>3.93</v>
      </c>
      <c r="K33" s="89">
        <v>3.05</v>
      </c>
      <c r="L33" s="90" t="s">
        <v>66</v>
      </c>
      <c r="M33" s="74">
        <f t="shared" si="4"/>
        <v>3.05</v>
      </c>
      <c r="N33" s="89">
        <v>2.31</v>
      </c>
      <c r="O33" s="90" t="s">
        <v>66</v>
      </c>
      <c r="P33" s="74">
        <f t="shared" si="6"/>
        <v>2.31</v>
      </c>
      <c r="AA33" s="111"/>
      <c r="AB33" s="110"/>
      <c r="AC33" s="183"/>
      <c r="AD33" s="108"/>
    </row>
    <row r="34" spans="2:30">
      <c r="B34" s="89">
        <v>249.999</v>
      </c>
      <c r="C34" s="90" t="s">
        <v>107</v>
      </c>
      <c r="D34" s="118">
        <f t="shared" si="1"/>
        <v>3.5714142857142854E-5</v>
      </c>
      <c r="E34" s="91">
        <v>4.0509999999999997E-2</v>
      </c>
      <c r="F34" s="92">
        <v>0.26840000000000003</v>
      </c>
      <c r="G34" s="88">
        <f t="shared" si="2"/>
        <v>0.30891000000000002</v>
      </c>
      <c r="H34" s="89">
        <v>4.25</v>
      </c>
      <c r="I34" s="90" t="s">
        <v>66</v>
      </c>
      <c r="J34" s="76">
        <f t="shared" si="3"/>
        <v>4.25</v>
      </c>
      <c r="K34" s="89">
        <v>3.27</v>
      </c>
      <c r="L34" s="90" t="s">
        <v>66</v>
      </c>
      <c r="M34" s="74">
        <f t="shared" si="4"/>
        <v>3.27</v>
      </c>
      <c r="N34" s="89">
        <v>2.4700000000000002</v>
      </c>
      <c r="O34" s="90" t="s">
        <v>66</v>
      </c>
      <c r="P34" s="74">
        <f t="shared" si="6"/>
        <v>2.4700000000000002</v>
      </c>
      <c r="AA34" s="113"/>
      <c r="AB34" s="5"/>
      <c r="AC34" s="109"/>
    </row>
    <row r="35" spans="2:30">
      <c r="B35" s="89">
        <v>274.99900000000002</v>
      </c>
      <c r="C35" s="90" t="s">
        <v>107</v>
      </c>
      <c r="D35" s="118">
        <f t="shared" si="1"/>
        <v>3.9285571428571427E-5</v>
      </c>
      <c r="E35" s="91">
        <v>4.249E-2</v>
      </c>
      <c r="F35" s="92">
        <v>0.27300000000000002</v>
      </c>
      <c r="G35" s="88">
        <f t="shared" si="2"/>
        <v>0.31549000000000005</v>
      </c>
      <c r="H35" s="89">
        <v>4.57</v>
      </c>
      <c r="I35" s="90" t="s">
        <v>66</v>
      </c>
      <c r="J35" s="76">
        <f t="shared" si="3"/>
        <v>4.57</v>
      </c>
      <c r="K35" s="89">
        <v>3.49</v>
      </c>
      <c r="L35" s="90" t="s">
        <v>66</v>
      </c>
      <c r="M35" s="74">
        <f t="shared" si="4"/>
        <v>3.49</v>
      </c>
      <c r="N35" s="89">
        <v>2.62</v>
      </c>
      <c r="O35" s="90" t="s">
        <v>66</v>
      </c>
      <c r="P35" s="74">
        <f t="shared" si="6"/>
        <v>2.62</v>
      </c>
      <c r="AA35" s="113"/>
      <c r="AB35" s="5"/>
      <c r="AC35" s="185"/>
    </row>
    <row r="36" spans="2:30">
      <c r="B36" s="89">
        <v>299.99900000000002</v>
      </c>
      <c r="C36" s="90" t="s">
        <v>107</v>
      </c>
      <c r="D36" s="118">
        <f t="shared" si="1"/>
        <v>4.2857E-5</v>
      </c>
      <c r="E36" s="91">
        <v>4.4380000000000003E-2</v>
      </c>
      <c r="F36" s="92">
        <v>0.27700000000000002</v>
      </c>
      <c r="G36" s="88">
        <f t="shared" si="2"/>
        <v>0.32138</v>
      </c>
      <c r="H36" s="89">
        <v>4.88</v>
      </c>
      <c r="I36" s="90" t="s">
        <v>66</v>
      </c>
      <c r="J36" s="76">
        <f t="shared" si="3"/>
        <v>4.88</v>
      </c>
      <c r="K36" s="89">
        <v>3.7</v>
      </c>
      <c r="L36" s="90" t="s">
        <v>66</v>
      </c>
      <c r="M36" s="74">
        <f t="shared" si="4"/>
        <v>3.7</v>
      </c>
      <c r="N36" s="89">
        <v>2.78</v>
      </c>
      <c r="O36" s="90" t="s">
        <v>66</v>
      </c>
      <c r="P36" s="74">
        <f t="shared" si="6"/>
        <v>2.78</v>
      </c>
      <c r="AA36" s="113"/>
    </row>
    <row r="37" spans="2:30">
      <c r="B37" s="89">
        <v>324.99900000000002</v>
      </c>
      <c r="C37" s="90" t="s">
        <v>107</v>
      </c>
      <c r="D37" s="118">
        <f t="shared" si="1"/>
        <v>4.6428428571428573E-5</v>
      </c>
      <c r="E37" s="91">
        <v>4.6190000000000002E-2</v>
      </c>
      <c r="F37" s="92">
        <v>0.28039999999999998</v>
      </c>
      <c r="G37" s="88">
        <f t="shared" si="2"/>
        <v>0.32658999999999999</v>
      </c>
      <c r="H37" s="89">
        <v>5.19</v>
      </c>
      <c r="I37" s="90" t="s">
        <v>66</v>
      </c>
      <c r="J37" s="76">
        <f t="shared" si="3"/>
        <v>5.19</v>
      </c>
      <c r="K37" s="89">
        <v>3.91</v>
      </c>
      <c r="L37" s="90" t="s">
        <v>66</v>
      </c>
      <c r="M37" s="74">
        <f t="shared" si="4"/>
        <v>3.91</v>
      </c>
      <c r="N37" s="89">
        <v>2.93</v>
      </c>
      <c r="O37" s="90" t="s">
        <v>66</v>
      </c>
      <c r="P37" s="74">
        <f t="shared" si="6"/>
        <v>2.93</v>
      </c>
      <c r="AA37" s="113"/>
    </row>
    <row r="38" spans="2:30">
      <c r="B38" s="89">
        <v>349.99900000000002</v>
      </c>
      <c r="C38" s="90" t="s">
        <v>107</v>
      </c>
      <c r="D38" s="118">
        <f t="shared" si="1"/>
        <v>4.9999857142857146E-5</v>
      </c>
      <c r="E38" s="91">
        <v>4.793E-2</v>
      </c>
      <c r="F38" s="92">
        <v>0.28349999999999997</v>
      </c>
      <c r="G38" s="88">
        <f t="shared" si="2"/>
        <v>0.33143</v>
      </c>
      <c r="H38" s="89">
        <v>5.5</v>
      </c>
      <c r="I38" s="90" t="s">
        <v>66</v>
      </c>
      <c r="J38" s="76">
        <f t="shared" si="3"/>
        <v>5.5</v>
      </c>
      <c r="K38" s="89">
        <v>4.12</v>
      </c>
      <c r="L38" s="90" t="s">
        <v>66</v>
      </c>
      <c r="M38" s="74">
        <f t="shared" si="4"/>
        <v>4.12</v>
      </c>
      <c r="N38" s="89">
        <v>3.07</v>
      </c>
      <c r="O38" s="90" t="s">
        <v>66</v>
      </c>
      <c r="P38" s="74">
        <f t="shared" si="6"/>
        <v>3.07</v>
      </c>
    </row>
    <row r="39" spans="2:30">
      <c r="B39" s="89">
        <v>374.99900000000002</v>
      </c>
      <c r="C39" s="90" t="s">
        <v>107</v>
      </c>
      <c r="D39" s="118">
        <f t="shared" si="1"/>
        <v>5.3571285714285719E-5</v>
      </c>
      <c r="E39" s="91">
        <v>4.9610000000000001E-2</v>
      </c>
      <c r="F39" s="92">
        <v>0.28620000000000001</v>
      </c>
      <c r="G39" s="88">
        <f t="shared" si="2"/>
        <v>0.33581</v>
      </c>
      <c r="H39" s="89">
        <v>5.81</v>
      </c>
      <c r="I39" s="90" t="s">
        <v>66</v>
      </c>
      <c r="J39" s="76">
        <f t="shared" si="3"/>
        <v>5.81</v>
      </c>
      <c r="K39" s="89">
        <v>4.33</v>
      </c>
      <c r="L39" s="90" t="s">
        <v>66</v>
      </c>
      <c r="M39" s="74">
        <f t="shared" si="4"/>
        <v>4.33</v>
      </c>
      <c r="N39" s="89">
        <v>3.22</v>
      </c>
      <c r="O39" s="90" t="s">
        <v>66</v>
      </c>
      <c r="P39" s="74">
        <f t="shared" si="6"/>
        <v>3.22</v>
      </c>
    </row>
    <row r="40" spans="2:30">
      <c r="B40" s="89">
        <v>399.99900000000002</v>
      </c>
      <c r="C40" s="90" t="s">
        <v>107</v>
      </c>
      <c r="D40" s="118">
        <f t="shared" si="1"/>
        <v>5.7142714285714285E-5</v>
      </c>
      <c r="E40" s="91">
        <v>5.1240000000000001E-2</v>
      </c>
      <c r="F40" s="92">
        <v>0.28860000000000002</v>
      </c>
      <c r="G40" s="88">
        <f t="shared" si="2"/>
        <v>0.33984000000000003</v>
      </c>
      <c r="H40" s="89">
        <v>6.11</v>
      </c>
      <c r="I40" s="90" t="s">
        <v>66</v>
      </c>
      <c r="J40" s="76">
        <f t="shared" si="3"/>
        <v>6.11</v>
      </c>
      <c r="K40" s="89">
        <v>4.54</v>
      </c>
      <c r="L40" s="90" t="s">
        <v>66</v>
      </c>
      <c r="M40" s="74">
        <f t="shared" si="4"/>
        <v>4.54</v>
      </c>
      <c r="N40" s="89">
        <v>3.36</v>
      </c>
      <c r="O40" s="90" t="s">
        <v>66</v>
      </c>
      <c r="P40" s="74">
        <f t="shared" si="6"/>
        <v>3.36</v>
      </c>
    </row>
    <row r="41" spans="2:30">
      <c r="B41" s="89">
        <v>449.99900000000002</v>
      </c>
      <c r="C41" s="90" t="s">
        <v>107</v>
      </c>
      <c r="D41" s="118">
        <f t="shared" si="1"/>
        <v>6.4285571428571438E-5</v>
      </c>
      <c r="E41" s="91">
        <v>5.4350000000000002E-2</v>
      </c>
      <c r="F41" s="92">
        <v>0.29260000000000003</v>
      </c>
      <c r="G41" s="88">
        <f t="shared" si="2"/>
        <v>0.34695000000000004</v>
      </c>
      <c r="H41" s="89">
        <v>6.72</v>
      </c>
      <c r="I41" s="90" t="s">
        <v>66</v>
      </c>
      <c r="J41" s="76">
        <f t="shared" si="3"/>
        <v>6.72</v>
      </c>
      <c r="K41" s="89">
        <v>4.9400000000000004</v>
      </c>
      <c r="L41" s="90" t="s">
        <v>66</v>
      </c>
      <c r="M41" s="74">
        <f t="shared" si="4"/>
        <v>4.9400000000000004</v>
      </c>
      <c r="N41" s="89">
        <v>3.64</v>
      </c>
      <c r="O41" s="90" t="s">
        <v>66</v>
      </c>
      <c r="P41" s="74">
        <f t="shared" si="6"/>
        <v>3.64</v>
      </c>
    </row>
    <row r="42" spans="2:30">
      <c r="B42" s="89">
        <v>499.99900000000002</v>
      </c>
      <c r="C42" s="90" t="s">
        <v>107</v>
      </c>
      <c r="D42" s="118">
        <f t="shared" si="1"/>
        <v>7.1428428571428571E-5</v>
      </c>
      <c r="E42" s="91">
        <v>5.7290000000000001E-2</v>
      </c>
      <c r="F42" s="92">
        <v>0.29570000000000002</v>
      </c>
      <c r="G42" s="88">
        <f t="shared" si="2"/>
        <v>0.35299000000000003</v>
      </c>
      <c r="H42" s="89">
        <v>7.32</v>
      </c>
      <c r="I42" s="90" t="s">
        <v>66</v>
      </c>
      <c r="J42" s="76">
        <f t="shared" si="3"/>
        <v>7.32</v>
      </c>
      <c r="K42" s="89">
        <v>5.35</v>
      </c>
      <c r="L42" s="90" t="s">
        <v>66</v>
      </c>
      <c r="M42" s="74">
        <f t="shared" si="4"/>
        <v>5.35</v>
      </c>
      <c r="N42" s="89">
        <v>3.91</v>
      </c>
      <c r="O42" s="90" t="s">
        <v>66</v>
      </c>
      <c r="P42" s="74">
        <f t="shared" si="6"/>
        <v>3.91</v>
      </c>
    </row>
    <row r="43" spans="2:30">
      <c r="B43" s="89">
        <v>549.99900000000002</v>
      </c>
      <c r="C43" s="90" t="s">
        <v>107</v>
      </c>
      <c r="D43" s="118">
        <f t="shared" si="1"/>
        <v>7.8571285714285717E-5</v>
      </c>
      <c r="E43" s="91">
        <v>6.0089999999999998E-2</v>
      </c>
      <c r="F43" s="92">
        <v>0.29820000000000002</v>
      </c>
      <c r="G43" s="88">
        <f t="shared" si="2"/>
        <v>0.35829</v>
      </c>
      <c r="H43" s="89">
        <v>7.92</v>
      </c>
      <c r="I43" s="90" t="s">
        <v>66</v>
      </c>
      <c r="J43" s="76">
        <f t="shared" si="3"/>
        <v>7.92</v>
      </c>
      <c r="K43" s="89">
        <v>5.74</v>
      </c>
      <c r="L43" s="90" t="s">
        <v>66</v>
      </c>
      <c r="M43" s="74">
        <f t="shared" si="4"/>
        <v>5.74</v>
      </c>
      <c r="N43" s="89">
        <v>4.17</v>
      </c>
      <c r="O43" s="90" t="s">
        <v>66</v>
      </c>
      <c r="P43" s="74">
        <f t="shared" si="6"/>
        <v>4.17</v>
      </c>
    </row>
    <row r="44" spans="2:30">
      <c r="B44" s="89">
        <v>599.99900000000002</v>
      </c>
      <c r="C44" s="90" t="s">
        <v>107</v>
      </c>
      <c r="D44" s="118">
        <f t="shared" si="1"/>
        <v>8.5714142857142863E-5</v>
      </c>
      <c r="E44" s="91">
        <v>6.2759999999999996E-2</v>
      </c>
      <c r="F44" s="92">
        <v>0.30009999999999998</v>
      </c>
      <c r="G44" s="88">
        <f t="shared" si="2"/>
        <v>0.36285999999999996</v>
      </c>
      <c r="H44" s="89">
        <v>8.52</v>
      </c>
      <c r="I44" s="90" t="s">
        <v>66</v>
      </c>
      <c r="J44" s="76">
        <f t="shared" si="3"/>
        <v>8.52</v>
      </c>
      <c r="K44" s="89">
        <v>6.14</v>
      </c>
      <c r="L44" s="90" t="s">
        <v>66</v>
      </c>
      <c r="M44" s="74">
        <f t="shared" si="4"/>
        <v>6.14</v>
      </c>
      <c r="N44" s="89">
        <v>4.43</v>
      </c>
      <c r="O44" s="90" t="s">
        <v>66</v>
      </c>
      <c r="P44" s="74">
        <f t="shared" si="6"/>
        <v>4.43</v>
      </c>
    </row>
    <row r="45" spans="2:30">
      <c r="B45" s="89">
        <v>649.99900000000002</v>
      </c>
      <c r="C45" s="90" t="s">
        <v>107</v>
      </c>
      <c r="D45" s="118">
        <f t="shared" si="1"/>
        <v>9.2857000000000009E-5</v>
      </c>
      <c r="E45" s="91">
        <v>6.5320000000000003E-2</v>
      </c>
      <c r="F45" s="92">
        <v>0.30159999999999998</v>
      </c>
      <c r="G45" s="88">
        <f t="shared" si="2"/>
        <v>0.36691999999999997</v>
      </c>
      <c r="H45" s="89">
        <v>9.11</v>
      </c>
      <c r="I45" s="90" t="s">
        <v>66</v>
      </c>
      <c r="J45" s="76">
        <f t="shared" si="3"/>
        <v>9.11</v>
      </c>
      <c r="K45" s="89">
        <v>6.53</v>
      </c>
      <c r="L45" s="90" t="s">
        <v>66</v>
      </c>
      <c r="M45" s="74">
        <f t="shared" si="4"/>
        <v>6.53</v>
      </c>
      <c r="N45" s="89">
        <v>4.68</v>
      </c>
      <c r="O45" s="90" t="s">
        <v>66</v>
      </c>
      <c r="P45" s="74">
        <f t="shared" si="6"/>
        <v>4.68</v>
      </c>
    </row>
    <row r="46" spans="2:30">
      <c r="B46" s="89">
        <v>699.99900000000002</v>
      </c>
      <c r="C46" s="90" t="s">
        <v>107</v>
      </c>
      <c r="D46" s="118">
        <f t="shared" si="1"/>
        <v>9.9999857142857142E-5</v>
      </c>
      <c r="E46" s="91">
        <v>6.7790000000000003E-2</v>
      </c>
      <c r="F46" s="92">
        <v>0.30280000000000001</v>
      </c>
      <c r="G46" s="88">
        <f t="shared" si="2"/>
        <v>0.37059000000000003</v>
      </c>
      <c r="H46" s="89">
        <v>9.6999999999999993</v>
      </c>
      <c r="I46" s="90" t="s">
        <v>66</v>
      </c>
      <c r="J46" s="76">
        <f t="shared" si="3"/>
        <v>9.6999999999999993</v>
      </c>
      <c r="K46" s="89">
        <v>6.88</v>
      </c>
      <c r="L46" s="90" t="s">
        <v>66</v>
      </c>
      <c r="M46" s="74">
        <f t="shared" si="4"/>
        <v>6.88</v>
      </c>
      <c r="N46" s="89">
        <v>4.96</v>
      </c>
      <c r="O46" s="90" t="s">
        <v>66</v>
      </c>
      <c r="P46" s="74">
        <f t="shared" si="6"/>
        <v>4.96</v>
      </c>
    </row>
    <row r="47" spans="2:30">
      <c r="B47" s="89">
        <v>799.99900000000002</v>
      </c>
      <c r="C47" s="90" t="s">
        <v>107</v>
      </c>
      <c r="D47" s="118">
        <f t="shared" si="1"/>
        <v>1.1428557142857143E-4</v>
      </c>
      <c r="E47" s="91">
        <v>7.2470000000000007E-2</v>
      </c>
      <c r="F47" s="92">
        <v>0.30420000000000003</v>
      </c>
      <c r="G47" s="88">
        <f t="shared" si="2"/>
        <v>0.37667000000000006</v>
      </c>
      <c r="H47" s="89">
        <v>10.89</v>
      </c>
      <c r="I47" s="90" t="s">
        <v>66</v>
      </c>
      <c r="J47" s="76">
        <f t="shared" si="3"/>
        <v>10.89</v>
      </c>
      <c r="K47" s="89">
        <v>7.6</v>
      </c>
      <c r="L47" s="90" t="s">
        <v>66</v>
      </c>
      <c r="M47" s="74">
        <f t="shared" si="4"/>
        <v>7.6</v>
      </c>
      <c r="N47" s="89">
        <v>5.48</v>
      </c>
      <c r="O47" s="90" t="s">
        <v>66</v>
      </c>
      <c r="P47" s="74">
        <f t="shared" si="6"/>
        <v>5.48</v>
      </c>
    </row>
    <row r="48" spans="2:30">
      <c r="B48" s="89">
        <v>899.99900000000002</v>
      </c>
      <c r="C48" s="90" t="s">
        <v>107</v>
      </c>
      <c r="D48" s="118">
        <f t="shared" si="1"/>
        <v>1.2857128571428571E-4</v>
      </c>
      <c r="E48" s="91">
        <v>7.6859999999999998E-2</v>
      </c>
      <c r="F48" s="92">
        <v>0.30470000000000003</v>
      </c>
      <c r="G48" s="88">
        <f t="shared" si="2"/>
        <v>0.38156000000000001</v>
      </c>
      <c r="H48" s="89">
        <v>12.07</v>
      </c>
      <c r="I48" s="90" t="s">
        <v>66</v>
      </c>
      <c r="J48" s="76">
        <f t="shared" si="3"/>
        <v>12.07</v>
      </c>
      <c r="K48" s="89">
        <v>8.32</v>
      </c>
      <c r="L48" s="90" t="s">
        <v>66</v>
      </c>
      <c r="M48" s="74">
        <f t="shared" si="4"/>
        <v>8.32</v>
      </c>
      <c r="N48" s="89">
        <v>5.99</v>
      </c>
      <c r="O48" s="90" t="s">
        <v>66</v>
      </c>
      <c r="P48" s="74">
        <f t="shared" si="6"/>
        <v>5.99</v>
      </c>
    </row>
    <row r="49" spans="2:16">
      <c r="B49" s="89">
        <v>999.99900000000002</v>
      </c>
      <c r="C49" s="90" t="s">
        <v>107</v>
      </c>
      <c r="D49" s="118">
        <f t="shared" si="1"/>
        <v>1.42857E-4</v>
      </c>
      <c r="E49" s="91">
        <v>8.1019999999999995E-2</v>
      </c>
      <c r="F49" s="92">
        <v>0.30459999999999998</v>
      </c>
      <c r="G49" s="88">
        <f t="shared" si="2"/>
        <v>0.38561999999999996</v>
      </c>
      <c r="H49" s="89">
        <v>13.26</v>
      </c>
      <c r="I49" s="90" t="s">
        <v>66</v>
      </c>
      <c r="J49" s="76">
        <f t="shared" si="3"/>
        <v>13.26</v>
      </c>
      <c r="K49" s="89">
        <v>9.02</v>
      </c>
      <c r="L49" s="90" t="s">
        <v>66</v>
      </c>
      <c r="M49" s="74">
        <f t="shared" si="4"/>
        <v>9.02</v>
      </c>
      <c r="N49" s="89">
        <v>6.49</v>
      </c>
      <c r="O49" s="90" t="s">
        <v>66</v>
      </c>
      <c r="P49" s="74">
        <f t="shared" si="6"/>
        <v>6.49</v>
      </c>
    </row>
    <row r="50" spans="2:16">
      <c r="B50" s="89">
        <v>1.1000000000000001</v>
      </c>
      <c r="C50" s="93" t="s">
        <v>63</v>
      </c>
      <c r="D50" s="118">
        <f t="shared" ref="D50:D113" si="7">B50/1000/$C$5</f>
        <v>1.5714285714285716E-4</v>
      </c>
      <c r="E50" s="91">
        <v>8.4970000000000004E-2</v>
      </c>
      <c r="F50" s="92">
        <v>0.30399999999999999</v>
      </c>
      <c r="G50" s="88">
        <f t="shared" si="2"/>
        <v>0.38896999999999998</v>
      </c>
      <c r="H50" s="89">
        <v>14.45</v>
      </c>
      <c r="I50" s="90" t="s">
        <v>66</v>
      </c>
      <c r="J50" s="76">
        <f t="shared" si="3"/>
        <v>14.45</v>
      </c>
      <c r="K50" s="89">
        <v>9.7200000000000006</v>
      </c>
      <c r="L50" s="90" t="s">
        <v>66</v>
      </c>
      <c r="M50" s="74">
        <f t="shared" si="4"/>
        <v>9.7200000000000006</v>
      </c>
      <c r="N50" s="89">
        <v>6.99</v>
      </c>
      <c r="O50" s="90" t="s">
        <v>66</v>
      </c>
      <c r="P50" s="74">
        <f t="shared" si="6"/>
        <v>6.99</v>
      </c>
    </row>
    <row r="51" spans="2:16">
      <c r="B51" s="89">
        <v>1.2</v>
      </c>
      <c r="C51" s="90" t="s">
        <v>63</v>
      </c>
      <c r="D51" s="118">
        <f t="shared" si="7"/>
        <v>1.7142857142857143E-4</v>
      </c>
      <c r="E51" s="91">
        <v>8.8749999999999996E-2</v>
      </c>
      <c r="F51" s="92">
        <v>0.30299999999999999</v>
      </c>
      <c r="G51" s="88">
        <f t="shared" si="2"/>
        <v>0.39174999999999999</v>
      </c>
      <c r="H51" s="89">
        <v>15.64</v>
      </c>
      <c r="I51" s="90" t="s">
        <v>66</v>
      </c>
      <c r="J51" s="76">
        <f t="shared" si="3"/>
        <v>15.64</v>
      </c>
      <c r="K51" s="89">
        <v>10.42</v>
      </c>
      <c r="L51" s="90" t="s">
        <v>66</v>
      </c>
      <c r="M51" s="74">
        <f t="shared" si="4"/>
        <v>10.42</v>
      </c>
      <c r="N51" s="89">
        <v>7.48</v>
      </c>
      <c r="O51" s="90" t="s">
        <v>66</v>
      </c>
      <c r="P51" s="74">
        <f t="shared" si="6"/>
        <v>7.48</v>
      </c>
    </row>
    <row r="52" spans="2:16">
      <c r="B52" s="89">
        <v>1.3</v>
      </c>
      <c r="C52" s="90" t="s">
        <v>63</v>
      </c>
      <c r="D52" s="118">
        <f t="shared" si="7"/>
        <v>1.8571428571428572E-4</v>
      </c>
      <c r="E52" s="91">
        <v>9.2380000000000004E-2</v>
      </c>
      <c r="F52" s="92">
        <v>0.30180000000000001</v>
      </c>
      <c r="G52" s="88">
        <f t="shared" si="2"/>
        <v>0.39418000000000003</v>
      </c>
      <c r="H52" s="89">
        <v>16.829999999999998</v>
      </c>
      <c r="I52" s="90" t="s">
        <v>66</v>
      </c>
      <c r="J52" s="76">
        <f t="shared" si="3"/>
        <v>16.829999999999998</v>
      </c>
      <c r="K52" s="89">
        <v>11.1</v>
      </c>
      <c r="L52" s="90" t="s">
        <v>66</v>
      </c>
      <c r="M52" s="74">
        <f t="shared" si="4"/>
        <v>11.1</v>
      </c>
      <c r="N52" s="89">
        <v>7.97</v>
      </c>
      <c r="O52" s="90" t="s">
        <v>66</v>
      </c>
      <c r="P52" s="74">
        <f t="shared" si="6"/>
        <v>7.97</v>
      </c>
    </row>
    <row r="53" spans="2:16">
      <c r="B53" s="89">
        <v>1.4</v>
      </c>
      <c r="C53" s="90" t="s">
        <v>63</v>
      </c>
      <c r="D53" s="118">
        <f t="shared" si="7"/>
        <v>2.0000000000000001E-4</v>
      </c>
      <c r="E53" s="91">
        <v>9.5860000000000001E-2</v>
      </c>
      <c r="F53" s="92">
        <v>0.30030000000000001</v>
      </c>
      <c r="G53" s="88">
        <f t="shared" si="2"/>
        <v>0.39616000000000001</v>
      </c>
      <c r="H53" s="89">
        <v>18.03</v>
      </c>
      <c r="I53" s="90" t="s">
        <v>66</v>
      </c>
      <c r="J53" s="76">
        <f t="shared" si="3"/>
        <v>18.03</v>
      </c>
      <c r="K53" s="89">
        <v>11.78</v>
      </c>
      <c r="L53" s="90" t="s">
        <v>66</v>
      </c>
      <c r="M53" s="74">
        <f t="shared" si="4"/>
        <v>11.78</v>
      </c>
      <c r="N53" s="89">
        <v>8.4499999999999993</v>
      </c>
      <c r="O53" s="90" t="s">
        <v>66</v>
      </c>
      <c r="P53" s="74">
        <f t="shared" si="6"/>
        <v>8.4499999999999993</v>
      </c>
    </row>
    <row r="54" spans="2:16">
      <c r="B54" s="89">
        <v>1.5</v>
      </c>
      <c r="C54" s="90" t="s">
        <v>63</v>
      </c>
      <c r="D54" s="118">
        <f t="shared" si="7"/>
        <v>2.142857142857143E-4</v>
      </c>
      <c r="E54" s="91">
        <v>9.9229999999999999E-2</v>
      </c>
      <c r="F54" s="92">
        <v>0.29870000000000002</v>
      </c>
      <c r="G54" s="88">
        <f t="shared" si="2"/>
        <v>0.39793000000000001</v>
      </c>
      <c r="H54" s="89">
        <v>19.239999999999998</v>
      </c>
      <c r="I54" s="90" t="s">
        <v>66</v>
      </c>
      <c r="J54" s="76">
        <f t="shared" si="3"/>
        <v>19.239999999999998</v>
      </c>
      <c r="K54" s="89">
        <v>12.46</v>
      </c>
      <c r="L54" s="90" t="s">
        <v>66</v>
      </c>
      <c r="M54" s="74">
        <f t="shared" si="4"/>
        <v>12.46</v>
      </c>
      <c r="N54" s="89">
        <v>8.93</v>
      </c>
      <c r="O54" s="90" t="s">
        <v>66</v>
      </c>
      <c r="P54" s="74">
        <f t="shared" si="6"/>
        <v>8.93</v>
      </c>
    </row>
    <row r="55" spans="2:16">
      <c r="B55" s="89">
        <v>1.6</v>
      </c>
      <c r="C55" s="90" t="s">
        <v>63</v>
      </c>
      <c r="D55" s="118">
        <f t="shared" si="7"/>
        <v>2.2857142857142859E-4</v>
      </c>
      <c r="E55" s="91">
        <v>0.10249999999999999</v>
      </c>
      <c r="F55" s="92">
        <v>0.2969</v>
      </c>
      <c r="G55" s="88">
        <f t="shared" si="2"/>
        <v>0.39939999999999998</v>
      </c>
      <c r="H55" s="89">
        <v>20.45</v>
      </c>
      <c r="I55" s="90" t="s">
        <v>66</v>
      </c>
      <c r="J55" s="76">
        <f t="shared" si="3"/>
        <v>20.45</v>
      </c>
      <c r="K55" s="89">
        <v>13.13</v>
      </c>
      <c r="L55" s="90" t="s">
        <v>66</v>
      </c>
      <c r="M55" s="74">
        <f t="shared" si="4"/>
        <v>13.13</v>
      </c>
      <c r="N55" s="89">
        <v>9.41</v>
      </c>
      <c r="O55" s="90" t="s">
        <v>66</v>
      </c>
      <c r="P55" s="74">
        <f t="shared" si="6"/>
        <v>9.41</v>
      </c>
    </row>
    <row r="56" spans="2:16">
      <c r="B56" s="89">
        <v>1.7</v>
      </c>
      <c r="C56" s="90" t="s">
        <v>63</v>
      </c>
      <c r="D56" s="118">
        <f t="shared" si="7"/>
        <v>2.4285714285714283E-4</v>
      </c>
      <c r="E56" s="91">
        <v>0.1056</v>
      </c>
      <c r="F56" s="92">
        <v>0.29509999999999997</v>
      </c>
      <c r="G56" s="88">
        <f t="shared" si="2"/>
        <v>0.40069999999999995</v>
      </c>
      <c r="H56" s="89">
        <v>21.66</v>
      </c>
      <c r="I56" s="90" t="s">
        <v>66</v>
      </c>
      <c r="J56" s="76">
        <f t="shared" si="3"/>
        <v>21.66</v>
      </c>
      <c r="K56" s="89">
        <v>13.8</v>
      </c>
      <c r="L56" s="90" t="s">
        <v>66</v>
      </c>
      <c r="M56" s="74">
        <f t="shared" si="4"/>
        <v>13.8</v>
      </c>
      <c r="N56" s="89">
        <v>9.89</v>
      </c>
      <c r="O56" s="90" t="s">
        <v>66</v>
      </c>
      <c r="P56" s="74">
        <f t="shared" si="6"/>
        <v>9.89</v>
      </c>
    </row>
    <row r="57" spans="2:16">
      <c r="B57" s="89">
        <v>1.8</v>
      </c>
      <c r="C57" s="90" t="s">
        <v>63</v>
      </c>
      <c r="D57" s="118">
        <f t="shared" si="7"/>
        <v>2.5714285714285715E-4</v>
      </c>
      <c r="E57" s="91">
        <v>0.1087</v>
      </c>
      <c r="F57" s="92">
        <v>0.29320000000000002</v>
      </c>
      <c r="G57" s="88">
        <f t="shared" si="2"/>
        <v>0.40190000000000003</v>
      </c>
      <c r="H57" s="89">
        <v>22.88</v>
      </c>
      <c r="I57" s="90" t="s">
        <v>66</v>
      </c>
      <c r="J57" s="76">
        <f t="shared" si="3"/>
        <v>22.88</v>
      </c>
      <c r="K57" s="89">
        <v>14.46</v>
      </c>
      <c r="L57" s="90" t="s">
        <v>66</v>
      </c>
      <c r="M57" s="74">
        <f t="shared" si="4"/>
        <v>14.46</v>
      </c>
      <c r="N57" s="89">
        <v>10.36</v>
      </c>
      <c r="O57" s="90" t="s">
        <v>66</v>
      </c>
      <c r="P57" s="74">
        <f t="shared" si="6"/>
        <v>10.36</v>
      </c>
    </row>
    <row r="58" spans="2:16">
      <c r="B58" s="89">
        <v>2</v>
      </c>
      <c r="C58" s="90" t="s">
        <v>63</v>
      </c>
      <c r="D58" s="118">
        <f t="shared" si="7"/>
        <v>2.8571428571428574E-4</v>
      </c>
      <c r="E58" s="91">
        <v>0.11459999999999999</v>
      </c>
      <c r="F58" s="92">
        <v>0.28920000000000001</v>
      </c>
      <c r="G58" s="88">
        <f t="shared" si="2"/>
        <v>0.40379999999999999</v>
      </c>
      <c r="H58" s="89">
        <v>25.33</v>
      </c>
      <c r="I58" s="90" t="s">
        <v>66</v>
      </c>
      <c r="J58" s="76">
        <f t="shared" si="3"/>
        <v>25.33</v>
      </c>
      <c r="K58" s="89">
        <v>15.77</v>
      </c>
      <c r="L58" s="90" t="s">
        <v>66</v>
      </c>
      <c r="M58" s="74">
        <f t="shared" si="4"/>
        <v>15.77</v>
      </c>
      <c r="N58" s="89">
        <v>11.31</v>
      </c>
      <c r="O58" s="90" t="s">
        <v>66</v>
      </c>
      <c r="P58" s="74">
        <f t="shared" si="6"/>
        <v>11.31</v>
      </c>
    </row>
    <row r="59" spans="2:16">
      <c r="B59" s="89">
        <v>2.25</v>
      </c>
      <c r="C59" s="90" t="s">
        <v>63</v>
      </c>
      <c r="D59" s="118">
        <f t="shared" si="7"/>
        <v>3.2142857142857141E-4</v>
      </c>
      <c r="E59" s="91">
        <v>0.1215</v>
      </c>
      <c r="F59" s="92">
        <v>0.28410000000000002</v>
      </c>
      <c r="G59" s="88">
        <f t="shared" si="2"/>
        <v>0.40560000000000002</v>
      </c>
      <c r="H59" s="89">
        <v>28.43</v>
      </c>
      <c r="I59" s="90" t="s">
        <v>66</v>
      </c>
      <c r="J59" s="76">
        <f t="shared" si="3"/>
        <v>28.43</v>
      </c>
      <c r="K59" s="89">
        <v>17.38</v>
      </c>
      <c r="L59" s="90" t="s">
        <v>66</v>
      </c>
      <c r="M59" s="74">
        <f t="shared" si="4"/>
        <v>17.38</v>
      </c>
      <c r="N59" s="89">
        <v>12.48</v>
      </c>
      <c r="O59" s="90" t="s">
        <v>66</v>
      </c>
      <c r="P59" s="74">
        <f t="shared" si="6"/>
        <v>12.48</v>
      </c>
    </row>
    <row r="60" spans="2:16">
      <c r="B60" s="89">
        <v>2.5</v>
      </c>
      <c r="C60" s="90" t="s">
        <v>63</v>
      </c>
      <c r="D60" s="118">
        <f t="shared" si="7"/>
        <v>3.5714285714285714E-4</v>
      </c>
      <c r="E60" s="91">
        <v>0.12809999999999999</v>
      </c>
      <c r="F60" s="92">
        <v>0.27889999999999998</v>
      </c>
      <c r="G60" s="88">
        <f t="shared" si="2"/>
        <v>0.40699999999999997</v>
      </c>
      <c r="H60" s="89">
        <v>31.56</v>
      </c>
      <c r="I60" s="90" t="s">
        <v>66</v>
      </c>
      <c r="J60" s="76">
        <f t="shared" si="3"/>
        <v>31.56</v>
      </c>
      <c r="K60" s="89">
        <v>18.989999999999998</v>
      </c>
      <c r="L60" s="90" t="s">
        <v>66</v>
      </c>
      <c r="M60" s="74">
        <f t="shared" si="4"/>
        <v>18.989999999999998</v>
      </c>
      <c r="N60" s="89">
        <v>13.64</v>
      </c>
      <c r="O60" s="90" t="s">
        <v>66</v>
      </c>
      <c r="P60" s="74">
        <f t="shared" si="6"/>
        <v>13.64</v>
      </c>
    </row>
    <row r="61" spans="2:16">
      <c r="B61" s="89">
        <v>2.75</v>
      </c>
      <c r="C61" s="90" t="s">
        <v>63</v>
      </c>
      <c r="D61" s="118">
        <f t="shared" si="7"/>
        <v>3.9285714285714282E-4</v>
      </c>
      <c r="E61" s="91">
        <v>0.13439999999999999</v>
      </c>
      <c r="F61" s="92">
        <v>0.27379999999999999</v>
      </c>
      <c r="G61" s="88">
        <f t="shared" si="2"/>
        <v>0.40820000000000001</v>
      </c>
      <c r="H61" s="89">
        <v>34.71</v>
      </c>
      <c r="I61" s="90" t="s">
        <v>66</v>
      </c>
      <c r="J61" s="76">
        <f t="shared" si="3"/>
        <v>34.71</v>
      </c>
      <c r="K61" s="89">
        <v>20.57</v>
      </c>
      <c r="L61" s="90" t="s">
        <v>66</v>
      </c>
      <c r="M61" s="74">
        <f t="shared" si="4"/>
        <v>20.57</v>
      </c>
      <c r="N61" s="89">
        <v>14.8</v>
      </c>
      <c r="O61" s="90" t="s">
        <v>66</v>
      </c>
      <c r="P61" s="74">
        <f t="shared" si="6"/>
        <v>14.8</v>
      </c>
    </row>
    <row r="62" spans="2:16">
      <c r="B62" s="89">
        <v>3</v>
      </c>
      <c r="C62" s="90" t="s">
        <v>63</v>
      </c>
      <c r="D62" s="118">
        <f t="shared" si="7"/>
        <v>4.285714285714286E-4</v>
      </c>
      <c r="E62" s="91">
        <v>0.14030000000000001</v>
      </c>
      <c r="F62" s="92">
        <v>0.26879999999999998</v>
      </c>
      <c r="G62" s="88">
        <f t="shared" si="2"/>
        <v>0.40910000000000002</v>
      </c>
      <c r="H62" s="89">
        <v>37.89</v>
      </c>
      <c r="I62" s="90" t="s">
        <v>66</v>
      </c>
      <c r="J62" s="76">
        <f t="shared" si="3"/>
        <v>37.89</v>
      </c>
      <c r="K62" s="89">
        <v>22.14</v>
      </c>
      <c r="L62" s="90" t="s">
        <v>66</v>
      </c>
      <c r="M62" s="74">
        <f t="shared" si="4"/>
        <v>22.14</v>
      </c>
      <c r="N62" s="89">
        <v>15.95</v>
      </c>
      <c r="O62" s="90" t="s">
        <v>66</v>
      </c>
      <c r="P62" s="74">
        <f t="shared" si="6"/>
        <v>15.95</v>
      </c>
    </row>
    <row r="63" spans="2:16">
      <c r="B63" s="89">
        <v>3.25</v>
      </c>
      <c r="C63" s="90" t="s">
        <v>63</v>
      </c>
      <c r="D63" s="118">
        <f t="shared" si="7"/>
        <v>4.6428571428571428E-4</v>
      </c>
      <c r="E63" s="91">
        <v>0.14610000000000001</v>
      </c>
      <c r="F63" s="92">
        <v>0.26390000000000002</v>
      </c>
      <c r="G63" s="88">
        <f t="shared" si="2"/>
        <v>0.41000000000000003</v>
      </c>
      <c r="H63" s="89">
        <v>41.1</v>
      </c>
      <c r="I63" s="90" t="s">
        <v>66</v>
      </c>
      <c r="J63" s="76">
        <f t="shared" si="3"/>
        <v>41.1</v>
      </c>
      <c r="K63" s="89">
        <v>23.69</v>
      </c>
      <c r="L63" s="90" t="s">
        <v>66</v>
      </c>
      <c r="M63" s="74">
        <f t="shared" si="4"/>
        <v>23.69</v>
      </c>
      <c r="N63" s="89">
        <v>17.100000000000001</v>
      </c>
      <c r="O63" s="90" t="s">
        <v>66</v>
      </c>
      <c r="P63" s="74">
        <f t="shared" si="6"/>
        <v>17.100000000000001</v>
      </c>
    </row>
    <row r="64" spans="2:16">
      <c r="B64" s="89">
        <v>3.5</v>
      </c>
      <c r="C64" s="90" t="s">
        <v>63</v>
      </c>
      <c r="D64" s="118">
        <f t="shared" si="7"/>
        <v>5.0000000000000001E-4</v>
      </c>
      <c r="E64" s="91">
        <v>0.15160000000000001</v>
      </c>
      <c r="F64" s="92">
        <v>0.25919999999999999</v>
      </c>
      <c r="G64" s="88">
        <f t="shared" si="2"/>
        <v>0.4108</v>
      </c>
      <c r="H64" s="89">
        <v>44.34</v>
      </c>
      <c r="I64" s="90" t="s">
        <v>66</v>
      </c>
      <c r="J64" s="76">
        <f t="shared" si="3"/>
        <v>44.34</v>
      </c>
      <c r="K64" s="89">
        <v>25.22</v>
      </c>
      <c r="L64" s="90" t="s">
        <v>66</v>
      </c>
      <c r="M64" s="74">
        <f t="shared" si="4"/>
        <v>25.22</v>
      </c>
      <c r="N64" s="89">
        <v>18.25</v>
      </c>
      <c r="O64" s="90" t="s">
        <v>66</v>
      </c>
      <c r="P64" s="74">
        <f t="shared" si="6"/>
        <v>18.25</v>
      </c>
    </row>
    <row r="65" spans="2:16">
      <c r="B65" s="89">
        <v>3.75</v>
      </c>
      <c r="C65" s="90" t="s">
        <v>63</v>
      </c>
      <c r="D65" s="118">
        <f t="shared" si="7"/>
        <v>5.3571428571428574E-4</v>
      </c>
      <c r="E65" s="91">
        <v>0.15690000000000001</v>
      </c>
      <c r="F65" s="92">
        <v>0.25459999999999999</v>
      </c>
      <c r="G65" s="88">
        <f t="shared" si="2"/>
        <v>0.41149999999999998</v>
      </c>
      <c r="H65" s="89">
        <v>47.6</v>
      </c>
      <c r="I65" s="90" t="s">
        <v>66</v>
      </c>
      <c r="J65" s="76">
        <f t="shared" si="3"/>
        <v>47.6</v>
      </c>
      <c r="K65" s="89">
        <v>26.74</v>
      </c>
      <c r="L65" s="90" t="s">
        <v>66</v>
      </c>
      <c r="M65" s="74">
        <f t="shared" si="4"/>
        <v>26.74</v>
      </c>
      <c r="N65" s="89">
        <v>19.39</v>
      </c>
      <c r="O65" s="90" t="s">
        <v>66</v>
      </c>
      <c r="P65" s="74">
        <f t="shared" si="6"/>
        <v>19.39</v>
      </c>
    </row>
    <row r="66" spans="2:16">
      <c r="B66" s="89">
        <v>4</v>
      </c>
      <c r="C66" s="90" t="s">
        <v>63</v>
      </c>
      <c r="D66" s="118">
        <f t="shared" si="7"/>
        <v>5.7142857142857147E-4</v>
      </c>
      <c r="E66" s="91">
        <v>0.16200000000000001</v>
      </c>
      <c r="F66" s="92">
        <v>0.25009999999999999</v>
      </c>
      <c r="G66" s="88">
        <f t="shared" si="2"/>
        <v>0.41210000000000002</v>
      </c>
      <c r="H66" s="89">
        <v>50.87</v>
      </c>
      <c r="I66" s="90" t="s">
        <v>66</v>
      </c>
      <c r="J66" s="76">
        <f t="shared" si="3"/>
        <v>50.87</v>
      </c>
      <c r="K66" s="89">
        <v>28.24</v>
      </c>
      <c r="L66" s="90" t="s">
        <v>66</v>
      </c>
      <c r="M66" s="74">
        <f t="shared" si="4"/>
        <v>28.24</v>
      </c>
      <c r="N66" s="89">
        <v>20.53</v>
      </c>
      <c r="O66" s="90" t="s">
        <v>66</v>
      </c>
      <c r="P66" s="74">
        <f t="shared" si="6"/>
        <v>20.53</v>
      </c>
    </row>
    <row r="67" spans="2:16">
      <c r="B67" s="89">
        <v>4.5</v>
      </c>
      <c r="C67" s="90" t="s">
        <v>63</v>
      </c>
      <c r="D67" s="118">
        <f t="shared" si="7"/>
        <v>6.4285714285714282E-4</v>
      </c>
      <c r="E67" s="91">
        <v>0.1719</v>
      </c>
      <c r="F67" s="92">
        <v>0.2417</v>
      </c>
      <c r="G67" s="88">
        <f t="shared" si="2"/>
        <v>0.41359999999999997</v>
      </c>
      <c r="H67" s="89">
        <v>57.5</v>
      </c>
      <c r="I67" s="90" t="s">
        <v>66</v>
      </c>
      <c r="J67" s="76">
        <f t="shared" si="3"/>
        <v>57.5</v>
      </c>
      <c r="K67" s="89">
        <v>31.17</v>
      </c>
      <c r="L67" s="90" t="s">
        <v>66</v>
      </c>
      <c r="M67" s="74">
        <f t="shared" si="4"/>
        <v>31.17</v>
      </c>
      <c r="N67" s="89">
        <v>22.82</v>
      </c>
      <c r="O67" s="90" t="s">
        <v>66</v>
      </c>
      <c r="P67" s="74">
        <f t="shared" si="6"/>
        <v>22.82</v>
      </c>
    </row>
    <row r="68" spans="2:16">
      <c r="B68" s="89">
        <v>5</v>
      </c>
      <c r="C68" s="90" t="s">
        <v>63</v>
      </c>
      <c r="D68" s="118">
        <f t="shared" si="7"/>
        <v>7.1428571428571429E-4</v>
      </c>
      <c r="E68" s="91">
        <v>0.1812</v>
      </c>
      <c r="F68" s="92">
        <v>0.23380000000000001</v>
      </c>
      <c r="G68" s="88">
        <f t="shared" si="2"/>
        <v>0.41500000000000004</v>
      </c>
      <c r="H68" s="89">
        <v>64.2</v>
      </c>
      <c r="I68" s="90" t="s">
        <v>66</v>
      </c>
      <c r="J68" s="76">
        <f t="shared" si="3"/>
        <v>64.2</v>
      </c>
      <c r="K68" s="89">
        <v>34.06</v>
      </c>
      <c r="L68" s="90" t="s">
        <v>66</v>
      </c>
      <c r="M68" s="74">
        <f t="shared" si="4"/>
        <v>34.06</v>
      </c>
      <c r="N68" s="89">
        <v>25.09</v>
      </c>
      <c r="O68" s="90" t="s">
        <v>66</v>
      </c>
      <c r="P68" s="74">
        <f t="shared" si="6"/>
        <v>25.09</v>
      </c>
    </row>
    <row r="69" spans="2:16">
      <c r="B69" s="89">
        <v>5.5</v>
      </c>
      <c r="C69" s="90" t="s">
        <v>63</v>
      </c>
      <c r="D69" s="118">
        <f t="shared" si="7"/>
        <v>7.8571428571428564E-4</v>
      </c>
      <c r="E69" s="91">
        <v>0.19</v>
      </c>
      <c r="F69" s="92">
        <v>0.22650000000000001</v>
      </c>
      <c r="G69" s="88">
        <f t="shared" si="2"/>
        <v>0.41649999999999998</v>
      </c>
      <c r="H69" s="89">
        <v>70.95</v>
      </c>
      <c r="I69" s="90" t="s">
        <v>66</v>
      </c>
      <c r="J69" s="76">
        <f t="shared" si="3"/>
        <v>70.95</v>
      </c>
      <c r="K69" s="89">
        <v>36.89</v>
      </c>
      <c r="L69" s="90" t="s">
        <v>66</v>
      </c>
      <c r="M69" s="74">
        <f t="shared" si="4"/>
        <v>36.89</v>
      </c>
      <c r="N69" s="89">
        <v>27.34</v>
      </c>
      <c r="O69" s="90" t="s">
        <v>66</v>
      </c>
      <c r="P69" s="74">
        <f t="shared" si="6"/>
        <v>27.34</v>
      </c>
    </row>
    <row r="70" spans="2:16">
      <c r="B70" s="89">
        <v>6</v>
      </c>
      <c r="C70" s="90" t="s">
        <v>63</v>
      </c>
      <c r="D70" s="118">
        <f t="shared" si="7"/>
        <v>8.5714285714285721E-4</v>
      </c>
      <c r="E70" s="91">
        <v>0.19850000000000001</v>
      </c>
      <c r="F70" s="92">
        <v>0.21970000000000001</v>
      </c>
      <c r="G70" s="88">
        <f t="shared" si="2"/>
        <v>0.41820000000000002</v>
      </c>
      <c r="H70" s="89">
        <v>77.760000000000005</v>
      </c>
      <c r="I70" s="90" t="s">
        <v>66</v>
      </c>
      <c r="J70" s="76">
        <f t="shared" si="3"/>
        <v>77.760000000000005</v>
      </c>
      <c r="K70" s="89">
        <v>39.67</v>
      </c>
      <c r="L70" s="90" t="s">
        <v>66</v>
      </c>
      <c r="M70" s="74">
        <f t="shared" si="4"/>
        <v>39.67</v>
      </c>
      <c r="N70" s="89">
        <v>29.58</v>
      </c>
      <c r="O70" s="90" t="s">
        <v>66</v>
      </c>
      <c r="P70" s="74">
        <f t="shared" si="6"/>
        <v>29.58</v>
      </c>
    </row>
    <row r="71" spans="2:16">
      <c r="B71" s="89">
        <v>6.5</v>
      </c>
      <c r="C71" s="90" t="s">
        <v>63</v>
      </c>
      <c r="D71" s="118">
        <f t="shared" si="7"/>
        <v>9.2857142857142856E-4</v>
      </c>
      <c r="E71" s="91">
        <v>0.20660000000000001</v>
      </c>
      <c r="F71" s="92">
        <v>0.21340000000000001</v>
      </c>
      <c r="G71" s="88">
        <f t="shared" si="2"/>
        <v>0.42000000000000004</v>
      </c>
      <c r="H71" s="89">
        <v>84.61</v>
      </c>
      <c r="I71" s="90" t="s">
        <v>66</v>
      </c>
      <c r="J71" s="76">
        <f t="shared" si="3"/>
        <v>84.61</v>
      </c>
      <c r="K71" s="89">
        <v>42.39</v>
      </c>
      <c r="L71" s="90" t="s">
        <v>66</v>
      </c>
      <c r="M71" s="74">
        <f t="shared" si="4"/>
        <v>42.39</v>
      </c>
      <c r="N71" s="89">
        <v>31.81</v>
      </c>
      <c r="O71" s="90" t="s">
        <v>66</v>
      </c>
      <c r="P71" s="74">
        <f t="shared" si="6"/>
        <v>31.81</v>
      </c>
    </row>
    <row r="72" spans="2:16">
      <c r="B72" s="89">
        <v>7</v>
      </c>
      <c r="C72" s="90" t="s">
        <v>63</v>
      </c>
      <c r="D72" s="118">
        <f t="shared" si="7"/>
        <v>1E-3</v>
      </c>
      <c r="E72" s="91">
        <v>0.21440000000000001</v>
      </c>
      <c r="F72" s="92">
        <v>0.2074</v>
      </c>
      <c r="G72" s="88">
        <f t="shared" si="2"/>
        <v>0.42180000000000001</v>
      </c>
      <c r="H72" s="89">
        <v>91.5</v>
      </c>
      <c r="I72" s="90" t="s">
        <v>66</v>
      </c>
      <c r="J72" s="76">
        <f t="shared" si="3"/>
        <v>91.5</v>
      </c>
      <c r="K72" s="89">
        <v>45.06</v>
      </c>
      <c r="L72" s="90" t="s">
        <v>66</v>
      </c>
      <c r="M72" s="74">
        <f t="shared" si="4"/>
        <v>45.06</v>
      </c>
      <c r="N72" s="89">
        <v>34.020000000000003</v>
      </c>
      <c r="O72" s="90" t="s">
        <v>66</v>
      </c>
      <c r="P72" s="74">
        <f t="shared" si="6"/>
        <v>34.020000000000003</v>
      </c>
    </row>
    <row r="73" spans="2:16">
      <c r="B73" s="89">
        <v>8</v>
      </c>
      <c r="C73" s="90" t="s">
        <v>63</v>
      </c>
      <c r="D73" s="118">
        <f t="shared" si="7"/>
        <v>1.1428571428571429E-3</v>
      </c>
      <c r="E73" s="91">
        <v>0.22919999999999999</v>
      </c>
      <c r="F73" s="92">
        <v>0.1966</v>
      </c>
      <c r="G73" s="88">
        <f t="shared" si="2"/>
        <v>0.42579999999999996</v>
      </c>
      <c r="H73" s="89">
        <v>105.39</v>
      </c>
      <c r="I73" s="90" t="s">
        <v>66</v>
      </c>
      <c r="J73" s="76">
        <f t="shared" si="3"/>
        <v>105.39</v>
      </c>
      <c r="K73" s="89">
        <v>50.21</v>
      </c>
      <c r="L73" s="90" t="s">
        <v>66</v>
      </c>
      <c r="M73" s="74">
        <f t="shared" si="4"/>
        <v>50.21</v>
      </c>
      <c r="N73" s="89">
        <v>38.409999999999997</v>
      </c>
      <c r="O73" s="90" t="s">
        <v>66</v>
      </c>
      <c r="P73" s="74">
        <f t="shared" si="6"/>
        <v>38.409999999999997</v>
      </c>
    </row>
    <row r="74" spans="2:16">
      <c r="B74" s="89">
        <v>9</v>
      </c>
      <c r="C74" s="90" t="s">
        <v>63</v>
      </c>
      <c r="D74" s="118">
        <f t="shared" si="7"/>
        <v>1.2857142857142856E-3</v>
      </c>
      <c r="E74" s="91">
        <v>0.24310000000000001</v>
      </c>
      <c r="F74" s="92">
        <v>0.187</v>
      </c>
      <c r="G74" s="88">
        <f t="shared" si="2"/>
        <v>0.43010000000000004</v>
      </c>
      <c r="H74" s="89">
        <v>119.36</v>
      </c>
      <c r="I74" s="90" t="s">
        <v>66</v>
      </c>
      <c r="J74" s="76">
        <f t="shared" si="3"/>
        <v>119.36</v>
      </c>
      <c r="K74" s="89">
        <v>55.18</v>
      </c>
      <c r="L74" s="90" t="s">
        <v>66</v>
      </c>
      <c r="M74" s="74">
        <f t="shared" si="4"/>
        <v>55.18</v>
      </c>
      <c r="N74" s="89">
        <v>42.73</v>
      </c>
      <c r="O74" s="90" t="s">
        <v>66</v>
      </c>
      <c r="P74" s="74">
        <f t="shared" si="6"/>
        <v>42.73</v>
      </c>
    </row>
    <row r="75" spans="2:16">
      <c r="B75" s="89">
        <v>10</v>
      </c>
      <c r="C75" s="90" t="s">
        <v>63</v>
      </c>
      <c r="D75" s="118">
        <f t="shared" si="7"/>
        <v>1.4285714285714286E-3</v>
      </c>
      <c r="E75" s="91">
        <v>0.25619999999999998</v>
      </c>
      <c r="F75" s="92">
        <v>0.17849999999999999</v>
      </c>
      <c r="G75" s="88">
        <f t="shared" si="2"/>
        <v>0.43469999999999998</v>
      </c>
      <c r="H75" s="89">
        <v>133.38999999999999</v>
      </c>
      <c r="I75" s="90" t="s">
        <v>66</v>
      </c>
      <c r="J75" s="76">
        <f t="shared" si="3"/>
        <v>133.38999999999999</v>
      </c>
      <c r="K75" s="89">
        <v>59.96</v>
      </c>
      <c r="L75" s="90" t="s">
        <v>66</v>
      </c>
      <c r="M75" s="74">
        <f t="shared" si="4"/>
        <v>59.96</v>
      </c>
      <c r="N75" s="89">
        <v>46.97</v>
      </c>
      <c r="O75" s="90" t="s">
        <v>66</v>
      </c>
      <c r="P75" s="74">
        <f t="shared" si="6"/>
        <v>46.97</v>
      </c>
    </row>
    <row r="76" spans="2:16">
      <c r="B76" s="89">
        <v>11</v>
      </c>
      <c r="C76" s="90" t="s">
        <v>63</v>
      </c>
      <c r="D76" s="118">
        <f t="shared" si="7"/>
        <v>1.5714285714285713E-3</v>
      </c>
      <c r="E76" s="91">
        <v>0.26869999999999999</v>
      </c>
      <c r="F76" s="92">
        <v>0.17080000000000001</v>
      </c>
      <c r="G76" s="88">
        <f t="shared" si="2"/>
        <v>0.4395</v>
      </c>
      <c r="H76" s="89">
        <v>147.44999999999999</v>
      </c>
      <c r="I76" s="90" t="s">
        <v>66</v>
      </c>
      <c r="J76" s="76">
        <f t="shared" si="3"/>
        <v>147.44999999999999</v>
      </c>
      <c r="K76" s="89">
        <v>64.56</v>
      </c>
      <c r="L76" s="90" t="s">
        <v>66</v>
      </c>
      <c r="M76" s="74">
        <f t="shared" si="4"/>
        <v>64.56</v>
      </c>
      <c r="N76" s="89">
        <v>51.14</v>
      </c>
      <c r="O76" s="90" t="s">
        <v>66</v>
      </c>
      <c r="P76" s="74">
        <f t="shared" si="6"/>
        <v>51.14</v>
      </c>
    </row>
    <row r="77" spans="2:16">
      <c r="B77" s="89">
        <v>12</v>
      </c>
      <c r="C77" s="90" t="s">
        <v>63</v>
      </c>
      <c r="D77" s="118">
        <f t="shared" si="7"/>
        <v>1.7142857142857144E-3</v>
      </c>
      <c r="E77" s="91">
        <v>0.28070000000000001</v>
      </c>
      <c r="F77" s="92">
        <v>0.16389999999999999</v>
      </c>
      <c r="G77" s="88">
        <f t="shared" si="2"/>
        <v>0.4446</v>
      </c>
      <c r="H77" s="89">
        <v>161.51</v>
      </c>
      <c r="I77" s="90" t="s">
        <v>66</v>
      </c>
      <c r="J77" s="76">
        <f t="shared" si="3"/>
        <v>161.51</v>
      </c>
      <c r="K77" s="89">
        <v>68.989999999999995</v>
      </c>
      <c r="L77" s="90" t="s">
        <v>66</v>
      </c>
      <c r="M77" s="74">
        <f t="shared" si="4"/>
        <v>68.989999999999995</v>
      </c>
      <c r="N77" s="89">
        <v>55.23</v>
      </c>
      <c r="O77" s="90" t="s">
        <v>66</v>
      </c>
      <c r="P77" s="74">
        <f t="shared" si="6"/>
        <v>55.23</v>
      </c>
    </row>
    <row r="78" spans="2:16">
      <c r="B78" s="89">
        <v>13</v>
      </c>
      <c r="C78" s="90" t="s">
        <v>63</v>
      </c>
      <c r="D78" s="118">
        <f t="shared" si="7"/>
        <v>1.8571428571428571E-3</v>
      </c>
      <c r="E78" s="91">
        <v>0.29210000000000003</v>
      </c>
      <c r="F78" s="92">
        <v>0.15759999999999999</v>
      </c>
      <c r="G78" s="88">
        <f t="shared" si="2"/>
        <v>0.44969999999999999</v>
      </c>
      <c r="H78" s="89">
        <v>175.56</v>
      </c>
      <c r="I78" s="90" t="s">
        <v>66</v>
      </c>
      <c r="J78" s="76">
        <f t="shared" si="3"/>
        <v>175.56</v>
      </c>
      <c r="K78" s="89">
        <v>73.260000000000005</v>
      </c>
      <c r="L78" s="90" t="s">
        <v>66</v>
      </c>
      <c r="M78" s="74">
        <f t="shared" si="4"/>
        <v>73.260000000000005</v>
      </c>
      <c r="N78" s="89">
        <v>59.24</v>
      </c>
      <c r="O78" s="90" t="s">
        <v>66</v>
      </c>
      <c r="P78" s="74">
        <f t="shared" si="6"/>
        <v>59.24</v>
      </c>
    </row>
    <row r="79" spans="2:16">
      <c r="B79" s="89">
        <v>14</v>
      </c>
      <c r="C79" s="90" t="s">
        <v>63</v>
      </c>
      <c r="D79" s="118">
        <f t="shared" si="7"/>
        <v>2E-3</v>
      </c>
      <c r="E79" s="91">
        <v>0.30309999999999998</v>
      </c>
      <c r="F79" s="92">
        <v>0.15190000000000001</v>
      </c>
      <c r="G79" s="88">
        <f t="shared" si="2"/>
        <v>0.45499999999999996</v>
      </c>
      <c r="H79" s="89">
        <v>189.58</v>
      </c>
      <c r="I79" s="90" t="s">
        <v>66</v>
      </c>
      <c r="J79" s="76">
        <f t="shared" si="3"/>
        <v>189.58</v>
      </c>
      <c r="K79" s="89">
        <v>77.37</v>
      </c>
      <c r="L79" s="90" t="s">
        <v>66</v>
      </c>
      <c r="M79" s="74">
        <f t="shared" si="4"/>
        <v>77.37</v>
      </c>
      <c r="N79" s="89">
        <v>63.17</v>
      </c>
      <c r="O79" s="90" t="s">
        <v>66</v>
      </c>
      <c r="P79" s="74">
        <f t="shared" si="6"/>
        <v>63.17</v>
      </c>
    </row>
    <row r="80" spans="2:16">
      <c r="B80" s="89">
        <v>15</v>
      </c>
      <c r="C80" s="90" t="s">
        <v>63</v>
      </c>
      <c r="D80" s="118">
        <f t="shared" si="7"/>
        <v>2.142857142857143E-3</v>
      </c>
      <c r="E80" s="91">
        <v>0.31480000000000002</v>
      </c>
      <c r="F80" s="92">
        <v>0.14660000000000001</v>
      </c>
      <c r="G80" s="88">
        <f t="shared" si="2"/>
        <v>0.46140000000000003</v>
      </c>
      <c r="H80" s="89">
        <v>203.56</v>
      </c>
      <c r="I80" s="90" t="s">
        <v>66</v>
      </c>
      <c r="J80" s="76">
        <f t="shared" si="3"/>
        <v>203.56</v>
      </c>
      <c r="K80" s="89">
        <v>81.33</v>
      </c>
      <c r="L80" s="90" t="s">
        <v>66</v>
      </c>
      <c r="M80" s="74">
        <f t="shared" si="4"/>
        <v>81.33</v>
      </c>
      <c r="N80" s="89">
        <v>67.02</v>
      </c>
      <c r="O80" s="90" t="s">
        <v>66</v>
      </c>
      <c r="P80" s="74">
        <f t="shared" si="6"/>
        <v>67.02</v>
      </c>
    </row>
    <row r="81" spans="2:16">
      <c r="B81" s="89">
        <v>16</v>
      </c>
      <c r="C81" s="90" t="s">
        <v>63</v>
      </c>
      <c r="D81" s="118">
        <f t="shared" si="7"/>
        <v>2.2857142857142859E-3</v>
      </c>
      <c r="E81" s="91">
        <v>0.32600000000000001</v>
      </c>
      <c r="F81" s="92">
        <v>0.14169999999999999</v>
      </c>
      <c r="G81" s="88">
        <f t="shared" si="2"/>
        <v>0.4677</v>
      </c>
      <c r="H81" s="89">
        <v>217.46</v>
      </c>
      <c r="I81" s="90" t="s">
        <v>66</v>
      </c>
      <c r="J81" s="76">
        <f t="shared" si="3"/>
        <v>217.46</v>
      </c>
      <c r="K81" s="89">
        <v>85.14</v>
      </c>
      <c r="L81" s="90" t="s">
        <v>66</v>
      </c>
      <c r="M81" s="74">
        <f t="shared" si="4"/>
        <v>85.14</v>
      </c>
      <c r="N81" s="89">
        <v>70.790000000000006</v>
      </c>
      <c r="O81" s="90" t="s">
        <v>66</v>
      </c>
      <c r="P81" s="74">
        <f t="shared" si="6"/>
        <v>70.790000000000006</v>
      </c>
    </row>
    <row r="82" spans="2:16">
      <c r="B82" s="89">
        <v>17</v>
      </c>
      <c r="C82" s="90" t="s">
        <v>63</v>
      </c>
      <c r="D82" s="118">
        <f t="shared" si="7"/>
        <v>2.4285714285714288E-3</v>
      </c>
      <c r="E82" s="91">
        <v>0.33700000000000002</v>
      </c>
      <c r="F82" s="92">
        <v>0.13719999999999999</v>
      </c>
      <c r="G82" s="88">
        <f t="shared" si="2"/>
        <v>0.47420000000000001</v>
      </c>
      <c r="H82" s="89">
        <v>231.28</v>
      </c>
      <c r="I82" s="90" t="s">
        <v>66</v>
      </c>
      <c r="J82" s="76">
        <f t="shared" si="3"/>
        <v>231.28</v>
      </c>
      <c r="K82" s="89">
        <v>88.81</v>
      </c>
      <c r="L82" s="90" t="s">
        <v>66</v>
      </c>
      <c r="M82" s="74">
        <f t="shared" si="4"/>
        <v>88.81</v>
      </c>
      <c r="N82" s="89">
        <v>74.48</v>
      </c>
      <c r="O82" s="90" t="s">
        <v>66</v>
      </c>
      <c r="P82" s="74">
        <f t="shared" si="6"/>
        <v>74.48</v>
      </c>
    </row>
    <row r="83" spans="2:16">
      <c r="B83" s="89">
        <v>18</v>
      </c>
      <c r="C83" s="90" t="s">
        <v>63</v>
      </c>
      <c r="D83" s="118">
        <f t="shared" si="7"/>
        <v>2.5714285714285713E-3</v>
      </c>
      <c r="E83" s="91">
        <v>0.34770000000000001</v>
      </c>
      <c r="F83" s="92">
        <v>0.1331</v>
      </c>
      <c r="G83" s="88">
        <f t="shared" si="2"/>
        <v>0.48080000000000001</v>
      </c>
      <c r="H83" s="89">
        <v>245.01</v>
      </c>
      <c r="I83" s="90" t="s">
        <v>66</v>
      </c>
      <c r="J83" s="76">
        <f t="shared" si="3"/>
        <v>245.01</v>
      </c>
      <c r="K83" s="89">
        <v>92.35</v>
      </c>
      <c r="L83" s="90" t="s">
        <v>66</v>
      </c>
      <c r="M83" s="74">
        <f t="shared" si="4"/>
        <v>92.35</v>
      </c>
      <c r="N83" s="89">
        <v>78.09</v>
      </c>
      <c r="O83" s="90" t="s">
        <v>66</v>
      </c>
      <c r="P83" s="74">
        <f t="shared" si="6"/>
        <v>78.09</v>
      </c>
    </row>
    <row r="84" spans="2:16">
      <c r="B84" s="89">
        <v>20</v>
      </c>
      <c r="C84" s="90" t="s">
        <v>63</v>
      </c>
      <c r="D84" s="118">
        <f t="shared" si="7"/>
        <v>2.8571428571428571E-3</v>
      </c>
      <c r="E84" s="91">
        <v>0.36830000000000002</v>
      </c>
      <c r="F84" s="92">
        <v>0.1255</v>
      </c>
      <c r="G84" s="88">
        <f t="shared" si="2"/>
        <v>0.49380000000000002</v>
      </c>
      <c r="H84" s="89">
        <v>272.22000000000003</v>
      </c>
      <c r="I84" s="90" t="s">
        <v>66</v>
      </c>
      <c r="J84" s="76">
        <f t="shared" si="3"/>
        <v>272.22000000000003</v>
      </c>
      <c r="K84" s="89">
        <v>99.04</v>
      </c>
      <c r="L84" s="90" t="s">
        <v>66</v>
      </c>
      <c r="M84" s="74">
        <f t="shared" si="4"/>
        <v>99.04</v>
      </c>
      <c r="N84" s="89">
        <v>85.09</v>
      </c>
      <c r="O84" s="90" t="s">
        <v>66</v>
      </c>
      <c r="P84" s="74">
        <f t="shared" si="6"/>
        <v>85.09</v>
      </c>
    </row>
    <row r="85" spans="2:16">
      <c r="B85" s="89">
        <v>22.5</v>
      </c>
      <c r="C85" s="90" t="s">
        <v>63</v>
      </c>
      <c r="D85" s="118">
        <f t="shared" si="7"/>
        <v>3.2142857142857142E-3</v>
      </c>
      <c r="E85" s="91">
        <v>0.39290000000000003</v>
      </c>
      <c r="F85" s="92">
        <v>0.1174</v>
      </c>
      <c r="G85" s="88">
        <f t="shared" ref="G85:G148" si="8">E85+F85</f>
        <v>0.51029999999999998</v>
      </c>
      <c r="H85" s="89">
        <v>305.7</v>
      </c>
      <c r="I85" s="90" t="s">
        <v>66</v>
      </c>
      <c r="J85" s="76">
        <f t="shared" si="3"/>
        <v>305.7</v>
      </c>
      <c r="K85" s="89">
        <v>106.78</v>
      </c>
      <c r="L85" s="90" t="s">
        <v>66</v>
      </c>
      <c r="M85" s="74">
        <f t="shared" si="4"/>
        <v>106.78</v>
      </c>
      <c r="N85" s="89">
        <v>93.4</v>
      </c>
      <c r="O85" s="90" t="s">
        <v>66</v>
      </c>
      <c r="P85" s="74">
        <f t="shared" si="6"/>
        <v>93.4</v>
      </c>
    </row>
    <row r="86" spans="2:16">
      <c r="B86" s="89">
        <v>25</v>
      </c>
      <c r="C86" s="90" t="s">
        <v>63</v>
      </c>
      <c r="D86" s="118">
        <f t="shared" si="7"/>
        <v>3.5714285714285718E-3</v>
      </c>
      <c r="E86" s="91">
        <v>0.41620000000000001</v>
      </c>
      <c r="F86" s="92">
        <v>0.1105</v>
      </c>
      <c r="G86" s="88">
        <f t="shared" si="8"/>
        <v>0.52670000000000006</v>
      </c>
      <c r="H86" s="89">
        <v>338.56</v>
      </c>
      <c r="I86" s="90" t="s">
        <v>66</v>
      </c>
      <c r="J86" s="76">
        <f t="shared" ref="J86:J99" si="9">H86</f>
        <v>338.56</v>
      </c>
      <c r="K86" s="89">
        <v>113.91</v>
      </c>
      <c r="L86" s="90" t="s">
        <v>66</v>
      </c>
      <c r="M86" s="74">
        <f t="shared" ref="M86:M149" si="10">K86</f>
        <v>113.91</v>
      </c>
      <c r="N86" s="89">
        <v>101.26</v>
      </c>
      <c r="O86" s="90" t="s">
        <v>66</v>
      </c>
      <c r="P86" s="74">
        <f t="shared" si="6"/>
        <v>101.26</v>
      </c>
    </row>
    <row r="87" spans="2:16">
      <c r="B87" s="89">
        <v>27.5</v>
      </c>
      <c r="C87" s="90" t="s">
        <v>63</v>
      </c>
      <c r="D87" s="118">
        <f t="shared" si="7"/>
        <v>3.9285714285714288E-3</v>
      </c>
      <c r="E87" s="91">
        <v>0.43859999999999999</v>
      </c>
      <c r="F87" s="92">
        <v>0.10440000000000001</v>
      </c>
      <c r="G87" s="88">
        <f t="shared" si="8"/>
        <v>0.54300000000000004</v>
      </c>
      <c r="H87" s="89">
        <v>370.8</v>
      </c>
      <c r="I87" s="90" t="s">
        <v>66</v>
      </c>
      <c r="J87" s="76">
        <f t="shared" si="9"/>
        <v>370.8</v>
      </c>
      <c r="K87" s="89">
        <v>120.49</v>
      </c>
      <c r="L87" s="90" t="s">
        <v>66</v>
      </c>
      <c r="M87" s="74">
        <f t="shared" si="10"/>
        <v>120.49</v>
      </c>
      <c r="N87" s="89">
        <v>108.7</v>
      </c>
      <c r="O87" s="90" t="s">
        <v>66</v>
      </c>
      <c r="P87" s="74">
        <f t="shared" si="6"/>
        <v>108.7</v>
      </c>
    </row>
    <row r="88" spans="2:16">
      <c r="B88" s="89">
        <v>30</v>
      </c>
      <c r="C88" s="90" t="s">
        <v>63</v>
      </c>
      <c r="D88" s="118">
        <f t="shared" si="7"/>
        <v>4.2857142857142859E-3</v>
      </c>
      <c r="E88" s="91">
        <v>0.46010000000000001</v>
      </c>
      <c r="F88" s="92">
        <v>9.9030000000000007E-2</v>
      </c>
      <c r="G88" s="88">
        <f t="shared" si="8"/>
        <v>0.55913000000000002</v>
      </c>
      <c r="H88" s="89">
        <v>402.44</v>
      </c>
      <c r="I88" s="90" t="s">
        <v>66</v>
      </c>
      <c r="J88" s="76">
        <f t="shared" si="9"/>
        <v>402.44</v>
      </c>
      <c r="K88" s="89">
        <v>126.58</v>
      </c>
      <c r="L88" s="90" t="s">
        <v>66</v>
      </c>
      <c r="M88" s="74">
        <f t="shared" si="10"/>
        <v>126.58</v>
      </c>
      <c r="N88" s="89">
        <v>115.76</v>
      </c>
      <c r="O88" s="90" t="s">
        <v>66</v>
      </c>
      <c r="P88" s="74">
        <f t="shared" si="6"/>
        <v>115.76</v>
      </c>
    </row>
    <row r="89" spans="2:16">
      <c r="B89" s="89">
        <v>32.5</v>
      </c>
      <c r="C89" s="90" t="s">
        <v>63</v>
      </c>
      <c r="D89" s="118">
        <f t="shared" si="7"/>
        <v>4.642857142857143E-3</v>
      </c>
      <c r="E89" s="91">
        <v>0.48080000000000001</v>
      </c>
      <c r="F89" s="92">
        <v>9.4280000000000003E-2</v>
      </c>
      <c r="G89" s="88">
        <f t="shared" si="8"/>
        <v>0.57508000000000004</v>
      </c>
      <c r="H89" s="89">
        <v>433.47</v>
      </c>
      <c r="I89" s="90" t="s">
        <v>66</v>
      </c>
      <c r="J89" s="76">
        <f t="shared" si="9"/>
        <v>433.47</v>
      </c>
      <c r="K89" s="89">
        <v>132.24</v>
      </c>
      <c r="L89" s="90" t="s">
        <v>66</v>
      </c>
      <c r="M89" s="74">
        <f t="shared" si="10"/>
        <v>132.24</v>
      </c>
      <c r="N89" s="89">
        <v>122.47</v>
      </c>
      <c r="O89" s="90" t="s">
        <v>66</v>
      </c>
      <c r="P89" s="74">
        <f t="shared" si="6"/>
        <v>122.47</v>
      </c>
    </row>
    <row r="90" spans="2:16">
      <c r="B90" s="89">
        <v>35</v>
      </c>
      <c r="C90" s="90" t="s">
        <v>63</v>
      </c>
      <c r="D90" s="118">
        <f t="shared" si="7"/>
        <v>5.0000000000000001E-3</v>
      </c>
      <c r="E90" s="91">
        <v>0.50080000000000002</v>
      </c>
      <c r="F90" s="92">
        <v>9.0020000000000003E-2</v>
      </c>
      <c r="G90" s="88">
        <f t="shared" si="8"/>
        <v>0.59082000000000001</v>
      </c>
      <c r="H90" s="89">
        <v>463.93</v>
      </c>
      <c r="I90" s="90" t="s">
        <v>66</v>
      </c>
      <c r="J90" s="76">
        <f t="shared" si="9"/>
        <v>463.93</v>
      </c>
      <c r="K90" s="89">
        <v>137.52000000000001</v>
      </c>
      <c r="L90" s="90" t="s">
        <v>66</v>
      </c>
      <c r="M90" s="74">
        <f t="shared" si="10"/>
        <v>137.52000000000001</v>
      </c>
      <c r="N90" s="89">
        <v>128.85</v>
      </c>
      <c r="O90" s="90" t="s">
        <v>66</v>
      </c>
      <c r="P90" s="74">
        <f t="shared" si="6"/>
        <v>128.85</v>
      </c>
    </row>
    <row r="91" spans="2:16">
      <c r="B91" s="89">
        <v>37.5</v>
      </c>
      <c r="C91" s="90" t="s">
        <v>63</v>
      </c>
      <c r="D91" s="118">
        <f t="shared" si="7"/>
        <v>5.3571428571428572E-3</v>
      </c>
      <c r="E91" s="91">
        <v>0.5202</v>
      </c>
      <c r="F91" s="92">
        <v>8.6190000000000003E-2</v>
      </c>
      <c r="G91" s="88">
        <f t="shared" si="8"/>
        <v>0.60638999999999998</v>
      </c>
      <c r="H91" s="89">
        <v>493.82</v>
      </c>
      <c r="I91" s="90" t="s">
        <v>66</v>
      </c>
      <c r="J91" s="76">
        <f t="shared" si="9"/>
        <v>493.82</v>
      </c>
      <c r="K91" s="89">
        <v>142.44999999999999</v>
      </c>
      <c r="L91" s="90" t="s">
        <v>66</v>
      </c>
      <c r="M91" s="74">
        <f t="shared" si="10"/>
        <v>142.44999999999999</v>
      </c>
      <c r="N91" s="89">
        <v>134.91999999999999</v>
      </c>
      <c r="O91" s="90" t="s">
        <v>66</v>
      </c>
      <c r="P91" s="74">
        <f t="shared" si="6"/>
        <v>134.91999999999999</v>
      </c>
    </row>
    <row r="92" spans="2:16">
      <c r="B92" s="89">
        <v>40</v>
      </c>
      <c r="C92" s="90" t="s">
        <v>63</v>
      </c>
      <c r="D92" s="118">
        <f t="shared" si="7"/>
        <v>5.7142857142857143E-3</v>
      </c>
      <c r="E92" s="91">
        <v>0.53910000000000002</v>
      </c>
      <c r="F92" s="92">
        <v>8.2710000000000006E-2</v>
      </c>
      <c r="G92" s="88">
        <f t="shared" si="8"/>
        <v>0.62180999999999997</v>
      </c>
      <c r="H92" s="89">
        <v>523.16999999999996</v>
      </c>
      <c r="I92" s="90" t="s">
        <v>66</v>
      </c>
      <c r="J92" s="76">
        <f t="shared" si="9"/>
        <v>523.16999999999996</v>
      </c>
      <c r="K92" s="89">
        <v>147.06</v>
      </c>
      <c r="L92" s="90" t="s">
        <v>66</v>
      </c>
      <c r="M92" s="74">
        <f t="shared" si="10"/>
        <v>147.06</v>
      </c>
      <c r="N92" s="89">
        <v>140.72</v>
      </c>
      <c r="O92" s="90" t="s">
        <v>66</v>
      </c>
      <c r="P92" s="74">
        <f t="shared" ref="P92:P155" si="11">N92</f>
        <v>140.72</v>
      </c>
    </row>
    <row r="93" spans="2:16">
      <c r="B93" s="89">
        <v>45</v>
      </c>
      <c r="C93" s="90" t="s">
        <v>63</v>
      </c>
      <c r="D93" s="118">
        <f t="shared" si="7"/>
        <v>6.4285714285714285E-3</v>
      </c>
      <c r="E93" s="91">
        <v>0.57530000000000003</v>
      </c>
      <c r="F93" s="92">
        <v>7.6630000000000004E-2</v>
      </c>
      <c r="G93" s="88">
        <f t="shared" si="8"/>
        <v>0.65193000000000001</v>
      </c>
      <c r="H93" s="89">
        <v>580.32000000000005</v>
      </c>
      <c r="I93" s="90" t="s">
        <v>66</v>
      </c>
      <c r="J93" s="76">
        <f t="shared" si="9"/>
        <v>580.32000000000005</v>
      </c>
      <c r="K93" s="89">
        <v>155.53</v>
      </c>
      <c r="L93" s="90" t="s">
        <v>66</v>
      </c>
      <c r="M93" s="74">
        <f t="shared" si="10"/>
        <v>155.53</v>
      </c>
      <c r="N93" s="89">
        <v>151.56</v>
      </c>
      <c r="O93" s="90" t="s">
        <v>66</v>
      </c>
      <c r="P93" s="74">
        <f t="shared" si="11"/>
        <v>151.56</v>
      </c>
    </row>
    <row r="94" spans="2:16">
      <c r="B94" s="89">
        <v>50</v>
      </c>
      <c r="C94" s="90" t="s">
        <v>63</v>
      </c>
      <c r="D94" s="118">
        <f t="shared" si="7"/>
        <v>7.1428571428571435E-3</v>
      </c>
      <c r="E94" s="91">
        <v>0.60980000000000001</v>
      </c>
      <c r="F94" s="92">
        <v>7.1499999999999994E-2</v>
      </c>
      <c r="G94" s="88">
        <f t="shared" si="8"/>
        <v>0.68130000000000002</v>
      </c>
      <c r="H94" s="89">
        <v>635.52</v>
      </c>
      <c r="I94" s="90" t="s">
        <v>66</v>
      </c>
      <c r="J94" s="76">
        <f t="shared" si="9"/>
        <v>635.52</v>
      </c>
      <c r="K94" s="89">
        <v>163.06</v>
      </c>
      <c r="L94" s="90" t="s">
        <v>66</v>
      </c>
      <c r="M94" s="74">
        <f t="shared" si="10"/>
        <v>163.06</v>
      </c>
      <c r="N94" s="89">
        <v>161.5</v>
      </c>
      <c r="O94" s="90" t="s">
        <v>66</v>
      </c>
      <c r="P94" s="74">
        <f t="shared" si="11"/>
        <v>161.5</v>
      </c>
    </row>
    <row r="95" spans="2:16">
      <c r="B95" s="89">
        <v>55</v>
      </c>
      <c r="C95" s="90" t="s">
        <v>63</v>
      </c>
      <c r="D95" s="118">
        <f t="shared" si="7"/>
        <v>7.8571428571428577E-3</v>
      </c>
      <c r="E95" s="91">
        <v>0.64280000000000004</v>
      </c>
      <c r="F95" s="92">
        <v>6.7089999999999997E-2</v>
      </c>
      <c r="G95" s="88">
        <f t="shared" si="8"/>
        <v>0.70989000000000002</v>
      </c>
      <c r="H95" s="89">
        <v>688.93</v>
      </c>
      <c r="I95" s="90" t="s">
        <v>66</v>
      </c>
      <c r="J95" s="76">
        <f t="shared" si="9"/>
        <v>688.93</v>
      </c>
      <c r="K95" s="89">
        <v>169.81</v>
      </c>
      <c r="L95" s="90" t="s">
        <v>66</v>
      </c>
      <c r="M95" s="74">
        <f t="shared" si="10"/>
        <v>169.81</v>
      </c>
      <c r="N95" s="89">
        <v>170.67</v>
      </c>
      <c r="O95" s="90" t="s">
        <v>66</v>
      </c>
      <c r="P95" s="74">
        <f t="shared" si="11"/>
        <v>170.67</v>
      </c>
    </row>
    <row r="96" spans="2:16">
      <c r="B96" s="89">
        <v>60</v>
      </c>
      <c r="C96" s="90" t="s">
        <v>63</v>
      </c>
      <c r="D96" s="118">
        <f t="shared" si="7"/>
        <v>8.5714285714285719E-3</v>
      </c>
      <c r="E96" s="91">
        <v>0.67449999999999999</v>
      </c>
      <c r="F96" s="92">
        <v>6.3250000000000001E-2</v>
      </c>
      <c r="G96" s="88">
        <f t="shared" si="8"/>
        <v>0.73775000000000002</v>
      </c>
      <c r="H96" s="89">
        <v>740.67</v>
      </c>
      <c r="I96" s="90" t="s">
        <v>66</v>
      </c>
      <c r="J96" s="76">
        <f t="shared" si="9"/>
        <v>740.67</v>
      </c>
      <c r="K96" s="89">
        <v>175.9</v>
      </c>
      <c r="L96" s="90" t="s">
        <v>66</v>
      </c>
      <c r="M96" s="74">
        <f t="shared" si="10"/>
        <v>175.9</v>
      </c>
      <c r="N96" s="89">
        <v>179.16</v>
      </c>
      <c r="O96" s="90" t="s">
        <v>66</v>
      </c>
      <c r="P96" s="74">
        <f t="shared" si="11"/>
        <v>179.16</v>
      </c>
    </row>
    <row r="97" spans="2:16">
      <c r="B97" s="89">
        <v>65</v>
      </c>
      <c r="C97" s="90" t="s">
        <v>63</v>
      </c>
      <c r="D97" s="118">
        <f t="shared" si="7"/>
        <v>9.285714285714286E-3</v>
      </c>
      <c r="E97" s="91">
        <v>0.70499999999999996</v>
      </c>
      <c r="F97" s="92">
        <v>5.9880000000000003E-2</v>
      </c>
      <c r="G97" s="88">
        <f t="shared" si="8"/>
        <v>0.76488</v>
      </c>
      <c r="H97" s="89">
        <v>790.87</v>
      </c>
      <c r="I97" s="90" t="s">
        <v>66</v>
      </c>
      <c r="J97" s="76">
        <f t="shared" si="9"/>
        <v>790.87</v>
      </c>
      <c r="K97" s="89">
        <v>181.42</v>
      </c>
      <c r="L97" s="90" t="s">
        <v>66</v>
      </c>
      <c r="M97" s="74">
        <f t="shared" si="10"/>
        <v>181.42</v>
      </c>
      <c r="N97" s="89">
        <v>187.05</v>
      </c>
      <c r="O97" s="90" t="s">
        <v>66</v>
      </c>
      <c r="P97" s="74">
        <f t="shared" si="11"/>
        <v>187.05</v>
      </c>
    </row>
    <row r="98" spans="2:16">
      <c r="B98" s="89">
        <v>70</v>
      </c>
      <c r="C98" s="90" t="s">
        <v>63</v>
      </c>
      <c r="D98" s="118">
        <f t="shared" si="7"/>
        <v>0.01</v>
      </c>
      <c r="E98" s="91">
        <v>0.73460000000000003</v>
      </c>
      <c r="F98" s="92">
        <v>5.6899999999999999E-2</v>
      </c>
      <c r="G98" s="88">
        <f t="shared" si="8"/>
        <v>0.79149999999999998</v>
      </c>
      <c r="H98" s="89">
        <v>839.63</v>
      </c>
      <c r="I98" s="90" t="s">
        <v>66</v>
      </c>
      <c r="J98" s="76">
        <f t="shared" si="9"/>
        <v>839.63</v>
      </c>
      <c r="K98" s="89">
        <v>186.45</v>
      </c>
      <c r="L98" s="90" t="s">
        <v>66</v>
      </c>
      <c r="M98" s="74">
        <f t="shared" si="10"/>
        <v>186.45</v>
      </c>
      <c r="N98" s="89">
        <v>194.41</v>
      </c>
      <c r="O98" s="90" t="s">
        <v>66</v>
      </c>
      <c r="P98" s="74">
        <f t="shared" si="11"/>
        <v>194.41</v>
      </c>
    </row>
    <row r="99" spans="2:16">
      <c r="B99" s="89">
        <v>80</v>
      </c>
      <c r="C99" s="90" t="s">
        <v>63</v>
      </c>
      <c r="D99" s="118">
        <f t="shared" si="7"/>
        <v>1.1428571428571429E-2</v>
      </c>
      <c r="E99" s="91">
        <v>0.79100000000000004</v>
      </c>
      <c r="F99" s="92">
        <v>5.1830000000000001E-2</v>
      </c>
      <c r="G99" s="88">
        <f t="shared" si="8"/>
        <v>0.84283000000000008</v>
      </c>
      <c r="H99" s="89">
        <v>933.28</v>
      </c>
      <c r="I99" s="90" t="s">
        <v>66</v>
      </c>
      <c r="J99" s="76">
        <f t="shared" si="9"/>
        <v>933.28</v>
      </c>
      <c r="K99" s="89">
        <v>195.49</v>
      </c>
      <c r="L99" s="90" t="s">
        <v>66</v>
      </c>
      <c r="M99" s="74">
        <f t="shared" si="10"/>
        <v>195.49</v>
      </c>
      <c r="N99" s="89">
        <v>207.76</v>
      </c>
      <c r="O99" s="90" t="s">
        <v>66</v>
      </c>
      <c r="P99" s="74">
        <f t="shared" si="11"/>
        <v>207.76</v>
      </c>
    </row>
    <row r="100" spans="2:16">
      <c r="B100" s="89">
        <v>90</v>
      </c>
      <c r="C100" s="90" t="s">
        <v>63</v>
      </c>
      <c r="D100" s="118">
        <f t="shared" si="7"/>
        <v>1.2857142857142857E-2</v>
      </c>
      <c r="E100" s="91">
        <v>0.84440000000000004</v>
      </c>
      <c r="F100" s="92">
        <v>4.768E-2</v>
      </c>
      <c r="G100" s="88">
        <f t="shared" si="8"/>
        <v>0.89207999999999998</v>
      </c>
      <c r="H100" s="89">
        <v>1.02</v>
      </c>
      <c r="I100" s="93" t="s">
        <v>12</v>
      </c>
      <c r="J100" s="98">
        <f t="shared" ref="J100:J105" si="12">H100*1000</f>
        <v>1020</v>
      </c>
      <c r="K100" s="89">
        <v>203.2</v>
      </c>
      <c r="L100" s="90" t="s">
        <v>66</v>
      </c>
      <c r="M100" s="74">
        <f t="shared" si="10"/>
        <v>203.2</v>
      </c>
      <c r="N100" s="89">
        <v>219.6</v>
      </c>
      <c r="O100" s="90" t="s">
        <v>66</v>
      </c>
      <c r="P100" s="74">
        <f t="shared" si="11"/>
        <v>219.6</v>
      </c>
    </row>
    <row r="101" spans="2:16">
      <c r="B101" s="89">
        <v>100</v>
      </c>
      <c r="C101" s="90" t="s">
        <v>63</v>
      </c>
      <c r="D101" s="118">
        <f t="shared" si="7"/>
        <v>1.4285714285714287E-2</v>
      </c>
      <c r="E101" s="91">
        <v>0.89510000000000001</v>
      </c>
      <c r="F101" s="92">
        <v>4.4209999999999999E-2</v>
      </c>
      <c r="G101" s="88">
        <f t="shared" si="8"/>
        <v>0.93930999999999998</v>
      </c>
      <c r="H101" s="89">
        <v>1.1100000000000001</v>
      </c>
      <c r="I101" s="90" t="s">
        <v>12</v>
      </c>
      <c r="J101" s="98">
        <f t="shared" si="12"/>
        <v>1110</v>
      </c>
      <c r="K101" s="89">
        <v>209.87</v>
      </c>
      <c r="L101" s="90" t="s">
        <v>66</v>
      </c>
      <c r="M101" s="74">
        <f t="shared" si="10"/>
        <v>209.87</v>
      </c>
      <c r="N101" s="89">
        <v>230.18</v>
      </c>
      <c r="O101" s="90" t="s">
        <v>66</v>
      </c>
      <c r="P101" s="74">
        <f t="shared" si="11"/>
        <v>230.18</v>
      </c>
    </row>
    <row r="102" spans="2:16">
      <c r="B102" s="89">
        <v>110</v>
      </c>
      <c r="C102" s="90" t="s">
        <v>63</v>
      </c>
      <c r="D102" s="118">
        <f t="shared" si="7"/>
        <v>1.5714285714285715E-2</v>
      </c>
      <c r="E102" s="91">
        <v>0.94369999999999998</v>
      </c>
      <c r="F102" s="92">
        <v>4.1270000000000001E-2</v>
      </c>
      <c r="G102" s="88">
        <f t="shared" si="8"/>
        <v>0.98497000000000001</v>
      </c>
      <c r="H102" s="89">
        <v>1.19</v>
      </c>
      <c r="I102" s="90" t="s">
        <v>12</v>
      </c>
      <c r="J102" s="98">
        <f t="shared" si="12"/>
        <v>1190</v>
      </c>
      <c r="K102" s="89">
        <v>215.71</v>
      </c>
      <c r="L102" s="90" t="s">
        <v>66</v>
      </c>
      <c r="M102" s="74">
        <f t="shared" si="10"/>
        <v>215.71</v>
      </c>
      <c r="N102" s="89">
        <v>239.73</v>
      </c>
      <c r="O102" s="90" t="s">
        <v>66</v>
      </c>
      <c r="P102" s="74">
        <f t="shared" si="11"/>
        <v>239.73</v>
      </c>
    </row>
    <row r="103" spans="2:16">
      <c r="B103" s="89">
        <v>120</v>
      </c>
      <c r="C103" s="90" t="s">
        <v>63</v>
      </c>
      <c r="D103" s="118">
        <f t="shared" si="7"/>
        <v>1.7142857142857144E-2</v>
      </c>
      <c r="E103" s="91">
        <v>0.99029999999999996</v>
      </c>
      <c r="F103" s="92">
        <v>3.8730000000000001E-2</v>
      </c>
      <c r="G103" s="88">
        <f t="shared" si="8"/>
        <v>1.0290299999999999</v>
      </c>
      <c r="H103" s="89">
        <v>1.27</v>
      </c>
      <c r="I103" s="90" t="s">
        <v>12</v>
      </c>
      <c r="J103" s="98">
        <f t="shared" si="12"/>
        <v>1270</v>
      </c>
      <c r="K103" s="89">
        <v>220.88</v>
      </c>
      <c r="L103" s="90" t="s">
        <v>66</v>
      </c>
      <c r="M103" s="74">
        <f t="shared" si="10"/>
        <v>220.88</v>
      </c>
      <c r="N103" s="89">
        <v>248.4</v>
      </c>
      <c r="O103" s="90" t="s">
        <v>66</v>
      </c>
      <c r="P103" s="74">
        <f t="shared" si="11"/>
        <v>248.4</v>
      </c>
    </row>
    <row r="104" spans="2:16">
      <c r="B104" s="89">
        <v>130</v>
      </c>
      <c r="C104" s="90" t="s">
        <v>63</v>
      </c>
      <c r="D104" s="118">
        <f t="shared" si="7"/>
        <v>1.8571428571428572E-2</v>
      </c>
      <c r="E104" s="91">
        <v>1.0349999999999999</v>
      </c>
      <c r="F104" s="92">
        <v>3.6510000000000001E-2</v>
      </c>
      <c r="G104" s="88">
        <f t="shared" si="8"/>
        <v>1.07151</v>
      </c>
      <c r="H104" s="89">
        <v>1.34</v>
      </c>
      <c r="I104" s="90" t="s">
        <v>12</v>
      </c>
      <c r="J104" s="98">
        <f t="shared" si="12"/>
        <v>1340</v>
      </c>
      <c r="K104" s="89">
        <v>225.49</v>
      </c>
      <c r="L104" s="90" t="s">
        <v>66</v>
      </c>
      <c r="M104" s="74">
        <f t="shared" si="10"/>
        <v>225.49</v>
      </c>
      <c r="N104" s="89">
        <v>256.33</v>
      </c>
      <c r="O104" s="90" t="s">
        <v>66</v>
      </c>
      <c r="P104" s="74">
        <f t="shared" si="11"/>
        <v>256.33</v>
      </c>
    </row>
    <row r="105" spans="2:16">
      <c r="B105" s="89">
        <v>140</v>
      </c>
      <c r="C105" s="90" t="s">
        <v>63</v>
      </c>
      <c r="D105" s="118">
        <f t="shared" si="7"/>
        <v>0.02</v>
      </c>
      <c r="E105" s="91">
        <v>1.0780000000000001</v>
      </c>
      <c r="F105" s="92">
        <v>3.456E-2</v>
      </c>
      <c r="G105" s="88">
        <f t="shared" si="8"/>
        <v>1.11256</v>
      </c>
      <c r="H105" s="89">
        <v>1.41</v>
      </c>
      <c r="I105" s="90" t="s">
        <v>12</v>
      </c>
      <c r="J105" s="98">
        <f t="shared" si="12"/>
        <v>1410</v>
      </c>
      <c r="K105" s="89">
        <v>229.63</v>
      </c>
      <c r="L105" s="90" t="s">
        <v>66</v>
      </c>
      <c r="M105" s="74">
        <f t="shared" si="10"/>
        <v>229.63</v>
      </c>
      <c r="N105" s="89">
        <v>263.62</v>
      </c>
      <c r="O105" s="90" t="s">
        <v>66</v>
      </c>
      <c r="P105" s="74">
        <f t="shared" si="11"/>
        <v>263.62</v>
      </c>
    </row>
    <row r="106" spans="2:16">
      <c r="B106" s="89">
        <v>150</v>
      </c>
      <c r="C106" s="90" t="s">
        <v>63</v>
      </c>
      <c r="D106" s="118">
        <f t="shared" si="7"/>
        <v>2.1428571428571429E-2</v>
      </c>
      <c r="E106" s="91">
        <v>1.1200000000000001</v>
      </c>
      <c r="F106" s="92">
        <v>3.2829999999999998E-2</v>
      </c>
      <c r="G106" s="88">
        <f t="shared" si="8"/>
        <v>1.15283</v>
      </c>
      <c r="H106" s="89">
        <v>1.48</v>
      </c>
      <c r="I106" s="90" t="s">
        <v>12</v>
      </c>
      <c r="J106" s="98">
        <f t="shared" ref="J106:J169" si="13">H106*1000</f>
        <v>1480</v>
      </c>
      <c r="K106" s="89">
        <v>233.38</v>
      </c>
      <c r="L106" s="90" t="s">
        <v>66</v>
      </c>
      <c r="M106" s="74">
        <f t="shared" si="10"/>
        <v>233.38</v>
      </c>
      <c r="N106" s="89">
        <v>270.35000000000002</v>
      </c>
      <c r="O106" s="90" t="s">
        <v>66</v>
      </c>
      <c r="P106" s="74">
        <f t="shared" si="11"/>
        <v>270.35000000000002</v>
      </c>
    </row>
    <row r="107" spans="2:16">
      <c r="B107" s="89">
        <v>160</v>
      </c>
      <c r="C107" s="90" t="s">
        <v>63</v>
      </c>
      <c r="D107" s="74">
        <f t="shared" si="7"/>
        <v>2.2857142857142857E-2</v>
      </c>
      <c r="E107" s="91">
        <v>1.161</v>
      </c>
      <c r="F107" s="92">
        <v>3.1280000000000002E-2</v>
      </c>
      <c r="G107" s="88">
        <f t="shared" si="8"/>
        <v>1.19228</v>
      </c>
      <c r="H107" s="89">
        <v>1.55</v>
      </c>
      <c r="I107" s="90" t="s">
        <v>12</v>
      </c>
      <c r="J107" s="98">
        <f t="shared" si="13"/>
        <v>1550</v>
      </c>
      <c r="K107" s="89">
        <v>236.79</v>
      </c>
      <c r="L107" s="90" t="s">
        <v>66</v>
      </c>
      <c r="M107" s="74">
        <f t="shared" si="10"/>
        <v>236.79</v>
      </c>
      <c r="N107" s="89">
        <v>276.58999999999997</v>
      </c>
      <c r="O107" s="90" t="s">
        <v>66</v>
      </c>
      <c r="P107" s="74">
        <f t="shared" si="11"/>
        <v>276.58999999999997</v>
      </c>
    </row>
    <row r="108" spans="2:16">
      <c r="B108" s="89">
        <v>170</v>
      </c>
      <c r="C108" s="90" t="s">
        <v>63</v>
      </c>
      <c r="D108" s="74">
        <f t="shared" si="7"/>
        <v>2.4285714285714289E-2</v>
      </c>
      <c r="E108" s="91">
        <v>1.2</v>
      </c>
      <c r="F108" s="92">
        <v>2.989E-2</v>
      </c>
      <c r="G108" s="88">
        <f t="shared" si="8"/>
        <v>1.2298899999999999</v>
      </c>
      <c r="H108" s="89">
        <v>1.62</v>
      </c>
      <c r="I108" s="90" t="s">
        <v>12</v>
      </c>
      <c r="J108" s="98">
        <f t="shared" si="13"/>
        <v>1620</v>
      </c>
      <c r="K108" s="89">
        <v>239.91</v>
      </c>
      <c r="L108" s="90" t="s">
        <v>66</v>
      </c>
      <c r="M108" s="74">
        <f t="shared" si="10"/>
        <v>239.91</v>
      </c>
      <c r="N108" s="89">
        <v>282.41000000000003</v>
      </c>
      <c r="O108" s="90" t="s">
        <v>66</v>
      </c>
      <c r="P108" s="74">
        <f t="shared" si="11"/>
        <v>282.41000000000003</v>
      </c>
    </row>
    <row r="109" spans="2:16">
      <c r="B109" s="89">
        <v>180</v>
      </c>
      <c r="C109" s="90" t="s">
        <v>63</v>
      </c>
      <c r="D109" s="74">
        <f t="shared" si="7"/>
        <v>2.5714285714285714E-2</v>
      </c>
      <c r="E109" s="91">
        <v>1.2390000000000001</v>
      </c>
      <c r="F109" s="92">
        <v>2.862E-2</v>
      </c>
      <c r="G109" s="88">
        <f t="shared" si="8"/>
        <v>1.2676200000000002</v>
      </c>
      <c r="H109" s="89">
        <v>1.68</v>
      </c>
      <c r="I109" s="90" t="s">
        <v>12</v>
      </c>
      <c r="J109" s="98">
        <f t="shared" si="13"/>
        <v>1680</v>
      </c>
      <c r="K109" s="89">
        <v>242.78</v>
      </c>
      <c r="L109" s="90" t="s">
        <v>66</v>
      </c>
      <c r="M109" s="74">
        <f t="shared" si="10"/>
        <v>242.78</v>
      </c>
      <c r="N109" s="89">
        <v>287.83999999999997</v>
      </c>
      <c r="O109" s="90" t="s">
        <v>66</v>
      </c>
      <c r="P109" s="74">
        <f t="shared" si="11"/>
        <v>287.83999999999997</v>
      </c>
    </row>
    <row r="110" spans="2:16">
      <c r="B110" s="89">
        <v>200</v>
      </c>
      <c r="C110" s="90" t="s">
        <v>63</v>
      </c>
      <c r="D110" s="74">
        <f t="shared" si="7"/>
        <v>2.8571428571428574E-2</v>
      </c>
      <c r="E110" s="91">
        <v>1.3120000000000001</v>
      </c>
      <c r="F110" s="92">
        <v>2.6419999999999999E-2</v>
      </c>
      <c r="G110" s="88">
        <f t="shared" si="8"/>
        <v>1.3384200000000002</v>
      </c>
      <c r="H110" s="89">
        <v>1.81</v>
      </c>
      <c r="I110" s="90" t="s">
        <v>12</v>
      </c>
      <c r="J110" s="98">
        <f t="shared" si="13"/>
        <v>1810</v>
      </c>
      <c r="K110" s="89">
        <v>248.16</v>
      </c>
      <c r="L110" s="90" t="s">
        <v>66</v>
      </c>
      <c r="M110" s="74">
        <f t="shared" si="10"/>
        <v>248.16</v>
      </c>
      <c r="N110" s="89">
        <v>297.72000000000003</v>
      </c>
      <c r="O110" s="90" t="s">
        <v>66</v>
      </c>
      <c r="P110" s="74">
        <f t="shared" si="11"/>
        <v>297.72000000000003</v>
      </c>
    </row>
    <row r="111" spans="2:16">
      <c r="B111" s="89">
        <v>225</v>
      </c>
      <c r="C111" s="90" t="s">
        <v>63</v>
      </c>
      <c r="D111" s="74">
        <f t="shared" si="7"/>
        <v>3.2142857142857147E-2</v>
      </c>
      <c r="E111" s="91">
        <v>1.399</v>
      </c>
      <c r="F111" s="92">
        <v>2.4140000000000002E-2</v>
      </c>
      <c r="G111" s="88">
        <f t="shared" si="8"/>
        <v>1.4231400000000001</v>
      </c>
      <c r="H111" s="89">
        <v>1.95</v>
      </c>
      <c r="I111" s="90" t="s">
        <v>12</v>
      </c>
      <c r="J111" s="98">
        <f t="shared" si="13"/>
        <v>1950</v>
      </c>
      <c r="K111" s="89">
        <v>254.04</v>
      </c>
      <c r="L111" s="90" t="s">
        <v>66</v>
      </c>
      <c r="M111" s="74">
        <f t="shared" si="10"/>
        <v>254.04</v>
      </c>
      <c r="N111" s="89">
        <v>308.55</v>
      </c>
      <c r="O111" s="90" t="s">
        <v>66</v>
      </c>
      <c r="P111" s="74">
        <f t="shared" si="11"/>
        <v>308.55</v>
      </c>
    </row>
    <row r="112" spans="2:16">
      <c r="B112" s="89">
        <v>250</v>
      </c>
      <c r="C112" s="90" t="s">
        <v>63</v>
      </c>
      <c r="D112" s="74">
        <f t="shared" si="7"/>
        <v>3.5714285714285712E-2</v>
      </c>
      <c r="E112" s="91">
        <v>1.4810000000000001</v>
      </c>
      <c r="F112" s="92">
        <v>2.2249999999999999E-2</v>
      </c>
      <c r="G112" s="88">
        <f t="shared" si="8"/>
        <v>1.5032500000000002</v>
      </c>
      <c r="H112" s="89">
        <v>2.09</v>
      </c>
      <c r="I112" s="90" t="s">
        <v>12</v>
      </c>
      <c r="J112" s="98">
        <f t="shared" si="13"/>
        <v>2090</v>
      </c>
      <c r="K112" s="89">
        <v>259.02999999999997</v>
      </c>
      <c r="L112" s="90" t="s">
        <v>66</v>
      </c>
      <c r="M112" s="74">
        <f t="shared" si="10"/>
        <v>259.02999999999997</v>
      </c>
      <c r="N112" s="89">
        <v>318.02999999999997</v>
      </c>
      <c r="O112" s="90" t="s">
        <v>66</v>
      </c>
      <c r="P112" s="74">
        <f t="shared" si="11"/>
        <v>318.02999999999997</v>
      </c>
    </row>
    <row r="113" spans="1:16">
      <c r="B113" s="89">
        <v>275</v>
      </c>
      <c r="C113" s="90" t="s">
        <v>63</v>
      </c>
      <c r="D113" s="74">
        <f t="shared" si="7"/>
        <v>3.9285714285714292E-2</v>
      </c>
      <c r="E113" s="91">
        <v>1.5589999999999999</v>
      </c>
      <c r="F113" s="92">
        <v>2.0660000000000001E-2</v>
      </c>
      <c r="G113" s="88">
        <f t="shared" si="8"/>
        <v>1.5796599999999998</v>
      </c>
      <c r="H113" s="89">
        <v>2.2200000000000002</v>
      </c>
      <c r="I113" s="90" t="s">
        <v>12</v>
      </c>
      <c r="J113" s="98">
        <f t="shared" si="13"/>
        <v>2220</v>
      </c>
      <c r="K113" s="89">
        <v>263.35000000000002</v>
      </c>
      <c r="L113" s="90" t="s">
        <v>66</v>
      </c>
      <c r="M113" s="74">
        <f t="shared" si="10"/>
        <v>263.35000000000002</v>
      </c>
      <c r="N113" s="89">
        <v>326.42</v>
      </c>
      <c r="O113" s="90" t="s">
        <v>66</v>
      </c>
      <c r="P113" s="74">
        <f t="shared" si="11"/>
        <v>326.42</v>
      </c>
    </row>
    <row r="114" spans="1:16">
      <c r="B114" s="89">
        <v>300</v>
      </c>
      <c r="C114" s="90" t="s">
        <v>63</v>
      </c>
      <c r="D114" s="74">
        <f t="shared" ref="D114:D126" si="14">B114/1000/$C$5</f>
        <v>4.2857142857142858E-2</v>
      </c>
      <c r="E114" s="91">
        <v>1.633</v>
      </c>
      <c r="F114" s="92">
        <v>1.9310000000000001E-2</v>
      </c>
      <c r="G114" s="88">
        <f t="shared" si="8"/>
        <v>1.6523099999999999</v>
      </c>
      <c r="H114" s="89">
        <v>2.35</v>
      </c>
      <c r="I114" s="90" t="s">
        <v>12</v>
      </c>
      <c r="J114" s="98">
        <f t="shared" si="13"/>
        <v>2350</v>
      </c>
      <c r="K114" s="89">
        <v>267.14</v>
      </c>
      <c r="L114" s="90" t="s">
        <v>66</v>
      </c>
      <c r="M114" s="74">
        <f t="shared" si="10"/>
        <v>267.14</v>
      </c>
      <c r="N114" s="89">
        <v>333.93</v>
      </c>
      <c r="O114" s="90" t="s">
        <v>66</v>
      </c>
      <c r="P114" s="74">
        <f t="shared" si="11"/>
        <v>333.93</v>
      </c>
    </row>
    <row r="115" spans="1:16">
      <c r="B115" s="89">
        <v>325</v>
      </c>
      <c r="C115" s="90" t="s">
        <v>63</v>
      </c>
      <c r="D115" s="74">
        <f t="shared" si="14"/>
        <v>4.642857142857143E-2</v>
      </c>
      <c r="E115" s="91">
        <v>1.704</v>
      </c>
      <c r="F115" s="92">
        <v>1.813E-2</v>
      </c>
      <c r="G115" s="88">
        <f t="shared" si="8"/>
        <v>1.7221299999999999</v>
      </c>
      <c r="H115" s="89">
        <v>2.4700000000000002</v>
      </c>
      <c r="I115" s="90" t="s">
        <v>12</v>
      </c>
      <c r="J115" s="98">
        <f t="shared" si="13"/>
        <v>2470</v>
      </c>
      <c r="K115" s="89">
        <v>270.48</v>
      </c>
      <c r="L115" s="90" t="s">
        <v>66</v>
      </c>
      <c r="M115" s="74">
        <f t="shared" si="10"/>
        <v>270.48</v>
      </c>
      <c r="N115" s="89">
        <v>340.71</v>
      </c>
      <c r="O115" s="90" t="s">
        <v>66</v>
      </c>
      <c r="P115" s="74">
        <f t="shared" si="11"/>
        <v>340.71</v>
      </c>
    </row>
    <row r="116" spans="1:16">
      <c r="B116" s="89">
        <v>350</v>
      </c>
      <c r="C116" s="90" t="s">
        <v>63</v>
      </c>
      <c r="D116" s="74">
        <f t="shared" si="14"/>
        <v>4.9999999999999996E-2</v>
      </c>
      <c r="E116" s="91">
        <v>1.7709999999999999</v>
      </c>
      <c r="F116" s="92">
        <v>1.7100000000000001E-2</v>
      </c>
      <c r="G116" s="88">
        <f t="shared" si="8"/>
        <v>1.7880999999999998</v>
      </c>
      <c r="H116" s="89">
        <v>2.58</v>
      </c>
      <c r="I116" s="90" t="s">
        <v>12</v>
      </c>
      <c r="J116" s="98">
        <f t="shared" si="13"/>
        <v>2580</v>
      </c>
      <c r="K116" s="89">
        <v>273.48</v>
      </c>
      <c r="L116" s="90" t="s">
        <v>66</v>
      </c>
      <c r="M116" s="74">
        <f t="shared" si="10"/>
        <v>273.48</v>
      </c>
      <c r="N116" s="89">
        <v>346.88</v>
      </c>
      <c r="O116" s="90" t="s">
        <v>66</v>
      </c>
      <c r="P116" s="74">
        <f t="shared" si="11"/>
        <v>346.88</v>
      </c>
    </row>
    <row r="117" spans="1:16">
      <c r="B117" s="89">
        <v>375</v>
      </c>
      <c r="C117" s="90" t="s">
        <v>63</v>
      </c>
      <c r="D117" s="74">
        <f t="shared" si="14"/>
        <v>5.3571428571428568E-2</v>
      </c>
      <c r="E117" s="91">
        <v>1.835</v>
      </c>
      <c r="F117" s="92">
        <v>1.619E-2</v>
      </c>
      <c r="G117" s="88">
        <f t="shared" si="8"/>
        <v>1.8511899999999999</v>
      </c>
      <c r="H117" s="89">
        <v>2.7</v>
      </c>
      <c r="I117" s="90" t="s">
        <v>12</v>
      </c>
      <c r="J117" s="98">
        <f t="shared" si="13"/>
        <v>2700</v>
      </c>
      <c r="K117" s="89">
        <v>276.18</v>
      </c>
      <c r="L117" s="90" t="s">
        <v>66</v>
      </c>
      <c r="M117" s="74">
        <f t="shared" si="10"/>
        <v>276.18</v>
      </c>
      <c r="N117" s="89">
        <v>352.52</v>
      </c>
      <c r="O117" s="90" t="s">
        <v>66</v>
      </c>
      <c r="P117" s="74">
        <f t="shared" si="11"/>
        <v>352.52</v>
      </c>
    </row>
    <row r="118" spans="1:16">
      <c r="B118" s="89">
        <v>400</v>
      </c>
      <c r="C118" s="90" t="s">
        <v>63</v>
      </c>
      <c r="D118" s="74">
        <f t="shared" si="14"/>
        <v>5.7142857142857148E-2</v>
      </c>
      <c r="E118" s="91">
        <v>1.897</v>
      </c>
      <c r="F118" s="92">
        <v>1.538E-2</v>
      </c>
      <c r="G118" s="88">
        <f t="shared" si="8"/>
        <v>1.91238</v>
      </c>
      <c r="H118" s="89">
        <v>2.81</v>
      </c>
      <c r="I118" s="90" t="s">
        <v>12</v>
      </c>
      <c r="J118" s="98">
        <f t="shared" si="13"/>
        <v>2810</v>
      </c>
      <c r="K118" s="89">
        <v>278.63</v>
      </c>
      <c r="L118" s="90" t="s">
        <v>66</v>
      </c>
      <c r="M118" s="74">
        <f t="shared" si="10"/>
        <v>278.63</v>
      </c>
      <c r="N118" s="89">
        <v>357.71</v>
      </c>
      <c r="O118" s="90" t="s">
        <v>66</v>
      </c>
      <c r="P118" s="74">
        <f t="shared" si="11"/>
        <v>357.71</v>
      </c>
    </row>
    <row r="119" spans="1:16">
      <c r="B119" s="89">
        <v>450</v>
      </c>
      <c r="C119" s="90" t="s">
        <v>63</v>
      </c>
      <c r="D119" s="74">
        <f t="shared" si="14"/>
        <v>6.4285714285714293E-2</v>
      </c>
      <c r="E119" s="91">
        <v>2.012</v>
      </c>
      <c r="F119" s="92">
        <v>1.4E-2</v>
      </c>
      <c r="G119" s="88">
        <f t="shared" si="8"/>
        <v>2.0259999999999998</v>
      </c>
      <c r="H119" s="89">
        <v>3.01</v>
      </c>
      <c r="I119" s="90" t="s">
        <v>12</v>
      </c>
      <c r="J119" s="98">
        <f t="shared" si="13"/>
        <v>3010</v>
      </c>
      <c r="K119" s="89">
        <v>283.67</v>
      </c>
      <c r="L119" s="90" t="s">
        <v>66</v>
      </c>
      <c r="M119" s="74">
        <f t="shared" si="10"/>
        <v>283.67</v>
      </c>
      <c r="N119" s="89">
        <v>366.99</v>
      </c>
      <c r="O119" s="90" t="s">
        <v>66</v>
      </c>
      <c r="P119" s="74">
        <f t="shared" si="11"/>
        <v>366.99</v>
      </c>
    </row>
    <row r="120" spans="1:16">
      <c r="B120" s="89">
        <v>500</v>
      </c>
      <c r="C120" s="90" t="s">
        <v>63</v>
      </c>
      <c r="D120" s="74">
        <f t="shared" si="14"/>
        <v>7.1428571428571425E-2</v>
      </c>
      <c r="E120" s="91">
        <v>2.1179999999999999</v>
      </c>
      <c r="F120" s="92">
        <v>1.2869999999999999E-2</v>
      </c>
      <c r="G120" s="88">
        <f t="shared" si="8"/>
        <v>2.1308699999999998</v>
      </c>
      <c r="H120" s="89">
        <v>3.21</v>
      </c>
      <c r="I120" s="90" t="s">
        <v>12</v>
      </c>
      <c r="J120" s="98">
        <f t="shared" si="13"/>
        <v>3210</v>
      </c>
      <c r="K120" s="89">
        <v>287.99</v>
      </c>
      <c r="L120" s="90" t="s">
        <v>66</v>
      </c>
      <c r="M120" s="74">
        <f t="shared" si="10"/>
        <v>287.99</v>
      </c>
      <c r="N120" s="89">
        <v>375.06</v>
      </c>
      <c r="O120" s="90" t="s">
        <v>66</v>
      </c>
      <c r="P120" s="74">
        <f t="shared" si="11"/>
        <v>375.06</v>
      </c>
    </row>
    <row r="121" spans="1:16">
      <c r="B121" s="89">
        <v>550</v>
      </c>
      <c r="C121" s="90" t="s">
        <v>63</v>
      </c>
      <c r="D121" s="74">
        <f t="shared" si="14"/>
        <v>7.8571428571428584E-2</v>
      </c>
      <c r="E121" s="91">
        <v>2.2160000000000002</v>
      </c>
      <c r="F121" s="92">
        <v>1.191E-2</v>
      </c>
      <c r="G121" s="88">
        <f t="shared" si="8"/>
        <v>2.2279100000000001</v>
      </c>
      <c r="H121" s="89">
        <v>3.4</v>
      </c>
      <c r="I121" s="90" t="s">
        <v>12</v>
      </c>
      <c r="J121" s="98">
        <f t="shared" si="13"/>
        <v>3400</v>
      </c>
      <c r="K121" s="89">
        <v>291.76</v>
      </c>
      <c r="L121" s="90" t="s">
        <v>66</v>
      </c>
      <c r="M121" s="74">
        <f t="shared" si="10"/>
        <v>291.76</v>
      </c>
      <c r="N121" s="89">
        <v>382.2</v>
      </c>
      <c r="O121" s="90" t="s">
        <v>66</v>
      </c>
      <c r="P121" s="74">
        <f t="shared" si="11"/>
        <v>382.2</v>
      </c>
    </row>
    <row r="122" spans="1:16">
      <c r="B122" s="89">
        <v>600</v>
      </c>
      <c r="C122" s="90" t="s">
        <v>63</v>
      </c>
      <c r="D122" s="74">
        <f t="shared" si="14"/>
        <v>8.5714285714285715E-2</v>
      </c>
      <c r="E122" s="91">
        <v>2.3050000000000002</v>
      </c>
      <c r="F122" s="92">
        <v>1.11E-2</v>
      </c>
      <c r="G122" s="88">
        <f t="shared" si="8"/>
        <v>2.3161</v>
      </c>
      <c r="H122" s="89">
        <v>3.58</v>
      </c>
      <c r="I122" s="90" t="s">
        <v>12</v>
      </c>
      <c r="J122" s="98">
        <f t="shared" si="13"/>
        <v>3580</v>
      </c>
      <c r="K122" s="89">
        <v>295.10000000000002</v>
      </c>
      <c r="L122" s="90" t="s">
        <v>66</v>
      </c>
      <c r="M122" s="74">
        <f t="shared" si="10"/>
        <v>295.10000000000002</v>
      </c>
      <c r="N122" s="89">
        <v>388.59</v>
      </c>
      <c r="O122" s="90" t="s">
        <v>66</v>
      </c>
      <c r="P122" s="74">
        <f t="shared" si="11"/>
        <v>388.59</v>
      </c>
    </row>
    <row r="123" spans="1:16">
      <c r="B123" s="89">
        <v>650</v>
      </c>
      <c r="C123" s="90" t="s">
        <v>63</v>
      </c>
      <c r="D123" s="74">
        <f t="shared" si="14"/>
        <v>9.285714285714286E-2</v>
      </c>
      <c r="E123" s="91">
        <v>2.387</v>
      </c>
      <c r="F123" s="92">
        <v>1.04E-2</v>
      </c>
      <c r="G123" s="88">
        <f t="shared" si="8"/>
        <v>2.3974000000000002</v>
      </c>
      <c r="H123" s="89">
        <v>3.76</v>
      </c>
      <c r="I123" s="90" t="s">
        <v>12</v>
      </c>
      <c r="J123" s="98">
        <f t="shared" si="13"/>
        <v>3760</v>
      </c>
      <c r="K123" s="89">
        <v>298.10000000000002</v>
      </c>
      <c r="L123" s="90" t="s">
        <v>66</v>
      </c>
      <c r="M123" s="74">
        <f t="shared" si="10"/>
        <v>298.10000000000002</v>
      </c>
      <c r="N123" s="89">
        <v>394.37</v>
      </c>
      <c r="O123" s="90" t="s">
        <v>66</v>
      </c>
      <c r="P123" s="74">
        <f t="shared" si="11"/>
        <v>394.37</v>
      </c>
    </row>
    <row r="124" spans="1:16">
      <c r="B124" s="89">
        <v>700</v>
      </c>
      <c r="C124" s="90" t="s">
        <v>63</v>
      </c>
      <c r="D124" s="74">
        <f t="shared" si="14"/>
        <v>9.9999999999999992E-2</v>
      </c>
      <c r="E124" s="91">
        <v>2.4630000000000001</v>
      </c>
      <c r="F124" s="92">
        <v>9.7929999999999996E-3</v>
      </c>
      <c r="G124" s="88">
        <f t="shared" si="8"/>
        <v>2.4727930000000002</v>
      </c>
      <c r="H124" s="89">
        <v>3.92</v>
      </c>
      <c r="I124" s="90" t="s">
        <v>12</v>
      </c>
      <c r="J124" s="98">
        <f t="shared" si="13"/>
        <v>3920</v>
      </c>
      <c r="K124" s="89">
        <v>300.82</v>
      </c>
      <c r="L124" s="90" t="s">
        <v>66</v>
      </c>
      <c r="M124" s="74">
        <f t="shared" si="10"/>
        <v>300.82</v>
      </c>
      <c r="N124" s="89">
        <v>399.63</v>
      </c>
      <c r="O124" s="90" t="s">
        <v>66</v>
      </c>
      <c r="P124" s="74">
        <f t="shared" si="11"/>
        <v>399.63</v>
      </c>
    </row>
    <row r="125" spans="1:16">
      <c r="B125" s="77">
        <v>800</v>
      </c>
      <c r="C125" s="79" t="s">
        <v>63</v>
      </c>
      <c r="D125" s="74">
        <f t="shared" si="14"/>
        <v>0.1142857142857143</v>
      </c>
      <c r="E125" s="91">
        <v>2.5950000000000002</v>
      </c>
      <c r="F125" s="92">
        <v>8.7790000000000003E-3</v>
      </c>
      <c r="G125" s="88">
        <f t="shared" si="8"/>
        <v>2.6037790000000003</v>
      </c>
      <c r="H125" s="89">
        <v>4.25</v>
      </c>
      <c r="I125" s="90" t="s">
        <v>12</v>
      </c>
      <c r="J125" s="98">
        <f t="shared" si="13"/>
        <v>4250</v>
      </c>
      <c r="K125" s="89">
        <v>307.32</v>
      </c>
      <c r="L125" s="90" t="s">
        <v>66</v>
      </c>
      <c r="M125" s="74">
        <f t="shared" si="10"/>
        <v>307.32</v>
      </c>
      <c r="N125" s="89">
        <v>408.96</v>
      </c>
      <c r="O125" s="90" t="s">
        <v>66</v>
      </c>
      <c r="P125" s="74">
        <f t="shared" si="11"/>
        <v>408.96</v>
      </c>
    </row>
    <row r="126" spans="1:16">
      <c r="B126" s="77">
        <v>900</v>
      </c>
      <c r="C126" s="79" t="s">
        <v>63</v>
      </c>
      <c r="D126" s="74">
        <f t="shared" si="14"/>
        <v>0.12857142857142859</v>
      </c>
      <c r="E126" s="91">
        <v>2.7050000000000001</v>
      </c>
      <c r="F126" s="92">
        <v>7.9679999999999994E-3</v>
      </c>
      <c r="G126" s="88">
        <f t="shared" si="8"/>
        <v>2.712968</v>
      </c>
      <c r="H126" s="77">
        <v>4.5599999999999996</v>
      </c>
      <c r="I126" s="79" t="s">
        <v>12</v>
      </c>
      <c r="J126" s="98">
        <f t="shared" si="13"/>
        <v>4560</v>
      </c>
      <c r="K126" s="77">
        <v>312.97000000000003</v>
      </c>
      <c r="L126" s="79" t="s">
        <v>66</v>
      </c>
      <c r="M126" s="74">
        <f t="shared" si="10"/>
        <v>312.97000000000003</v>
      </c>
      <c r="N126" s="77">
        <v>417.04</v>
      </c>
      <c r="O126" s="79" t="s">
        <v>66</v>
      </c>
      <c r="P126" s="74">
        <f t="shared" si="11"/>
        <v>417.04</v>
      </c>
    </row>
    <row r="127" spans="1:16">
      <c r="B127" s="77">
        <v>1</v>
      </c>
      <c r="C127" s="78" t="s">
        <v>65</v>
      </c>
      <c r="D127" s="74">
        <f t="shared" ref="D127:D190" si="15">B127/$C$5</f>
        <v>0.14285714285714285</v>
      </c>
      <c r="E127" s="91">
        <v>2.7949999999999999</v>
      </c>
      <c r="F127" s="92">
        <v>7.3029999999999996E-3</v>
      </c>
      <c r="G127" s="88">
        <f t="shared" si="8"/>
        <v>2.8023029999999998</v>
      </c>
      <c r="H127" s="77">
        <v>4.8600000000000003</v>
      </c>
      <c r="I127" s="79" t="s">
        <v>12</v>
      </c>
      <c r="J127" s="98">
        <f t="shared" si="13"/>
        <v>4860</v>
      </c>
      <c r="K127" s="77">
        <v>318.01</v>
      </c>
      <c r="L127" s="79" t="s">
        <v>66</v>
      </c>
      <c r="M127" s="74">
        <f t="shared" si="10"/>
        <v>318.01</v>
      </c>
      <c r="N127" s="77">
        <v>424.2</v>
      </c>
      <c r="O127" s="79" t="s">
        <v>66</v>
      </c>
      <c r="P127" s="74">
        <f t="shared" si="11"/>
        <v>424.2</v>
      </c>
    </row>
    <row r="128" spans="1:16">
      <c r="A128" s="186"/>
      <c r="B128" s="89">
        <v>1.1000000000000001</v>
      </c>
      <c r="C128" s="90" t="s">
        <v>65</v>
      </c>
      <c r="D128" s="74">
        <f t="shared" si="15"/>
        <v>0.15714285714285717</v>
      </c>
      <c r="E128" s="91">
        <v>2.867</v>
      </c>
      <c r="F128" s="92">
        <v>6.7479999999999997E-3</v>
      </c>
      <c r="G128" s="88">
        <f t="shared" si="8"/>
        <v>2.873748</v>
      </c>
      <c r="H128" s="89">
        <v>5.15</v>
      </c>
      <c r="I128" s="90" t="s">
        <v>12</v>
      </c>
      <c r="J128" s="98">
        <f t="shared" si="13"/>
        <v>5150</v>
      </c>
      <c r="K128" s="77">
        <v>322.60000000000002</v>
      </c>
      <c r="L128" s="79" t="s">
        <v>66</v>
      </c>
      <c r="M128" s="74">
        <f t="shared" si="10"/>
        <v>322.60000000000002</v>
      </c>
      <c r="N128" s="77">
        <v>430.65</v>
      </c>
      <c r="O128" s="79" t="s">
        <v>66</v>
      </c>
      <c r="P128" s="74">
        <f t="shared" si="11"/>
        <v>430.65</v>
      </c>
    </row>
    <row r="129" spans="1:16">
      <c r="A129" s="186"/>
      <c r="B129" s="89">
        <v>1.2</v>
      </c>
      <c r="C129" s="90" t="s">
        <v>65</v>
      </c>
      <c r="D129" s="74">
        <f t="shared" si="15"/>
        <v>0.17142857142857143</v>
      </c>
      <c r="E129" s="91">
        <v>2.9239999999999999</v>
      </c>
      <c r="F129" s="92">
        <v>6.2760000000000003E-3</v>
      </c>
      <c r="G129" s="88">
        <f t="shared" si="8"/>
        <v>2.9302760000000001</v>
      </c>
      <c r="H129" s="89">
        <v>5.44</v>
      </c>
      <c r="I129" s="90" t="s">
        <v>12</v>
      </c>
      <c r="J129" s="98">
        <f t="shared" si="13"/>
        <v>5440</v>
      </c>
      <c r="K129" s="77">
        <v>326.85000000000002</v>
      </c>
      <c r="L129" s="79" t="s">
        <v>66</v>
      </c>
      <c r="M129" s="74">
        <f t="shared" si="10"/>
        <v>326.85000000000002</v>
      </c>
      <c r="N129" s="77">
        <v>436.54</v>
      </c>
      <c r="O129" s="79" t="s">
        <v>66</v>
      </c>
      <c r="P129" s="74">
        <f t="shared" si="11"/>
        <v>436.54</v>
      </c>
    </row>
    <row r="130" spans="1:16">
      <c r="A130" s="186"/>
      <c r="B130" s="89">
        <v>1.3</v>
      </c>
      <c r="C130" s="90" t="s">
        <v>65</v>
      </c>
      <c r="D130" s="74">
        <f t="shared" si="15"/>
        <v>0.18571428571428572</v>
      </c>
      <c r="E130" s="91">
        <v>2.9670000000000001</v>
      </c>
      <c r="F130" s="92">
        <v>5.8710000000000004E-3</v>
      </c>
      <c r="G130" s="88">
        <f t="shared" si="8"/>
        <v>2.972871</v>
      </c>
      <c r="H130" s="89">
        <v>5.72</v>
      </c>
      <c r="I130" s="90" t="s">
        <v>12</v>
      </c>
      <c r="J130" s="98">
        <f t="shared" si="13"/>
        <v>5720</v>
      </c>
      <c r="K130" s="77">
        <v>330.83</v>
      </c>
      <c r="L130" s="79" t="s">
        <v>66</v>
      </c>
      <c r="M130" s="74">
        <f t="shared" si="10"/>
        <v>330.83</v>
      </c>
      <c r="N130" s="77">
        <v>441.99</v>
      </c>
      <c r="O130" s="79" t="s">
        <v>66</v>
      </c>
      <c r="P130" s="74">
        <f t="shared" si="11"/>
        <v>441.99</v>
      </c>
    </row>
    <row r="131" spans="1:16">
      <c r="A131" s="186"/>
      <c r="B131" s="89">
        <v>1.4</v>
      </c>
      <c r="C131" s="90" t="s">
        <v>65</v>
      </c>
      <c r="D131" s="74">
        <f t="shared" si="15"/>
        <v>0.19999999999999998</v>
      </c>
      <c r="E131" s="91">
        <v>2.9990000000000001</v>
      </c>
      <c r="F131" s="92">
        <v>5.5180000000000003E-3</v>
      </c>
      <c r="G131" s="88">
        <f t="shared" si="8"/>
        <v>3.004518</v>
      </c>
      <c r="H131" s="89">
        <v>5.99</v>
      </c>
      <c r="I131" s="90" t="s">
        <v>12</v>
      </c>
      <c r="J131" s="98">
        <f t="shared" si="13"/>
        <v>5990</v>
      </c>
      <c r="K131" s="77">
        <v>334.61</v>
      </c>
      <c r="L131" s="79" t="s">
        <v>66</v>
      </c>
      <c r="M131" s="74">
        <f t="shared" si="10"/>
        <v>334.61</v>
      </c>
      <c r="N131" s="77">
        <v>447.08</v>
      </c>
      <c r="O131" s="79" t="s">
        <v>66</v>
      </c>
      <c r="P131" s="74">
        <f t="shared" si="11"/>
        <v>447.08</v>
      </c>
    </row>
    <row r="132" spans="1:16">
      <c r="A132" s="186"/>
      <c r="B132" s="89">
        <v>1.5</v>
      </c>
      <c r="C132" s="90" t="s">
        <v>65</v>
      </c>
      <c r="D132" s="74">
        <f t="shared" si="15"/>
        <v>0.21428571428571427</v>
      </c>
      <c r="E132" s="91">
        <v>3.02</v>
      </c>
      <c r="F132" s="92">
        <v>5.208E-3</v>
      </c>
      <c r="G132" s="88">
        <f t="shared" si="8"/>
        <v>3.0252080000000001</v>
      </c>
      <c r="H132" s="89">
        <v>6.27</v>
      </c>
      <c r="I132" s="90" t="s">
        <v>12</v>
      </c>
      <c r="J132" s="98">
        <f t="shared" si="13"/>
        <v>6270</v>
      </c>
      <c r="K132" s="77">
        <v>338.23</v>
      </c>
      <c r="L132" s="79" t="s">
        <v>66</v>
      </c>
      <c r="M132" s="74">
        <f t="shared" si="10"/>
        <v>338.23</v>
      </c>
      <c r="N132" s="77">
        <v>451.88</v>
      </c>
      <c r="O132" s="79" t="s">
        <v>66</v>
      </c>
      <c r="P132" s="74">
        <f t="shared" si="11"/>
        <v>451.88</v>
      </c>
    </row>
    <row r="133" spans="1:16">
      <c r="A133" s="186"/>
      <c r="B133" s="89">
        <v>1.6</v>
      </c>
      <c r="C133" s="90" t="s">
        <v>65</v>
      </c>
      <c r="D133" s="74">
        <f t="shared" si="15"/>
        <v>0.22857142857142859</v>
      </c>
      <c r="E133" s="91">
        <v>3.0329999999999999</v>
      </c>
      <c r="F133" s="92">
        <v>4.9329999999999999E-3</v>
      </c>
      <c r="G133" s="88">
        <f t="shared" si="8"/>
        <v>3.0379329999999998</v>
      </c>
      <c r="H133" s="89">
        <v>6.54</v>
      </c>
      <c r="I133" s="90" t="s">
        <v>12</v>
      </c>
      <c r="J133" s="98">
        <f t="shared" si="13"/>
        <v>6540</v>
      </c>
      <c r="K133" s="77">
        <v>341.73</v>
      </c>
      <c r="L133" s="79" t="s">
        <v>66</v>
      </c>
      <c r="M133" s="74">
        <f t="shared" si="10"/>
        <v>341.73</v>
      </c>
      <c r="N133" s="77">
        <v>456.45</v>
      </c>
      <c r="O133" s="79" t="s">
        <v>66</v>
      </c>
      <c r="P133" s="74">
        <f t="shared" si="11"/>
        <v>456.45</v>
      </c>
    </row>
    <row r="134" spans="1:16">
      <c r="A134" s="186"/>
      <c r="B134" s="89">
        <v>1.7</v>
      </c>
      <c r="C134" s="90" t="s">
        <v>65</v>
      </c>
      <c r="D134" s="74">
        <f t="shared" si="15"/>
        <v>0.24285714285714285</v>
      </c>
      <c r="E134" s="91">
        <v>3.0379999999999998</v>
      </c>
      <c r="F134" s="92">
        <v>4.6870000000000002E-3</v>
      </c>
      <c r="G134" s="88">
        <f t="shared" si="8"/>
        <v>3.0426869999999999</v>
      </c>
      <c r="H134" s="89">
        <v>6.81</v>
      </c>
      <c r="I134" s="90" t="s">
        <v>12</v>
      </c>
      <c r="J134" s="98">
        <f t="shared" si="13"/>
        <v>6810</v>
      </c>
      <c r="K134" s="77">
        <v>345.13</v>
      </c>
      <c r="L134" s="79" t="s">
        <v>66</v>
      </c>
      <c r="M134" s="74">
        <f t="shared" si="10"/>
        <v>345.13</v>
      </c>
      <c r="N134" s="77">
        <v>460.81</v>
      </c>
      <c r="O134" s="79" t="s">
        <v>66</v>
      </c>
      <c r="P134" s="74">
        <f t="shared" si="11"/>
        <v>460.81</v>
      </c>
    </row>
    <row r="135" spans="1:16">
      <c r="A135" s="186"/>
      <c r="B135" s="89">
        <v>1.8</v>
      </c>
      <c r="C135" s="90" t="s">
        <v>65</v>
      </c>
      <c r="D135" s="74">
        <f t="shared" si="15"/>
        <v>0.25714285714285717</v>
      </c>
      <c r="E135" s="91">
        <v>3.0369999999999999</v>
      </c>
      <c r="F135" s="92">
        <v>4.4669999999999996E-3</v>
      </c>
      <c r="G135" s="88">
        <f t="shared" si="8"/>
        <v>3.0414669999999999</v>
      </c>
      <c r="H135" s="89">
        <v>7.08</v>
      </c>
      <c r="I135" s="90" t="s">
        <v>12</v>
      </c>
      <c r="J135" s="98">
        <f t="shared" si="13"/>
        <v>7080</v>
      </c>
      <c r="K135" s="77">
        <v>348.46</v>
      </c>
      <c r="L135" s="79" t="s">
        <v>66</v>
      </c>
      <c r="M135" s="74">
        <f t="shared" si="10"/>
        <v>348.46</v>
      </c>
      <c r="N135" s="77">
        <v>465.01</v>
      </c>
      <c r="O135" s="79" t="s">
        <v>66</v>
      </c>
      <c r="P135" s="74">
        <f t="shared" si="11"/>
        <v>465.01</v>
      </c>
    </row>
    <row r="136" spans="1:16">
      <c r="A136" s="186"/>
      <c r="B136" s="89">
        <v>2</v>
      </c>
      <c r="C136" s="90" t="s">
        <v>65</v>
      </c>
      <c r="D136" s="74">
        <f t="shared" si="15"/>
        <v>0.2857142857142857</v>
      </c>
      <c r="E136" s="91">
        <v>3.02</v>
      </c>
      <c r="F136" s="92">
        <v>4.0860000000000002E-3</v>
      </c>
      <c r="G136" s="88">
        <f t="shared" si="8"/>
        <v>3.0240860000000001</v>
      </c>
      <c r="H136" s="89">
        <v>7.63</v>
      </c>
      <c r="I136" s="90" t="s">
        <v>12</v>
      </c>
      <c r="J136" s="98">
        <f t="shared" si="13"/>
        <v>7630</v>
      </c>
      <c r="K136" s="77">
        <v>359.12</v>
      </c>
      <c r="L136" s="79" t="s">
        <v>66</v>
      </c>
      <c r="M136" s="74">
        <f t="shared" si="10"/>
        <v>359.12</v>
      </c>
      <c r="N136" s="77">
        <v>473.01</v>
      </c>
      <c r="O136" s="79" t="s">
        <v>66</v>
      </c>
      <c r="P136" s="74">
        <f t="shared" si="11"/>
        <v>473.01</v>
      </c>
    </row>
    <row r="137" spans="1:16">
      <c r="A137" s="186"/>
      <c r="B137" s="89">
        <v>2.25</v>
      </c>
      <c r="C137" s="90" t="s">
        <v>65</v>
      </c>
      <c r="D137" s="74">
        <f t="shared" si="15"/>
        <v>0.32142857142857145</v>
      </c>
      <c r="E137" s="91">
        <v>2.9780000000000002</v>
      </c>
      <c r="F137" s="92">
        <v>3.6970000000000002E-3</v>
      </c>
      <c r="G137" s="88">
        <f t="shared" si="8"/>
        <v>2.981697</v>
      </c>
      <c r="H137" s="89">
        <v>8.32</v>
      </c>
      <c r="I137" s="90" t="s">
        <v>12</v>
      </c>
      <c r="J137" s="98">
        <f t="shared" si="13"/>
        <v>8320</v>
      </c>
      <c r="K137" s="77">
        <v>374.67</v>
      </c>
      <c r="L137" s="79" t="s">
        <v>66</v>
      </c>
      <c r="M137" s="74">
        <f t="shared" si="10"/>
        <v>374.67</v>
      </c>
      <c r="N137" s="77">
        <v>482.47</v>
      </c>
      <c r="O137" s="79" t="s">
        <v>66</v>
      </c>
      <c r="P137" s="74">
        <f t="shared" si="11"/>
        <v>482.47</v>
      </c>
    </row>
    <row r="138" spans="1:16">
      <c r="A138" s="186"/>
      <c r="B138" s="89">
        <v>2.5</v>
      </c>
      <c r="C138" s="90" t="s">
        <v>65</v>
      </c>
      <c r="D138" s="74">
        <f t="shared" si="15"/>
        <v>0.35714285714285715</v>
      </c>
      <c r="E138" s="91">
        <v>2.9220000000000002</v>
      </c>
      <c r="F138" s="92">
        <v>3.3800000000000002E-3</v>
      </c>
      <c r="G138" s="88">
        <f t="shared" si="8"/>
        <v>2.9253800000000001</v>
      </c>
      <c r="H138" s="89">
        <v>9.02</v>
      </c>
      <c r="I138" s="90" t="s">
        <v>12</v>
      </c>
      <c r="J138" s="98">
        <f t="shared" si="13"/>
        <v>9020</v>
      </c>
      <c r="K138" s="77">
        <v>389.97</v>
      </c>
      <c r="L138" s="79" t="s">
        <v>66</v>
      </c>
      <c r="M138" s="74">
        <f t="shared" si="10"/>
        <v>389.97</v>
      </c>
      <c r="N138" s="77">
        <v>491.53</v>
      </c>
      <c r="O138" s="79" t="s">
        <v>66</v>
      </c>
      <c r="P138" s="74">
        <f t="shared" si="11"/>
        <v>491.53</v>
      </c>
    </row>
    <row r="139" spans="1:16">
      <c r="A139" s="186"/>
      <c r="B139" s="89">
        <v>2.75</v>
      </c>
      <c r="C139" s="90" t="s">
        <v>65</v>
      </c>
      <c r="D139" s="74">
        <f t="shared" si="15"/>
        <v>0.39285714285714285</v>
      </c>
      <c r="E139" s="91">
        <v>2.8580000000000001</v>
      </c>
      <c r="F139" s="92">
        <v>3.1159999999999998E-3</v>
      </c>
      <c r="G139" s="88">
        <f t="shared" si="8"/>
        <v>2.861116</v>
      </c>
      <c r="H139" s="89">
        <v>9.74</v>
      </c>
      <c r="I139" s="90" t="s">
        <v>12</v>
      </c>
      <c r="J139" s="98">
        <f t="shared" si="13"/>
        <v>9740</v>
      </c>
      <c r="K139" s="77">
        <v>405.2</v>
      </c>
      <c r="L139" s="79" t="s">
        <v>66</v>
      </c>
      <c r="M139" s="74">
        <f t="shared" si="10"/>
        <v>405.2</v>
      </c>
      <c r="N139" s="77">
        <v>500.35</v>
      </c>
      <c r="O139" s="79" t="s">
        <v>66</v>
      </c>
      <c r="P139" s="74">
        <f t="shared" si="11"/>
        <v>500.35</v>
      </c>
    </row>
    <row r="140" spans="1:16">
      <c r="A140" s="186"/>
      <c r="B140" s="89">
        <v>3</v>
      </c>
      <c r="C140" s="95" t="s">
        <v>65</v>
      </c>
      <c r="D140" s="74">
        <f t="shared" si="15"/>
        <v>0.42857142857142855</v>
      </c>
      <c r="E140" s="91">
        <v>2.7890000000000001</v>
      </c>
      <c r="F140" s="92">
        <v>2.8930000000000002E-3</v>
      </c>
      <c r="G140" s="88">
        <f t="shared" si="8"/>
        <v>2.791893</v>
      </c>
      <c r="H140" s="89">
        <v>10.47</v>
      </c>
      <c r="I140" s="90" t="s">
        <v>12</v>
      </c>
      <c r="J140" s="98">
        <f t="shared" si="13"/>
        <v>10470</v>
      </c>
      <c r="K140" s="77">
        <v>420.48</v>
      </c>
      <c r="L140" s="79" t="s">
        <v>66</v>
      </c>
      <c r="M140" s="74">
        <f t="shared" si="10"/>
        <v>420.48</v>
      </c>
      <c r="N140" s="77">
        <v>509.02</v>
      </c>
      <c r="O140" s="79" t="s">
        <v>66</v>
      </c>
      <c r="P140" s="74">
        <f t="shared" si="11"/>
        <v>509.02</v>
      </c>
    </row>
    <row r="141" spans="1:16">
      <c r="B141" s="89">
        <v>3.25</v>
      </c>
      <c r="C141" s="79" t="s">
        <v>65</v>
      </c>
      <c r="D141" s="74">
        <f t="shared" si="15"/>
        <v>0.4642857142857143</v>
      </c>
      <c r="E141" s="91">
        <v>2.72</v>
      </c>
      <c r="F141" s="92">
        <v>2.7009999999999998E-3</v>
      </c>
      <c r="G141" s="88">
        <f t="shared" si="8"/>
        <v>2.7227010000000003</v>
      </c>
      <c r="H141" s="77">
        <v>11.22</v>
      </c>
      <c r="I141" s="79" t="s">
        <v>12</v>
      </c>
      <c r="J141" s="98">
        <f t="shared" si="13"/>
        <v>11220</v>
      </c>
      <c r="K141" s="77">
        <v>435.9</v>
      </c>
      <c r="L141" s="79" t="s">
        <v>66</v>
      </c>
      <c r="M141" s="74">
        <f t="shared" si="10"/>
        <v>435.9</v>
      </c>
      <c r="N141" s="77">
        <v>517.62</v>
      </c>
      <c r="O141" s="79" t="s">
        <v>66</v>
      </c>
      <c r="P141" s="74">
        <f t="shared" si="11"/>
        <v>517.62</v>
      </c>
    </row>
    <row r="142" spans="1:16">
      <c r="B142" s="89">
        <v>3.5</v>
      </c>
      <c r="C142" s="79" t="s">
        <v>65</v>
      </c>
      <c r="D142" s="74">
        <f t="shared" si="15"/>
        <v>0.5</v>
      </c>
      <c r="E142" s="91">
        <v>2.65</v>
      </c>
      <c r="F142" s="92">
        <v>2.5349999999999999E-3</v>
      </c>
      <c r="G142" s="88">
        <f t="shared" si="8"/>
        <v>2.6525349999999999</v>
      </c>
      <c r="H142" s="77">
        <v>12</v>
      </c>
      <c r="I142" s="79" t="s">
        <v>12</v>
      </c>
      <c r="J142" s="98">
        <f t="shared" si="13"/>
        <v>12000</v>
      </c>
      <c r="K142" s="77">
        <v>451.5</v>
      </c>
      <c r="L142" s="79" t="s">
        <v>66</v>
      </c>
      <c r="M142" s="74">
        <f t="shared" si="10"/>
        <v>451.5</v>
      </c>
      <c r="N142" s="77">
        <v>526.22</v>
      </c>
      <c r="O142" s="79" t="s">
        <v>66</v>
      </c>
      <c r="P142" s="74">
        <f t="shared" si="11"/>
        <v>526.22</v>
      </c>
    </row>
    <row r="143" spans="1:16">
      <c r="B143" s="89">
        <v>3.75</v>
      </c>
      <c r="C143" s="79" t="s">
        <v>65</v>
      </c>
      <c r="D143" s="74">
        <f t="shared" si="15"/>
        <v>0.5357142857142857</v>
      </c>
      <c r="E143" s="91">
        <v>2.5819999999999999</v>
      </c>
      <c r="F143" s="92">
        <v>2.3890000000000001E-3</v>
      </c>
      <c r="G143" s="88">
        <f t="shared" si="8"/>
        <v>2.5843889999999998</v>
      </c>
      <c r="H143" s="77">
        <v>12.79</v>
      </c>
      <c r="I143" s="79" t="s">
        <v>12</v>
      </c>
      <c r="J143" s="98">
        <f t="shared" si="13"/>
        <v>12790</v>
      </c>
      <c r="K143" s="77">
        <v>467.32</v>
      </c>
      <c r="L143" s="79" t="s">
        <v>66</v>
      </c>
      <c r="M143" s="74">
        <f t="shared" si="10"/>
        <v>467.32</v>
      </c>
      <c r="N143" s="77">
        <v>534.86</v>
      </c>
      <c r="O143" s="79" t="s">
        <v>66</v>
      </c>
      <c r="P143" s="74">
        <f t="shared" si="11"/>
        <v>534.86</v>
      </c>
    </row>
    <row r="144" spans="1:16">
      <c r="B144" s="89">
        <v>4</v>
      </c>
      <c r="C144" s="79" t="s">
        <v>65</v>
      </c>
      <c r="D144" s="74">
        <f t="shared" si="15"/>
        <v>0.5714285714285714</v>
      </c>
      <c r="E144" s="91">
        <v>2.516</v>
      </c>
      <c r="F144" s="92">
        <v>2.2599999999999999E-3</v>
      </c>
      <c r="G144" s="88">
        <f t="shared" si="8"/>
        <v>2.5182600000000002</v>
      </c>
      <c r="H144" s="77">
        <v>13.6</v>
      </c>
      <c r="I144" s="79" t="s">
        <v>12</v>
      </c>
      <c r="J144" s="98">
        <f t="shared" si="13"/>
        <v>13600</v>
      </c>
      <c r="K144" s="77">
        <v>483.4</v>
      </c>
      <c r="L144" s="79" t="s">
        <v>66</v>
      </c>
      <c r="M144" s="74">
        <f t="shared" si="10"/>
        <v>483.4</v>
      </c>
      <c r="N144" s="77">
        <v>543.58000000000004</v>
      </c>
      <c r="O144" s="79" t="s">
        <v>66</v>
      </c>
      <c r="P144" s="74">
        <f t="shared" si="11"/>
        <v>543.58000000000004</v>
      </c>
    </row>
    <row r="145" spans="2:16">
      <c r="B145" s="89">
        <v>4.5</v>
      </c>
      <c r="C145" s="79" t="s">
        <v>65</v>
      </c>
      <c r="D145" s="74">
        <f t="shared" si="15"/>
        <v>0.6428571428571429</v>
      </c>
      <c r="E145" s="91">
        <v>2.39</v>
      </c>
      <c r="F145" s="92">
        <v>2.0409999999999998E-3</v>
      </c>
      <c r="G145" s="88">
        <f t="shared" si="8"/>
        <v>2.3920410000000003</v>
      </c>
      <c r="H145" s="77">
        <v>15.29</v>
      </c>
      <c r="I145" s="79" t="s">
        <v>12</v>
      </c>
      <c r="J145" s="98">
        <f t="shared" si="13"/>
        <v>15290</v>
      </c>
      <c r="K145" s="77">
        <v>543.27</v>
      </c>
      <c r="L145" s="79" t="s">
        <v>66</v>
      </c>
      <c r="M145" s="74">
        <f t="shared" si="10"/>
        <v>543.27</v>
      </c>
      <c r="N145" s="77">
        <v>561.37</v>
      </c>
      <c r="O145" s="79" t="s">
        <v>66</v>
      </c>
      <c r="P145" s="74">
        <f t="shared" si="11"/>
        <v>561.37</v>
      </c>
    </row>
    <row r="146" spans="2:16">
      <c r="B146" s="89">
        <v>5</v>
      </c>
      <c r="C146" s="79" t="s">
        <v>65</v>
      </c>
      <c r="D146" s="74">
        <f t="shared" si="15"/>
        <v>0.7142857142857143</v>
      </c>
      <c r="E146" s="91">
        <v>2.2749999999999999</v>
      </c>
      <c r="F146" s="92">
        <v>1.8630000000000001E-3</v>
      </c>
      <c r="G146" s="88">
        <f t="shared" si="8"/>
        <v>2.2768630000000001</v>
      </c>
      <c r="H146" s="77">
        <v>17.07</v>
      </c>
      <c r="I146" s="79" t="s">
        <v>12</v>
      </c>
      <c r="J146" s="98">
        <f t="shared" si="13"/>
        <v>17070</v>
      </c>
      <c r="K146" s="77">
        <v>602.53</v>
      </c>
      <c r="L146" s="79" t="s">
        <v>66</v>
      </c>
      <c r="M146" s="74">
        <f t="shared" si="10"/>
        <v>602.53</v>
      </c>
      <c r="N146" s="77">
        <v>579.77</v>
      </c>
      <c r="O146" s="79" t="s">
        <v>66</v>
      </c>
      <c r="P146" s="74">
        <f t="shared" si="11"/>
        <v>579.77</v>
      </c>
    </row>
    <row r="147" spans="2:16">
      <c r="B147" s="89">
        <v>5.5</v>
      </c>
      <c r="C147" s="79" t="s">
        <v>65</v>
      </c>
      <c r="D147" s="74">
        <f t="shared" si="15"/>
        <v>0.7857142857142857</v>
      </c>
      <c r="E147" s="91">
        <v>2.169</v>
      </c>
      <c r="F147" s="92">
        <v>1.7160000000000001E-3</v>
      </c>
      <c r="G147" s="88">
        <f t="shared" si="8"/>
        <v>2.1707160000000001</v>
      </c>
      <c r="H147" s="77">
        <v>18.93</v>
      </c>
      <c r="I147" s="79" t="s">
        <v>12</v>
      </c>
      <c r="J147" s="98">
        <f t="shared" si="13"/>
        <v>18930</v>
      </c>
      <c r="K147" s="77">
        <v>661.69</v>
      </c>
      <c r="L147" s="79" t="s">
        <v>66</v>
      </c>
      <c r="M147" s="74">
        <f t="shared" si="10"/>
        <v>661.69</v>
      </c>
      <c r="N147" s="77">
        <v>598.91999999999996</v>
      </c>
      <c r="O147" s="79" t="s">
        <v>66</v>
      </c>
      <c r="P147" s="74">
        <f t="shared" si="11"/>
        <v>598.91999999999996</v>
      </c>
    </row>
    <row r="148" spans="2:16">
      <c r="B148" s="89">
        <v>6</v>
      </c>
      <c r="C148" s="79" t="s">
        <v>65</v>
      </c>
      <c r="D148" s="74">
        <f t="shared" si="15"/>
        <v>0.8571428571428571</v>
      </c>
      <c r="E148" s="91">
        <v>2.0720000000000001</v>
      </c>
      <c r="F148" s="92">
        <v>1.591E-3</v>
      </c>
      <c r="G148" s="88">
        <f t="shared" si="8"/>
        <v>2.073591</v>
      </c>
      <c r="H148" s="77">
        <v>20.89</v>
      </c>
      <c r="I148" s="79" t="s">
        <v>12</v>
      </c>
      <c r="J148" s="98">
        <f t="shared" si="13"/>
        <v>20890</v>
      </c>
      <c r="K148" s="77">
        <v>721.04</v>
      </c>
      <c r="L148" s="79" t="s">
        <v>66</v>
      </c>
      <c r="M148" s="74">
        <f t="shared" si="10"/>
        <v>721.04</v>
      </c>
      <c r="N148" s="77">
        <v>618.9</v>
      </c>
      <c r="O148" s="79" t="s">
        <v>66</v>
      </c>
      <c r="P148" s="74">
        <f t="shared" si="11"/>
        <v>618.9</v>
      </c>
    </row>
    <row r="149" spans="2:16">
      <c r="B149" s="89">
        <v>6.5</v>
      </c>
      <c r="C149" s="79" t="s">
        <v>65</v>
      </c>
      <c r="D149" s="74">
        <f t="shared" si="15"/>
        <v>0.9285714285714286</v>
      </c>
      <c r="E149" s="91">
        <v>1.984</v>
      </c>
      <c r="F149" s="92">
        <v>1.4840000000000001E-3</v>
      </c>
      <c r="G149" s="88">
        <f t="shared" ref="G149:G212" si="16">E149+F149</f>
        <v>1.985484</v>
      </c>
      <c r="H149" s="77">
        <v>22.93</v>
      </c>
      <c r="I149" s="79" t="s">
        <v>12</v>
      </c>
      <c r="J149" s="98">
        <f t="shared" si="13"/>
        <v>22930</v>
      </c>
      <c r="K149" s="77">
        <v>780.77</v>
      </c>
      <c r="L149" s="79" t="s">
        <v>66</v>
      </c>
      <c r="M149" s="74">
        <f t="shared" si="10"/>
        <v>780.77</v>
      </c>
      <c r="N149" s="77">
        <v>639.78</v>
      </c>
      <c r="O149" s="79" t="s">
        <v>66</v>
      </c>
      <c r="P149" s="74">
        <f t="shared" si="11"/>
        <v>639.78</v>
      </c>
    </row>
    <row r="150" spans="2:16">
      <c r="B150" s="89">
        <v>7</v>
      </c>
      <c r="C150" s="79" t="s">
        <v>65</v>
      </c>
      <c r="D150" s="74">
        <f t="shared" si="15"/>
        <v>1</v>
      </c>
      <c r="E150" s="91">
        <v>1.9039999999999999</v>
      </c>
      <c r="F150" s="92">
        <v>1.3910000000000001E-3</v>
      </c>
      <c r="G150" s="88">
        <f t="shared" si="16"/>
        <v>1.9053909999999998</v>
      </c>
      <c r="H150" s="77">
        <v>25.07</v>
      </c>
      <c r="I150" s="79" t="s">
        <v>12</v>
      </c>
      <c r="J150" s="98">
        <f t="shared" si="13"/>
        <v>25070</v>
      </c>
      <c r="K150" s="77">
        <v>841</v>
      </c>
      <c r="L150" s="79" t="s">
        <v>66</v>
      </c>
      <c r="M150" s="74">
        <f t="shared" ref="M150" si="17">K150</f>
        <v>841</v>
      </c>
      <c r="N150" s="77">
        <v>661.62</v>
      </c>
      <c r="O150" s="79" t="s">
        <v>66</v>
      </c>
      <c r="P150" s="74">
        <f t="shared" si="11"/>
        <v>661.62</v>
      </c>
    </row>
    <row r="151" spans="2:16">
      <c r="B151" s="89">
        <v>8</v>
      </c>
      <c r="C151" s="79" t="s">
        <v>65</v>
      </c>
      <c r="D151" s="74">
        <f t="shared" si="15"/>
        <v>1.1428571428571428</v>
      </c>
      <c r="E151" s="91">
        <v>1.762</v>
      </c>
      <c r="F151" s="92">
        <v>1.238E-3</v>
      </c>
      <c r="G151" s="88">
        <f t="shared" si="16"/>
        <v>1.7632380000000001</v>
      </c>
      <c r="H151" s="77">
        <v>29.6</v>
      </c>
      <c r="I151" s="79" t="s">
        <v>12</v>
      </c>
      <c r="J151" s="98">
        <f t="shared" si="13"/>
        <v>29600</v>
      </c>
      <c r="K151" s="77">
        <v>1.06</v>
      </c>
      <c r="L151" s="78" t="s">
        <v>12</v>
      </c>
      <c r="M151" s="98">
        <f t="shared" ref="M151:M157" si="18">K151*1000</f>
        <v>1060</v>
      </c>
      <c r="N151" s="77">
        <v>708.32</v>
      </c>
      <c r="O151" s="79" t="s">
        <v>66</v>
      </c>
      <c r="P151" s="74">
        <f t="shared" si="11"/>
        <v>708.32</v>
      </c>
    </row>
    <row r="152" spans="2:16">
      <c r="B152" s="89">
        <v>9</v>
      </c>
      <c r="C152" s="79" t="s">
        <v>65</v>
      </c>
      <c r="D152" s="74">
        <f t="shared" si="15"/>
        <v>1.2857142857142858</v>
      </c>
      <c r="E152" s="91">
        <v>1.641</v>
      </c>
      <c r="F152" s="92">
        <v>1.1169999999999999E-3</v>
      </c>
      <c r="G152" s="88">
        <f t="shared" si="16"/>
        <v>1.642117</v>
      </c>
      <c r="H152" s="77">
        <v>34.47</v>
      </c>
      <c r="I152" s="79" t="s">
        <v>12</v>
      </c>
      <c r="J152" s="98">
        <f t="shared" si="13"/>
        <v>34470</v>
      </c>
      <c r="K152" s="77">
        <v>1.28</v>
      </c>
      <c r="L152" s="79" t="s">
        <v>12</v>
      </c>
      <c r="M152" s="98">
        <f t="shared" si="18"/>
        <v>1280</v>
      </c>
      <c r="N152" s="77">
        <v>759.19</v>
      </c>
      <c r="O152" s="79" t="s">
        <v>66</v>
      </c>
      <c r="P152" s="74">
        <f t="shared" si="11"/>
        <v>759.19</v>
      </c>
    </row>
    <row r="153" spans="2:16">
      <c r="B153" s="89">
        <v>10</v>
      </c>
      <c r="C153" s="79" t="s">
        <v>65</v>
      </c>
      <c r="D153" s="74">
        <f t="shared" si="15"/>
        <v>1.4285714285714286</v>
      </c>
      <c r="E153" s="91">
        <v>1.5369999999999999</v>
      </c>
      <c r="F153" s="92">
        <v>1.018E-3</v>
      </c>
      <c r="G153" s="88">
        <f t="shared" si="16"/>
        <v>1.5380179999999999</v>
      </c>
      <c r="H153" s="77">
        <v>39.700000000000003</v>
      </c>
      <c r="I153" s="79" t="s">
        <v>12</v>
      </c>
      <c r="J153" s="98">
        <f t="shared" si="13"/>
        <v>39700</v>
      </c>
      <c r="K153" s="77">
        <v>1.48</v>
      </c>
      <c r="L153" s="79" t="s">
        <v>12</v>
      </c>
      <c r="M153" s="98">
        <f t="shared" si="18"/>
        <v>1480</v>
      </c>
      <c r="N153" s="77">
        <v>814.3</v>
      </c>
      <c r="O153" s="79" t="s">
        <v>66</v>
      </c>
      <c r="P153" s="74">
        <f t="shared" si="11"/>
        <v>814.3</v>
      </c>
    </row>
    <row r="154" spans="2:16">
      <c r="B154" s="89">
        <v>11</v>
      </c>
      <c r="C154" s="79" t="s">
        <v>65</v>
      </c>
      <c r="D154" s="74">
        <f t="shared" si="15"/>
        <v>1.5714285714285714</v>
      </c>
      <c r="E154" s="91">
        <v>1.4470000000000001</v>
      </c>
      <c r="F154" s="92">
        <v>9.3630000000000004E-4</v>
      </c>
      <c r="G154" s="88">
        <f t="shared" si="16"/>
        <v>1.4479363000000001</v>
      </c>
      <c r="H154" s="77">
        <v>45.26</v>
      </c>
      <c r="I154" s="79" t="s">
        <v>12</v>
      </c>
      <c r="J154" s="98">
        <f t="shared" si="13"/>
        <v>45260</v>
      </c>
      <c r="K154" s="77">
        <v>1.68</v>
      </c>
      <c r="L154" s="79" t="s">
        <v>12</v>
      </c>
      <c r="M154" s="98">
        <f t="shared" si="18"/>
        <v>1680</v>
      </c>
      <c r="N154" s="77">
        <v>873.67</v>
      </c>
      <c r="O154" s="79" t="s">
        <v>66</v>
      </c>
      <c r="P154" s="74">
        <f t="shared" si="11"/>
        <v>873.67</v>
      </c>
    </row>
    <row r="155" spans="2:16">
      <c r="B155" s="89">
        <v>12</v>
      </c>
      <c r="C155" s="79" t="s">
        <v>65</v>
      </c>
      <c r="D155" s="74">
        <f t="shared" si="15"/>
        <v>1.7142857142857142</v>
      </c>
      <c r="E155" s="91">
        <v>1.367</v>
      </c>
      <c r="F155" s="92">
        <v>8.6729999999999999E-4</v>
      </c>
      <c r="G155" s="88">
        <f t="shared" si="16"/>
        <v>1.3678672999999999</v>
      </c>
      <c r="H155" s="77">
        <v>51.16</v>
      </c>
      <c r="I155" s="79" t="s">
        <v>12</v>
      </c>
      <c r="J155" s="98">
        <f t="shared" si="13"/>
        <v>51160</v>
      </c>
      <c r="K155" s="77">
        <v>1.89</v>
      </c>
      <c r="L155" s="79" t="s">
        <v>12</v>
      </c>
      <c r="M155" s="98">
        <f t="shared" si="18"/>
        <v>1890</v>
      </c>
      <c r="N155" s="77">
        <v>937.26</v>
      </c>
      <c r="O155" s="79" t="s">
        <v>66</v>
      </c>
      <c r="P155" s="74">
        <f t="shared" si="11"/>
        <v>937.26</v>
      </c>
    </row>
    <row r="156" spans="2:16">
      <c r="B156" s="89">
        <v>13</v>
      </c>
      <c r="C156" s="79" t="s">
        <v>65</v>
      </c>
      <c r="D156" s="74">
        <f t="shared" si="15"/>
        <v>1.8571428571428572</v>
      </c>
      <c r="E156" s="91">
        <v>1.2969999999999999</v>
      </c>
      <c r="F156" s="92">
        <v>8.0820000000000002E-4</v>
      </c>
      <c r="G156" s="88">
        <f t="shared" si="16"/>
        <v>1.2978082</v>
      </c>
      <c r="H156" s="77">
        <v>57.39</v>
      </c>
      <c r="I156" s="79" t="s">
        <v>12</v>
      </c>
      <c r="J156" s="98">
        <f t="shared" si="13"/>
        <v>57390</v>
      </c>
      <c r="K156" s="77">
        <v>2.09</v>
      </c>
      <c r="L156" s="79" t="s">
        <v>12</v>
      </c>
      <c r="M156" s="98">
        <f t="shared" si="18"/>
        <v>2090</v>
      </c>
      <c r="N156" s="77">
        <v>1</v>
      </c>
      <c r="O156" s="78" t="s">
        <v>12</v>
      </c>
      <c r="P156" s="74">
        <f t="shared" ref="P156:P165" si="19">N156*1000</f>
        <v>1000</v>
      </c>
    </row>
    <row r="157" spans="2:16">
      <c r="B157" s="89">
        <v>14</v>
      </c>
      <c r="C157" s="79" t="s">
        <v>65</v>
      </c>
      <c r="D157" s="74">
        <f t="shared" si="15"/>
        <v>2</v>
      </c>
      <c r="E157" s="91">
        <v>1.2350000000000001</v>
      </c>
      <c r="F157" s="92">
        <v>7.5710000000000003E-4</v>
      </c>
      <c r="G157" s="88">
        <f t="shared" si="16"/>
        <v>1.2357571000000001</v>
      </c>
      <c r="H157" s="77">
        <v>63.94</v>
      </c>
      <c r="I157" s="79" t="s">
        <v>12</v>
      </c>
      <c r="J157" s="98">
        <f t="shared" si="13"/>
        <v>63940</v>
      </c>
      <c r="K157" s="77">
        <v>2.29</v>
      </c>
      <c r="L157" s="79" t="s">
        <v>12</v>
      </c>
      <c r="M157" s="98">
        <f t="shared" si="18"/>
        <v>2290</v>
      </c>
      <c r="N157" s="77">
        <v>1.08</v>
      </c>
      <c r="O157" s="79" t="s">
        <v>12</v>
      </c>
      <c r="P157" s="74">
        <f t="shared" si="19"/>
        <v>1080</v>
      </c>
    </row>
    <row r="158" spans="2:16">
      <c r="B158" s="89">
        <v>15</v>
      </c>
      <c r="C158" s="79" t="s">
        <v>65</v>
      </c>
      <c r="D158" s="74">
        <f t="shared" si="15"/>
        <v>2.1428571428571428</v>
      </c>
      <c r="E158" s="91">
        <v>1.18</v>
      </c>
      <c r="F158" s="92">
        <v>7.1230000000000002E-4</v>
      </c>
      <c r="G158" s="88">
        <f t="shared" si="16"/>
        <v>1.1807122999999999</v>
      </c>
      <c r="H158" s="77">
        <v>70.81</v>
      </c>
      <c r="I158" s="79" t="s">
        <v>12</v>
      </c>
      <c r="J158" s="98">
        <f t="shared" si="13"/>
        <v>70810</v>
      </c>
      <c r="K158" s="77">
        <v>2.5</v>
      </c>
      <c r="L158" s="79" t="s">
        <v>12</v>
      </c>
      <c r="M158" s="98">
        <f t="shared" ref="M158:M159" si="20">K158*1000</f>
        <v>2500</v>
      </c>
      <c r="N158" s="77">
        <v>1.1499999999999999</v>
      </c>
      <c r="O158" s="79" t="s">
        <v>12</v>
      </c>
      <c r="P158" s="74">
        <f t="shared" si="19"/>
        <v>1150</v>
      </c>
    </row>
    <row r="159" spans="2:16">
      <c r="B159" s="89">
        <v>16</v>
      </c>
      <c r="C159" s="79" t="s">
        <v>65</v>
      </c>
      <c r="D159" s="74">
        <f t="shared" si="15"/>
        <v>2.2857142857142856</v>
      </c>
      <c r="E159" s="91">
        <v>1.125</v>
      </c>
      <c r="F159" s="92">
        <v>6.7279999999999998E-4</v>
      </c>
      <c r="G159" s="88">
        <f t="shared" si="16"/>
        <v>1.1256728</v>
      </c>
      <c r="H159" s="77">
        <v>78.010000000000005</v>
      </c>
      <c r="I159" s="79" t="s">
        <v>12</v>
      </c>
      <c r="J159" s="98">
        <f t="shared" si="13"/>
        <v>78010</v>
      </c>
      <c r="K159" s="77">
        <v>2.71</v>
      </c>
      <c r="L159" s="79" t="s">
        <v>12</v>
      </c>
      <c r="M159" s="98">
        <f t="shared" si="20"/>
        <v>2710</v>
      </c>
      <c r="N159" s="77">
        <v>1.23</v>
      </c>
      <c r="O159" s="79" t="s">
        <v>12</v>
      </c>
      <c r="P159" s="74">
        <f t="shared" si="19"/>
        <v>1230</v>
      </c>
    </row>
    <row r="160" spans="2:16">
      <c r="B160" s="89">
        <v>17</v>
      </c>
      <c r="C160" s="79" t="s">
        <v>65</v>
      </c>
      <c r="D160" s="74">
        <f t="shared" si="15"/>
        <v>2.4285714285714284</v>
      </c>
      <c r="E160" s="91">
        <v>1.0720000000000001</v>
      </c>
      <c r="F160" s="92">
        <v>6.3770000000000005E-4</v>
      </c>
      <c r="G160" s="88">
        <f t="shared" si="16"/>
        <v>1.0726377</v>
      </c>
      <c r="H160" s="77">
        <v>85.56</v>
      </c>
      <c r="I160" s="79" t="s">
        <v>12</v>
      </c>
      <c r="J160" s="98">
        <f t="shared" si="13"/>
        <v>85560</v>
      </c>
      <c r="K160" s="77">
        <v>2.92</v>
      </c>
      <c r="L160" s="79" t="s">
        <v>12</v>
      </c>
      <c r="M160" s="98">
        <f>K160*1000</f>
        <v>2920</v>
      </c>
      <c r="N160" s="77">
        <v>1.32</v>
      </c>
      <c r="O160" s="79" t="s">
        <v>12</v>
      </c>
      <c r="P160" s="74">
        <f t="shared" si="19"/>
        <v>1320</v>
      </c>
    </row>
    <row r="161" spans="2:16">
      <c r="B161" s="89">
        <v>18</v>
      </c>
      <c r="C161" s="79" t="s">
        <v>65</v>
      </c>
      <c r="D161" s="74">
        <f t="shared" si="15"/>
        <v>2.5714285714285716</v>
      </c>
      <c r="E161" s="91">
        <v>1.0289999999999999</v>
      </c>
      <c r="F161" s="92">
        <v>6.0619999999999999E-4</v>
      </c>
      <c r="G161" s="88">
        <f t="shared" si="16"/>
        <v>1.0296061999999999</v>
      </c>
      <c r="H161" s="77">
        <v>93.45</v>
      </c>
      <c r="I161" s="79" t="s">
        <v>12</v>
      </c>
      <c r="J161" s="98">
        <f t="shared" si="13"/>
        <v>93450</v>
      </c>
      <c r="K161" s="77">
        <v>3.14</v>
      </c>
      <c r="L161" s="79" t="s">
        <v>12</v>
      </c>
      <c r="M161" s="98">
        <f t="shared" ref="M161:M196" si="21">K161*1000</f>
        <v>3140</v>
      </c>
      <c r="N161" s="77">
        <v>1.4</v>
      </c>
      <c r="O161" s="79" t="s">
        <v>12</v>
      </c>
      <c r="P161" s="74">
        <f t="shared" si="19"/>
        <v>1400</v>
      </c>
    </row>
    <row r="162" spans="2:16">
      <c r="B162" s="89">
        <v>20</v>
      </c>
      <c r="C162" s="79" t="s">
        <v>65</v>
      </c>
      <c r="D162" s="74">
        <f t="shared" si="15"/>
        <v>2.8571428571428572</v>
      </c>
      <c r="E162" s="91">
        <v>0.9526</v>
      </c>
      <c r="F162" s="92">
        <v>5.5210000000000003E-4</v>
      </c>
      <c r="G162" s="88">
        <f t="shared" si="16"/>
        <v>0.95315210000000006</v>
      </c>
      <c r="H162" s="77">
        <v>110.21</v>
      </c>
      <c r="I162" s="79" t="s">
        <v>12</v>
      </c>
      <c r="J162" s="98">
        <f t="shared" si="13"/>
        <v>110210</v>
      </c>
      <c r="K162" s="77">
        <v>3.95</v>
      </c>
      <c r="L162" s="79" t="s">
        <v>12</v>
      </c>
      <c r="M162" s="98">
        <f t="shared" si="21"/>
        <v>3950</v>
      </c>
      <c r="N162" s="77">
        <v>1.59</v>
      </c>
      <c r="O162" s="79" t="s">
        <v>12</v>
      </c>
      <c r="P162" s="74">
        <f t="shared" si="19"/>
        <v>1590</v>
      </c>
    </row>
    <row r="163" spans="2:16">
      <c r="B163" s="89">
        <v>22.5</v>
      </c>
      <c r="C163" s="79" t="s">
        <v>65</v>
      </c>
      <c r="D163" s="74">
        <f t="shared" si="15"/>
        <v>3.2142857142857144</v>
      </c>
      <c r="E163" s="91">
        <v>0.87309999999999999</v>
      </c>
      <c r="F163" s="92">
        <v>4.973E-4</v>
      </c>
      <c r="G163" s="88">
        <f t="shared" si="16"/>
        <v>0.87359730000000002</v>
      </c>
      <c r="H163" s="77">
        <v>132.96</v>
      </c>
      <c r="I163" s="79" t="s">
        <v>12</v>
      </c>
      <c r="J163" s="98">
        <f t="shared" si="13"/>
        <v>132960</v>
      </c>
      <c r="K163" s="77">
        <v>5.12</v>
      </c>
      <c r="L163" s="79" t="s">
        <v>12</v>
      </c>
      <c r="M163" s="98">
        <f t="shared" si="21"/>
        <v>5120</v>
      </c>
      <c r="N163" s="77">
        <v>1.85</v>
      </c>
      <c r="O163" s="79" t="s">
        <v>12</v>
      </c>
      <c r="P163" s="74">
        <f t="shared" si="19"/>
        <v>1850</v>
      </c>
    </row>
    <row r="164" spans="2:16">
      <c r="B164" s="89">
        <v>25</v>
      </c>
      <c r="C164" s="79" t="s">
        <v>65</v>
      </c>
      <c r="D164" s="74">
        <f t="shared" si="15"/>
        <v>3.5714285714285716</v>
      </c>
      <c r="E164" s="91">
        <v>0.80689999999999995</v>
      </c>
      <c r="F164" s="92">
        <v>4.528E-4</v>
      </c>
      <c r="G164" s="88">
        <f t="shared" si="16"/>
        <v>0.80735279999999998</v>
      </c>
      <c r="H164" s="77">
        <v>157.66999999999999</v>
      </c>
      <c r="I164" s="79" t="s">
        <v>12</v>
      </c>
      <c r="J164" s="98">
        <f t="shared" si="13"/>
        <v>157670</v>
      </c>
      <c r="K164" s="77">
        <v>6.22</v>
      </c>
      <c r="L164" s="79" t="s">
        <v>12</v>
      </c>
      <c r="M164" s="98">
        <f t="shared" si="21"/>
        <v>6220</v>
      </c>
      <c r="N164" s="77">
        <v>2.13</v>
      </c>
      <c r="O164" s="79" t="s">
        <v>12</v>
      </c>
      <c r="P164" s="74">
        <f t="shared" si="19"/>
        <v>2130</v>
      </c>
    </row>
    <row r="165" spans="2:16">
      <c r="B165" s="89">
        <v>27.5</v>
      </c>
      <c r="C165" s="79" t="s">
        <v>65</v>
      </c>
      <c r="D165" s="74">
        <f t="shared" si="15"/>
        <v>3.9285714285714284</v>
      </c>
      <c r="E165" s="91">
        <v>0.75090000000000001</v>
      </c>
      <c r="F165" s="92">
        <v>4.1590000000000003E-4</v>
      </c>
      <c r="G165" s="88">
        <f t="shared" si="16"/>
        <v>0.75131590000000004</v>
      </c>
      <c r="H165" s="77">
        <v>184.32</v>
      </c>
      <c r="I165" s="79" t="s">
        <v>12</v>
      </c>
      <c r="J165" s="98">
        <f t="shared" si="13"/>
        <v>184320</v>
      </c>
      <c r="K165" s="77">
        <v>7.29</v>
      </c>
      <c r="L165" s="79" t="s">
        <v>12</v>
      </c>
      <c r="M165" s="98">
        <f t="shared" si="21"/>
        <v>7290</v>
      </c>
      <c r="N165" s="77">
        <v>2.4300000000000002</v>
      </c>
      <c r="O165" s="79" t="s">
        <v>12</v>
      </c>
      <c r="P165" s="74">
        <f t="shared" si="19"/>
        <v>2430</v>
      </c>
    </row>
    <row r="166" spans="2:16">
      <c r="B166" s="89">
        <v>30</v>
      </c>
      <c r="C166" s="79" t="s">
        <v>65</v>
      </c>
      <c r="D166" s="74">
        <f t="shared" si="15"/>
        <v>4.2857142857142856</v>
      </c>
      <c r="E166" s="91">
        <v>0.70279999999999998</v>
      </c>
      <c r="F166" s="92">
        <v>3.8489999999999998E-4</v>
      </c>
      <c r="G166" s="88">
        <f t="shared" si="16"/>
        <v>0.7031849</v>
      </c>
      <c r="H166" s="77">
        <v>212.87</v>
      </c>
      <c r="I166" s="79" t="s">
        <v>12</v>
      </c>
      <c r="J166" s="98">
        <f t="shared" si="13"/>
        <v>212870</v>
      </c>
      <c r="K166" s="77">
        <v>8.36</v>
      </c>
      <c r="L166" s="79" t="s">
        <v>12</v>
      </c>
      <c r="M166" s="98">
        <f t="shared" si="21"/>
        <v>8360</v>
      </c>
      <c r="N166" s="77">
        <v>2.75</v>
      </c>
      <c r="O166" s="79" t="s">
        <v>12</v>
      </c>
      <c r="P166" s="74">
        <f t="shared" ref="P166:P168" si="22">N166*1000</f>
        <v>2750</v>
      </c>
    </row>
    <row r="167" spans="2:16">
      <c r="B167" s="89">
        <v>32.5</v>
      </c>
      <c r="C167" s="79" t="s">
        <v>65</v>
      </c>
      <c r="D167" s="74">
        <f t="shared" si="15"/>
        <v>4.6428571428571432</v>
      </c>
      <c r="E167" s="91">
        <v>0.66100000000000003</v>
      </c>
      <c r="F167" s="92">
        <v>3.5829999999999998E-4</v>
      </c>
      <c r="G167" s="88">
        <f t="shared" si="16"/>
        <v>0.66135830000000007</v>
      </c>
      <c r="H167" s="77">
        <v>243.31</v>
      </c>
      <c r="I167" s="79" t="s">
        <v>12</v>
      </c>
      <c r="J167" s="98">
        <f t="shared" si="13"/>
        <v>243310</v>
      </c>
      <c r="K167" s="77">
        <v>9.43</v>
      </c>
      <c r="L167" s="79" t="s">
        <v>12</v>
      </c>
      <c r="M167" s="98">
        <f t="shared" si="21"/>
        <v>9430</v>
      </c>
      <c r="N167" s="77">
        <v>3.09</v>
      </c>
      <c r="O167" s="79" t="s">
        <v>12</v>
      </c>
      <c r="P167" s="74">
        <f t="shared" si="22"/>
        <v>3090</v>
      </c>
    </row>
    <row r="168" spans="2:16">
      <c r="B168" s="89">
        <v>35</v>
      </c>
      <c r="C168" s="79" t="s">
        <v>65</v>
      </c>
      <c r="D168" s="74">
        <f t="shared" si="15"/>
        <v>5</v>
      </c>
      <c r="E168" s="91">
        <v>0.62429999999999997</v>
      </c>
      <c r="F168" s="92">
        <v>3.3530000000000002E-4</v>
      </c>
      <c r="G168" s="88">
        <f t="shared" si="16"/>
        <v>0.6246353</v>
      </c>
      <c r="H168" s="77">
        <v>275.58999999999997</v>
      </c>
      <c r="I168" s="79" t="s">
        <v>12</v>
      </c>
      <c r="J168" s="98">
        <f t="shared" si="13"/>
        <v>275590</v>
      </c>
      <c r="K168" s="77">
        <v>10.51</v>
      </c>
      <c r="L168" s="79" t="s">
        <v>12</v>
      </c>
      <c r="M168" s="98">
        <f t="shared" si="21"/>
        <v>10510</v>
      </c>
      <c r="N168" s="77">
        <v>3.45</v>
      </c>
      <c r="O168" s="79" t="s">
        <v>12</v>
      </c>
      <c r="P168" s="74">
        <f t="shared" si="22"/>
        <v>3450</v>
      </c>
    </row>
    <row r="169" spans="2:16">
      <c r="B169" s="89">
        <v>37.5</v>
      </c>
      <c r="C169" s="79" t="s">
        <v>65</v>
      </c>
      <c r="D169" s="74">
        <f t="shared" si="15"/>
        <v>5.3571428571428568</v>
      </c>
      <c r="E169" s="91">
        <v>0.59179999999999999</v>
      </c>
      <c r="F169" s="92">
        <v>3.1530000000000002E-4</v>
      </c>
      <c r="G169" s="88">
        <f t="shared" si="16"/>
        <v>0.59211530000000001</v>
      </c>
      <c r="H169" s="77">
        <v>309.72000000000003</v>
      </c>
      <c r="I169" s="79" t="s">
        <v>12</v>
      </c>
      <c r="J169" s="98">
        <f t="shared" si="13"/>
        <v>309720</v>
      </c>
      <c r="K169" s="77">
        <v>11.59</v>
      </c>
      <c r="L169" s="79" t="s">
        <v>12</v>
      </c>
      <c r="M169" s="98">
        <f t="shared" si="21"/>
        <v>11590</v>
      </c>
      <c r="N169" s="77">
        <v>3.84</v>
      </c>
      <c r="O169" s="79" t="s">
        <v>12</v>
      </c>
      <c r="P169" s="98">
        <f t="shared" ref="P169:P174" si="23">N169*1000</f>
        <v>3840</v>
      </c>
    </row>
    <row r="170" spans="2:16">
      <c r="B170" s="89">
        <v>40</v>
      </c>
      <c r="C170" s="79" t="s">
        <v>65</v>
      </c>
      <c r="D170" s="74">
        <f t="shared" si="15"/>
        <v>5.7142857142857144</v>
      </c>
      <c r="E170" s="91">
        <v>0.56279999999999997</v>
      </c>
      <c r="F170" s="92">
        <v>2.9760000000000002E-4</v>
      </c>
      <c r="G170" s="88">
        <f t="shared" si="16"/>
        <v>0.56309759999999998</v>
      </c>
      <c r="H170" s="77">
        <v>345.65</v>
      </c>
      <c r="I170" s="79" t="s">
        <v>12</v>
      </c>
      <c r="J170" s="98">
        <f t="shared" ref="J170:J176" si="24">H170*1000</f>
        <v>345650</v>
      </c>
      <c r="K170" s="77">
        <v>12.69</v>
      </c>
      <c r="L170" s="79" t="s">
        <v>12</v>
      </c>
      <c r="M170" s="98">
        <f t="shared" si="21"/>
        <v>12690</v>
      </c>
      <c r="N170" s="77">
        <v>4.24</v>
      </c>
      <c r="O170" s="79" t="s">
        <v>12</v>
      </c>
      <c r="P170" s="98">
        <f t="shared" si="23"/>
        <v>4240</v>
      </c>
    </row>
    <row r="171" spans="2:16">
      <c r="B171" s="89">
        <v>45</v>
      </c>
      <c r="C171" s="79" t="s">
        <v>65</v>
      </c>
      <c r="D171" s="74">
        <f t="shared" si="15"/>
        <v>6.4285714285714288</v>
      </c>
      <c r="E171" s="91">
        <v>0.51329999999999998</v>
      </c>
      <c r="F171" s="92">
        <v>2.677E-4</v>
      </c>
      <c r="G171" s="88">
        <f t="shared" si="16"/>
        <v>0.51356769999999996</v>
      </c>
      <c r="H171" s="77">
        <v>422.85</v>
      </c>
      <c r="I171" s="79" t="s">
        <v>12</v>
      </c>
      <c r="J171" s="98">
        <f t="shared" si="24"/>
        <v>422850</v>
      </c>
      <c r="K171" s="77">
        <v>16.8</v>
      </c>
      <c r="L171" s="79" t="s">
        <v>12</v>
      </c>
      <c r="M171" s="98">
        <f t="shared" si="21"/>
        <v>16800</v>
      </c>
      <c r="N171" s="77">
        <v>5.0999999999999996</v>
      </c>
      <c r="O171" s="79" t="s">
        <v>12</v>
      </c>
      <c r="P171" s="98">
        <f t="shared" si="23"/>
        <v>5100</v>
      </c>
    </row>
    <row r="172" spans="2:16">
      <c r="B172" s="89">
        <v>50</v>
      </c>
      <c r="C172" s="79" t="s">
        <v>65</v>
      </c>
      <c r="D172" s="74">
        <f t="shared" si="15"/>
        <v>7.1428571428571432</v>
      </c>
      <c r="E172" s="91">
        <v>0.47239999999999999</v>
      </c>
      <c r="F172" s="92">
        <v>2.4360000000000001E-4</v>
      </c>
      <c r="G172" s="88">
        <f t="shared" si="16"/>
        <v>0.4726436</v>
      </c>
      <c r="H172" s="77">
        <v>507.1</v>
      </c>
      <c r="I172" s="79" t="s">
        <v>12</v>
      </c>
      <c r="J172" s="98">
        <f t="shared" si="24"/>
        <v>507100</v>
      </c>
      <c r="K172" s="77">
        <v>20.66</v>
      </c>
      <c r="L172" s="79" t="s">
        <v>12</v>
      </c>
      <c r="M172" s="98">
        <f t="shared" si="21"/>
        <v>20660</v>
      </c>
      <c r="N172" s="77">
        <v>6.04</v>
      </c>
      <c r="O172" s="79" t="s">
        <v>12</v>
      </c>
      <c r="P172" s="98">
        <f t="shared" si="23"/>
        <v>6040</v>
      </c>
    </row>
    <row r="173" spans="2:16">
      <c r="B173" s="89">
        <v>55</v>
      </c>
      <c r="C173" s="79" t="s">
        <v>65</v>
      </c>
      <c r="D173" s="74">
        <f t="shared" si="15"/>
        <v>7.8571428571428568</v>
      </c>
      <c r="E173" s="91">
        <v>0.43809999999999999</v>
      </c>
      <c r="F173" s="92">
        <v>2.2359999999999999E-4</v>
      </c>
      <c r="G173" s="88">
        <f t="shared" si="16"/>
        <v>0.43832359999999998</v>
      </c>
      <c r="H173" s="77">
        <v>598.29</v>
      </c>
      <c r="I173" s="79" t="s">
        <v>12</v>
      </c>
      <c r="J173" s="98">
        <f t="shared" si="24"/>
        <v>598290</v>
      </c>
      <c r="K173" s="77">
        <v>24.42</v>
      </c>
      <c r="L173" s="79" t="s">
        <v>12</v>
      </c>
      <c r="M173" s="98">
        <f t="shared" si="21"/>
        <v>24420</v>
      </c>
      <c r="N173" s="77">
        <v>7.05</v>
      </c>
      <c r="O173" s="79" t="s">
        <v>12</v>
      </c>
      <c r="P173" s="98">
        <f t="shared" si="23"/>
        <v>7050</v>
      </c>
    </row>
    <row r="174" spans="2:16">
      <c r="B174" s="89">
        <v>60</v>
      </c>
      <c r="C174" s="79" t="s">
        <v>65</v>
      </c>
      <c r="D174" s="74">
        <f t="shared" si="15"/>
        <v>8.5714285714285712</v>
      </c>
      <c r="E174" s="91">
        <v>0.4088</v>
      </c>
      <c r="F174" s="92">
        <v>2.0670000000000001E-4</v>
      </c>
      <c r="G174" s="88">
        <f t="shared" si="16"/>
        <v>0.4090067</v>
      </c>
      <c r="H174" s="77">
        <v>696.32</v>
      </c>
      <c r="I174" s="79" t="s">
        <v>12</v>
      </c>
      <c r="J174" s="98">
        <f t="shared" si="24"/>
        <v>696320</v>
      </c>
      <c r="K174" s="77">
        <v>28.15</v>
      </c>
      <c r="L174" s="79" t="s">
        <v>12</v>
      </c>
      <c r="M174" s="98">
        <f t="shared" si="21"/>
        <v>28150</v>
      </c>
      <c r="N174" s="77">
        <v>8.1300000000000008</v>
      </c>
      <c r="O174" s="79" t="s">
        <v>12</v>
      </c>
      <c r="P174" s="98">
        <f t="shared" si="23"/>
        <v>8130.0000000000009</v>
      </c>
    </row>
    <row r="175" spans="2:16">
      <c r="B175" s="89">
        <v>65</v>
      </c>
      <c r="C175" s="79" t="s">
        <v>65</v>
      </c>
      <c r="D175" s="74">
        <f t="shared" si="15"/>
        <v>9.2857142857142865</v>
      </c>
      <c r="E175" s="91">
        <v>0.38350000000000001</v>
      </c>
      <c r="F175" s="92">
        <v>1.9239999999999999E-4</v>
      </c>
      <c r="G175" s="88">
        <f t="shared" si="16"/>
        <v>0.38369239999999999</v>
      </c>
      <c r="H175" s="77">
        <v>801.08</v>
      </c>
      <c r="I175" s="79" t="s">
        <v>12</v>
      </c>
      <c r="J175" s="98">
        <f t="shared" si="24"/>
        <v>801080</v>
      </c>
      <c r="K175" s="77">
        <v>31.88</v>
      </c>
      <c r="L175" s="79" t="s">
        <v>12</v>
      </c>
      <c r="M175" s="98">
        <f t="shared" si="21"/>
        <v>31880</v>
      </c>
      <c r="N175" s="77">
        <v>9.2799999999999994</v>
      </c>
      <c r="O175" s="79" t="s">
        <v>12</v>
      </c>
      <c r="P175" s="98">
        <f>N175*1000</f>
        <v>9280</v>
      </c>
    </row>
    <row r="176" spans="2:16">
      <c r="B176" s="89">
        <v>70</v>
      </c>
      <c r="C176" s="79" t="s">
        <v>65</v>
      </c>
      <c r="D176" s="74">
        <f t="shared" si="15"/>
        <v>10</v>
      </c>
      <c r="E176" s="91">
        <v>0.36149999999999999</v>
      </c>
      <c r="F176" s="92">
        <v>1.7990000000000001E-4</v>
      </c>
      <c r="G176" s="88">
        <f t="shared" si="16"/>
        <v>0.3616799</v>
      </c>
      <c r="H176" s="77">
        <v>912.5</v>
      </c>
      <c r="I176" s="79" t="s">
        <v>12</v>
      </c>
      <c r="J176" s="98">
        <f t="shared" si="24"/>
        <v>912500</v>
      </c>
      <c r="K176" s="77">
        <v>35.65</v>
      </c>
      <c r="L176" s="79" t="s">
        <v>12</v>
      </c>
      <c r="M176" s="98">
        <f t="shared" si="21"/>
        <v>35650</v>
      </c>
      <c r="N176" s="77">
        <v>10.5</v>
      </c>
      <c r="O176" s="79" t="s">
        <v>12</v>
      </c>
      <c r="P176" s="98">
        <f t="shared" ref="P176:P204" si="25">N176*1000</f>
        <v>10500</v>
      </c>
    </row>
    <row r="177" spans="1:16">
      <c r="A177" s="4"/>
      <c r="B177" s="89">
        <v>80</v>
      </c>
      <c r="C177" s="79" t="s">
        <v>65</v>
      </c>
      <c r="D177" s="74">
        <f t="shared" si="15"/>
        <v>11.428571428571429</v>
      </c>
      <c r="E177" s="91">
        <v>0.32469999999999999</v>
      </c>
      <c r="F177" s="92">
        <v>1.595E-4</v>
      </c>
      <c r="G177" s="88">
        <f t="shared" si="16"/>
        <v>0.32485949999999997</v>
      </c>
      <c r="H177" s="77">
        <v>1.1499999999999999</v>
      </c>
      <c r="I177" s="78" t="s">
        <v>90</v>
      </c>
      <c r="J177" s="98">
        <f t="shared" ref="J177:J183" si="26">H177*1000000</f>
        <v>1150000</v>
      </c>
      <c r="K177" s="77">
        <v>49.59</v>
      </c>
      <c r="L177" s="79" t="s">
        <v>12</v>
      </c>
      <c r="M177" s="98">
        <f t="shared" si="21"/>
        <v>49590</v>
      </c>
      <c r="N177" s="77">
        <v>13.14</v>
      </c>
      <c r="O177" s="79" t="s">
        <v>12</v>
      </c>
      <c r="P177" s="98">
        <f t="shared" si="25"/>
        <v>13140</v>
      </c>
    </row>
    <row r="178" spans="1:16">
      <c r="B178" s="77">
        <v>90</v>
      </c>
      <c r="C178" s="79" t="s">
        <v>65</v>
      </c>
      <c r="D178" s="74">
        <f t="shared" si="15"/>
        <v>12.857142857142858</v>
      </c>
      <c r="E178" s="91">
        <v>0.29530000000000001</v>
      </c>
      <c r="F178" s="92">
        <v>1.4339999999999999E-4</v>
      </c>
      <c r="G178" s="88">
        <f t="shared" si="16"/>
        <v>0.29544340000000002</v>
      </c>
      <c r="H178" s="77">
        <v>1.42</v>
      </c>
      <c r="I178" s="79" t="s">
        <v>90</v>
      </c>
      <c r="J178" s="98">
        <f t="shared" si="26"/>
        <v>1420000</v>
      </c>
      <c r="K178" s="77">
        <v>62.58</v>
      </c>
      <c r="L178" s="79" t="s">
        <v>12</v>
      </c>
      <c r="M178" s="98">
        <f t="shared" si="21"/>
        <v>62580</v>
      </c>
      <c r="N178" s="77">
        <v>16.05</v>
      </c>
      <c r="O178" s="79" t="s">
        <v>12</v>
      </c>
      <c r="P178" s="98">
        <f t="shared" si="25"/>
        <v>16050</v>
      </c>
    </row>
    <row r="179" spans="1:16">
      <c r="B179" s="89">
        <v>100</v>
      </c>
      <c r="C179" s="90" t="s">
        <v>65</v>
      </c>
      <c r="D179" s="74">
        <f t="shared" si="15"/>
        <v>14.285714285714286</v>
      </c>
      <c r="E179" s="91">
        <v>0.2712</v>
      </c>
      <c r="F179" s="92">
        <v>1.304E-4</v>
      </c>
      <c r="G179" s="88">
        <f t="shared" si="16"/>
        <v>0.27133039999999997</v>
      </c>
      <c r="H179" s="77">
        <v>1.72</v>
      </c>
      <c r="I179" s="79" t="s">
        <v>90</v>
      </c>
      <c r="J179" s="98">
        <f t="shared" si="26"/>
        <v>1720000</v>
      </c>
      <c r="K179" s="77">
        <v>75.239999999999995</v>
      </c>
      <c r="L179" s="79" t="s">
        <v>12</v>
      </c>
      <c r="M179" s="98">
        <f t="shared" si="21"/>
        <v>75240</v>
      </c>
      <c r="N179" s="77">
        <v>19.21</v>
      </c>
      <c r="O179" s="79" t="s">
        <v>12</v>
      </c>
      <c r="P179" s="98">
        <f t="shared" si="25"/>
        <v>19210</v>
      </c>
    </row>
    <row r="180" spans="1:16">
      <c r="B180" s="89">
        <v>110</v>
      </c>
      <c r="C180" s="90" t="s">
        <v>65</v>
      </c>
      <c r="D180" s="74">
        <f t="shared" si="15"/>
        <v>15.714285714285714</v>
      </c>
      <c r="E180" s="91">
        <v>0.25109999999999999</v>
      </c>
      <c r="F180" s="92">
        <v>1.1959999999999999E-4</v>
      </c>
      <c r="G180" s="88">
        <f t="shared" si="16"/>
        <v>0.25121959999999999</v>
      </c>
      <c r="H180" s="77">
        <v>2.0299999999999998</v>
      </c>
      <c r="I180" s="79" t="s">
        <v>90</v>
      </c>
      <c r="J180" s="98">
        <f t="shared" si="26"/>
        <v>2029999.9999999998</v>
      </c>
      <c r="K180" s="77">
        <v>87.84</v>
      </c>
      <c r="L180" s="79" t="s">
        <v>12</v>
      </c>
      <c r="M180" s="98">
        <f t="shared" si="21"/>
        <v>87840</v>
      </c>
      <c r="N180" s="77">
        <v>22.63</v>
      </c>
      <c r="O180" s="79" t="s">
        <v>12</v>
      </c>
      <c r="P180" s="98">
        <f t="shared" si="25"/>
        <v>22630</v>
      </c>
    </row>
    <row r="181" spans="1:16">
      <c r="B181" s="89">
        <v>120</v>
      </c>
      <c r="C181" s="90" t="s">
        <v>65</v>
      </c>
      <c r="D181" s="74">
        <f t="shared" si="15"/>
        <v>17.142857142857142</v>
      </c>
      <c r="E181" s="91">
        <v>0.23400000000000001</v>
      </c>
      <c r="F181" s="92">
        <v>1.105E-4</v>
      </c>
      <c r="G181" s="88">
        <f t="shared" si="16"/>
        <v>0.23411050000000003</v>
      </c>
      <c r="H181" s="77">
        <v>2.38</v>
      </c>
      <c r="I181" s="79" t="s">
        <v>90</v>
      </c>
      <c r="J181" s="98">
        <f t="shared" si="26"/>
        <v>2380000</v>
      </c>
      <c r="K181" s="77">
        <v>100.51</v>
      </c>
      <c r="L181" s="79" t="s">
        <v>12</v>
      </c>
      <c r="M181" s="98">
        <f t="shared" si="21"/>
        <v>100510</v>
      </c>
      <c r="N181" s="77">
        <v>26.29</v>
      </c>
      <c r="O181" s="79" t="s">
        <v>12</v>
      </c>
      <c r="P181" s="98">
        <f t="shared" si="25"/>
        <v>26290</v>
      </c>
    </row>
    <row r="182" spans="1:16">
      <c r="B182" s="89">
        <v>130</v>
      </c>
      <c r="C182" s="90" t="s">
        <v>65</v>
      </c>
      <c r="D182" s="74">
        <f t="shared" si="15"/>
        <v>18.571428571428573</v>
      </c>
      <c r="E182" s="91">
        <v>0.21929999999999999</v>
      </c>
      <c r="F182" s="92">
        <v>1.0280000000000001E-4</v>
      </c>
      <c r="G182" s="88">
        <f t="shared" si="16"/>
        <v>0.21940279999999998</v>
      </c>
      <c r="H182" s="77">
        <v>2.74</v>
      </c>
      <c r="I182" s="79" t="s">
        <v>90</v>
      </c>
      <c r="J182" s="98">
        <f t="shared" si="26"/>
        <v>2740000</v>
      </c>
      <c r="K182" s="77">
        <v>113.29</v>
      </c>
      <c r="L182" s="79" t="s">
        <v>12</v>
      </c>
      <c r="M182" s="98">
        <f t="shared" si="21"/>
        <v>113290</v>
      </c>
      <c r="N182" s="77">
        <v>30.2</v>
      </c>
      <c r="O182" s="79" t="s">
        <v>12</v>
      </c>
      <c r="P182" s="98">
        <f t="shared" si="25"/>
        <v>30200</v>
      </c>
    </row>
    <row r="183" spans="1:16">
      <c r="B183" s="89">
        <v>140</v>
      </c>
      <c r="C183" s="90" t="s">
        <v>65</v>
      </c>
      <c r="D183" s="74">
        <f t="shared" si="15"/>
        <v>20</v>
      </c>
      <c r="E183" s="91">
        <v>0.20649999999999999</v>
      </c>
      <c r="F183" s="92">
        <v>9.6100000000000005E-5</v>
      </c>
      <c r="G183" s="88">
        <f t="shared" si="16"/>
        <v>0.20659609999999998</v>
      </c>
      <c r="H183" s="77">
        <v>3.13</v>
      </c>
      <c r="I183" s="79" t="s">
        <v>90</v>
      </c>
      <c r="J183" s="98">
        <f t="shared" si="26"/>
        <v>3130000</v>
      </c>
      <c r="K183" s="77">
        <v>126.24</v>
      </c>
      <c r="L183" s="79" t="s">
        <v>12</v>
      </c>
      <c r="M183" s="98">
        <f t="shared" si="21"/>
        <v>126240</v>
      </c>
      <c r="N183" s="77">
        <v>34.340000000000003</v>
      </c>
      <c r="O183" s="79" t="s">
        <v>12</v>
      </c>
      <c r="P183" s="98">
        <f t="shared" si="25"/>
        <v>34340</v>
      </c>
    </row>
    <row r="184" spans="1:16">
      <c r="B184" s="89">
        <v>150</v>
      </c>
      <c r="C184" s="90" t="s">
        <v>65</v>
      </c>
      <c r="D184" s="74">
        <f t="shared" si="15"/>
        <v>21.428571428571427</v>
      </c>
      <c r="E184" s="91">
        <v>0.19520000000000001</v>
      </c>
      <c r="F184" s="92">
        <v>9.0260000000000007E-5</v>
      </c>
      <c r="G184" s="88">
        <f t="shared" si="16"/>
        <v>0.19529026000000002</v>
      </c>
      <c r="H184" s="77">
        <v>3.55</v>
      </c>
      <c r="I184" s="79" t="s">
        <v>90</v>
      </c>
      <c r="J184" s="98">
        <f t="shared" ref="J184:J188" si="27">H184*1000000</f>
        <v>3550000</v>
      </c>
      <c r="K184" s="77">
        <v>139.37</v>
      </c>
      <c r="L184" s="79" t="s">
        <v>12</v>
      </c>
      <c r="M184" s="98">
        <f t="shared" si="21"/>
        <v>139370</v>
      </c>
      <c r="N184" s="77">
        <v>38.72</v>
      </c>
      <c r="O184" s="79" t="s">
        <v>12</v>
      </c>
      <c r="P184" s="98">
        <f t="shared" si="25"/>
        <v>38720</v>
      </c>
    </row>
    <row r="185" spans="1:16">
      <c r="B185" s="89">
        <v>160</v>
      </c>
      <c r="C185" s="90" t="s">
        <v>65</v>
      </c>
      <c r="D185" s="74">
        <f t="shared" si="15"/>
        <v>22.857142857142858</v>
      </c>
      <c r="E185" s="91">
        <v>0.1852</v>
      </c>
      <c r="F185" s="92">
        <v>8.5119999999999998E-5</v>
      </c>
      <c r="G185" s="88">
        <f t="shared" si="16"/>
        <v>0.18528512</v>
      </c>
      <c r="H185" s="77">
        <v>3.98</v>
      </c>
      <c r="I185" s="79" t="s">
        <v>90</v>
      </c>
      <c r="J185" s="98">
        <f t="shared" si="27"/>
        <v>3980000</v>
      </c>
      <c r="K185" s="77">
        <v>152.69</v>
      </c>
      <c r="L185" s="79" t="s">
        <v>12</v>
      </c>
      <c r="M185" s="98">
        <f t="shared" si="21"/>
        <v>152690</v>
      </c>
      <c r="N185" s="77">
        <v>43.33</v>
      </c>
      <c r="O185" s="79" t="s">
        <v>12</v>
      </c>
      <c r="P185" s="98">
        <f t="shared" si="25"/>
        <v>43330</v>
      </c>
    </row>
    <row r="186" spans="1:16">
      <c r="B186" s="89">
        <v>170</v>
      </c>
      <c r="C186" s="90" t="s">
        <v>65</v>
      </c>
      <c r="D186" s="74">
        <f t="shared" si="15"/>
        <v>24.285714285714285</v>
      </c>
      <c r="E186" s="91">
        <v>0.1764</v>
      </c>
      <c r="F186" s="92">
        <v>8.0550000000000006E-5</v>
      </c>
      <c r="G186" s="88">
        <f t="shared" si="16"/>
        <v>0.17648055000000001</v>
      </c>
      <c r="H186" s="77">
        <v>4.4400000000000004</v>
      </c>
      <c r="I186" s="79" t="s">
        <v>90</v>
      </c>
      <c r="J186" s="98">
        <f t="shared" si="27"/>
        <v>4440000</v>
      </c>
      <c r="K186" s="77">
        <v>166.21</v>
      </c>
      <c r="L186" s="79" t="s">
        <v>12</v>
      </c>
      <c r="M186" s="98">
        <f t="shared" si="21"/>
        <v>166210</v>
      </c>
      <c r="N186" s="77">
        <v>48.16</v>
      </c>
      <c r="O186" s="79" t="s">
        <v>12</v>
      </c>
      <c r="P186" s="98">
        <f t="shared" si="25"/>
        <v>48160</v>
      </c>
    </row>
    <row r="187" spans="1:16">
      <c r="B187" s="89">
        <v>180</v>
      </c>
      <c r="C187" s="90" t="s">
        <v>65</v>
      </c>
      <c r="D187" s="74">
        <f t="shared" si="15"/>
        <v>25.714285714285715</v>
      </c>
      <c r="E187" s="91">
        <v>0.16839999999999999</v>
      </c>
      <c r="F187" s="92">
        <v>7.6470000000000005E-5</v>
      </c>
      <c r="G187" s="88">
        <f t="shared" si="16"/>
        <v>0.16847646999999999</v>
      </c>
      <c r="H187" s="77">
        <v>4.92</v>
      </c>
      <c r="I187" s="79" t="s">
        <v>90</v>
      </c>
      <c r="J187" s="98">
        <f t="shared" si="27"/>
        <v>4920000</v>
      </c>
      <c r="K187" s="77">
        <v>179.93</v>
      </c>
      <c r="L187" s="79" t="s">
        <v>12</v>
      </c>
      <c r="M187" s="98">
        <f t="shared" si="21"/>
        <v>179930</v>
      </c>
      <c r="N187" s="77">
        <v>53.22</v>
      </c>
      <c r="O187" s="79" t="s">
        <v>12</v>
      </c>
      <c r="P187" s="98">
        <f t="shared" si="25"/>
        <v>53220</v>
      </c>
    </row>
    <row r="188" spans="1:16">
      <c r="B188" s="89">
        <v>200</v>
      </c>
      <c r="C188" s="90" t="s">
        <v>65</v>
      </c>
      <c r="D188" s="74">
        <f t="shared" si="15"/>
        <v>28.571428571428573</v>
      </c>
      <c r="E188" s="91">
        <v>0.15459999999999999</v>
      </c>
      <c r="F188" s="92">
        <v>6.9469999999999997E-5</v>
      </c>
      <c r="G188" s="88">
        <f t="shared" si="16"/>
        <v>0.15466946999999998</v>
      </c>
      <c r="H188" s="77">
        <v>5.95</v>
      </c>
      <c r="I188" s="79" t="s">
        <v>90</v>
      </c>
      <c r="J188" s="98">
        <f t="shared" si="27"/>
        <v>5950000</v>
      </c>
      <c r="K188" s="77">
        <v>232</v>
      </c>
      <c r="L188" s="79" t="s">
        <v>12</v>
      </c>
      <c r="M188" s="98">
        <f t="shared" si="21"/>
        <v>232000</v>
      </c>
      <c r="N188" s="77">
        <v>64</v>
      </c>
      <c r="O188" s="79" t="s">
        <v>12</v>
      </c>
      <c r="P188" s="98">
        <f t="shared" si="25"/>
        <v>64000</v>
      </c>
    </row>
    <row r="189" spans="1:16">
      <c r="B189" s="89">
        <v>225</v>
      </c>
      <c r="C189" s="90" t="s">
        <v>65</v>
      </c>
      <c r="D189" s="74">
        <f t="shared" si="15"/>
        <v>32.142857142857146</v>
      </c>
      <c r="E189" s="91">
        <v>0.14050000000000001</v>
      </c>
      <c r="F189" s="92">
        <v>6.2399999999999999E-5</v>
      </c>
      <c r="G189" s="88">
        <f t="shared" si="16"/>
        <v>0.1405624</v>
      </c>
      <c r="H189" s="77">
        <v>7.36</v>
      </c>
      <c r="I189" s="79" t="s">
        <v>90</v>
      </c>
      <c r="J189" s="98">
        <f>H189*1000000</f>
        <v>7360000</v>
      </c>
      <c r="K189" s="77">
        <v>306.45</v>
      </c>
      <c r="L189" s="79" t="s">
        <v>12</v>
      </c>
      <c r="M189" s="98">
        <f t="shared" si="21"/>
        <v>306450</v>
      </c>
      <c r="N189" s="77">
        <v>78.680000000000007</v>
      </c>
      <c r="O189" s="79" t="s">
        <v>12</v>
      </c>
      <c r="P189" s="98">
        <f t="shared" si="25"/>
        <v>78680</v>
      </c>
    </row>
    <row r="190" spans="1:16">
      <c r="B190" s="89">
        <v>250</v>
      </c>
      <c r="C190" s="90" t="s">
        <v>65</v>
      </c>
      <c r="D190" s="74">
        <f t="shared" si="15"/>
        <v>35.714285714285715</v>
      </c>
      <c r="E190" s="91">
        <v>0.12909999999999999</v>
      </c>
      <c r="F190" s="92">
        <v>5.6679999999999999E-5</v>
      </c>
      <c r="G190" s="88">
        <f t="shared" si="16"/>
        <v>0.12915668</v>
      </c>
      <c r="H190" s="77">
        <v>8.9</v>
      </c>
      <c r="I190" s="79" t="s">
        <v>90</v>
      </c>
      <c r="J190" s="98">
        <f t="shared" ref="J190:J221" si="28">H190*1000000</f>
        <v>8900000</v>
      </c>
      <c r="K190" s="77">
        <v>376.78</v>
      </c>
      <c r="L190" s="79" t="s">
        <v>12</v>
      </c>
      <c r="M190" s="98">
        <f t="shared" si="21"/>
        <v>376780</v>
      </c>
      <c r="N190" s="77">
        <v>94.66</v>
      </c>
      <c r="O190" s="79" t="s">
        <v>12</v>
      </c>
      <c r="P190" s="98">
        <f t="shared" si="25"/>
        <v>94660</v>
      </c>
    </row>
    <row r="191" spans="1:16">
      <c r="B191" s="89">
        <v>275</v>
      </c>
      <c r="C191" s="90" t="s">
        <v>65</v>
      </c>
      <c r="D191" s="74">
        <f t="shared" ref="D191:D204" si="29">B191/$C$5</f>
        <v>39.285714285714285</v>
      </c>
      <c r="E191" s="91">
        <v>0.1196</v>
      </c>
      <c r="F191" s="92">
        <v>5.1959999999999997E-5</v>
      </c>
      <c r="G191" s="88">
        <f t="shared" si="16"/>
        <v>0.11965196</v>
      </c>
      <c r="H191" s="77">
        <v>10.57</v>
      </c>
      <c r="I191" s="79" t="s">
        <v>90</v>
      </c>
      <c r="J191" s="98">
        <f t="shared" si="28"/>
        <v>10570000</v>
      </c>
      <c r="K191" s="77">
        <v>445.53</v>
      </c>
      <c r="L191" s="79" t="s">
        <v>12</v>
      </c>
      <c r="M191" s="98">
        <f t="shared" si="21"/>
        <v>445530</v>
      </c>
      <c r="N191" s="77">
        <v>111.91</v>
      </c>
      <c r="O191" s="79" t="s">
        <v>12</v>
      </c>
      <c r="P191" s="98">
        <f t="shared" si="25"/>
        <v>111910</v>
      </c>
    </row>
    <row r="192" spans="1:16">
      <c r="B192" s="89">
        <v>300</v>
      </c>
      <c r="C192" s="90" t="s">
        <v>65</v>
      </c>
      <c r="D192" s="74">
        <f t="shared" si="29"/>
        <v>42.857142857142854</v>
      </c>
      <c r="E192" s="91">
        <v>0.1115</v>
      </c>
      <c r="F192" s="92">
        <v>4.799E-5</v>
      </c>
      <c r="G192" s="88">
        <f t="shared" si="16"/>
        <v>0.11154799</v>
      </c>
      <c r="H192" s="77">
        <v>12.37</v>
      </c>
      <c r="I192" s="79" t="s">
        <v>90</v>
      </c>
      <c r="J192" s="98">
        <f t="shared" si="28"/>
        <v>12370000</v>
      </c>
      <c r="K192" s="77">
        <v>513.80999999999995</v>
      </c>
      <c r="L192" s="79" t="s">
        <v>12</v>
      </c>
      <c r="M192" s="98">
        <f t="shared" si="21"/>
        <v>513809.99999999994</v>
      </c>
      <c r="N192" s="77">
        <v>130.38</v>
      </c>
      <c r="O192" s="79" t="s">
        <v>12</v>
      </c>
      <c r="P192" s="98">
        <f t="shared" si="25"/>
        <v>130380</v>
      </c>
    </row>
    <row r="193" spans="2:16">
      <c r="B193" s="89">
        <v>325</v>
      </c>
      <c r="C193" s="90" t="s">
        <v>65</v>
      </c>
      <c r="D193" s="74">
        <f t="shared" si="29"/>
        <v>46.428571428571431</v>
      </c>
      <c r="E193" s="91">
        <v>0.1046</v>
      </c>
      <c r="F193" s="92">
        <v>4.46E-5</v>
      </c>
      <c r="G193" s="88">
        <f t="shared" si="16"/>
        <v>0.1046446</v>
      </c>
      <c r="H193" s="77">
        <v>14.29</v>
      </c>
      <c r="I193" s="79" t="s">
        <v>90</v>
      </c>
      <c r="J193" s="98">
        <f t="shared" si="28"/>
        <v>14290000</v>
      </c>
      <c r="K193" s="77">
        <v>582.17999999999995</v>
      </c>
      <c r="L193" s="79" t="s">
        <v>12</v>
      </c>
      <c r="M193" s="98">
        <f t="shared" si="21"/>
        <v>582180</v>
      </c>
      <c r="N193" s="77">
        <v>150.05000000000001</v>
      </c>
      <c r="O193" s="79" t="s">
        <v>12</v>
      </c>
      <c r="P193" s="98">
        <f t="shared" si="25"/>
        <v>150050</v>
      </c>
    </row>
    <row r="194" spans="2:16">
      <c r="B194" s="89">
        <v>350</v>
      </c>
      <c r="C194" s="90" t="s">
        <v>65</v>
      </c>
      <c r="D194" s="74">
        <f t="shared" si="29"/>
        <v>50</v>
      </c>
      <c r="E194" s="91">
        <v>9.8619999999999999E-2</v>
      </c>
      <c r="F194" s="92">
        <v>4.1680000000000001E-5</v>
      </c>
      <c r="G194" s="88">
        <f t="shared" si="16"/>
        <v>9.8661680000000002E-2</v>
      </c>
      <c r="H194" s="77">
        <v>16.329999999999998</v>
      </c>
      <c r="I194" s="79" t="s">
        <v>90</v>
      </c>
      <c r="J194" s="98">
        <f t="shared" si="28"/>
        <v>16329999.999999998</v>
      </c>
      <c r="K194" s="77">
        <v>650.95000000000005</v>
      </c>
      <c r="L194" s="79" t="s">
        <v>12</v>
      </c>
      <c r="M194" s="98">
        <f t="shared" si="21"/>
        <v>650950</v>
      </c>
      <c r="N194" s="77">
        <v>170.88</v>
      </c>
      <c r="O194" s="79" t="s">
        <v>12</v>
      </c>
      <c r="P194" s="98">
        <f t="shared" si="25"/>
        <v>170880</v>
      </c>
    </row>
    <row r="195" spans="2:16">
      <c r="B195" s="89">
        <v>375</v>
      </c>
      <c r="C195" s="90" t="s">
        <v>65</v>
      </c>
      <c r="D195" s="74">
        <f t="shared" si="29"/>
        <v>53.571428571428569</v>
      </c>
      <c r="E195" s="91">
        <v>9.3369999999999995E-2</v>
      </c>
      <c r="F195" s="92">
        <v>3.9119999999999998E-5</v>
      </c>
      <c r="G195" s="88">
        <f t="shared" si="16"/>
        <v>9.3409119999999998E-2</v>
      </c>
      <c r="H195" s="77">
        <v>18.489999999999998</v>
      </c>
      <c r="I195" s="79" t="s">
        <v>90</v>
      </c>
      <c r="J195" s="98">
        <f t="shared" si="28"/>
        <v>18490000</v>
      </c>
      <c r="K195" s="77">
        <v>720.29</v>
      </c>
      <c r="L195" s="79" t="s">
        <v>12</v>
      </c>
      <c r="M195" s="98">
        <f t="shared" si="21"/>
        <v>720290</v>
      </c>
      <c r="N195" s="77">
        <v>192.85</v>
      </c>
      <c r="O195" s="79" t="s">
        <v>12</v>
      </c>
      <c r="P195" s="98">
        <f t="shared" si="25"/>
        <v>192850</v>
      </c>
    </row>
    <row r="196" spans="2:16">
      <c r="B196" s="89">
        <v>400</v>
      </c>
      <c r="C196" s="90" t="s">
        <v>65</v>
      </c>
      <c r="D196" s="74">
        <f t="shared" si="29"/>
        <v>57.142857142857146</v>
      </c>
      <c r="E196" s="91">
        <v>8.8739999999999999E-2</v>
      </c>
      <c r="F196" s="92">
        <v>3.6879999999999999E-5</v>
      </c>
      <c r="G196" s="88">
        <f t="shared" si="16"/>
        <v>8.8776880000000002E-2</v>
      </c>
      <c r="H196" s="77">
        <v>20.77</v>
      </c>
      <c r="I196" s="79" t="s">
        <v>90</v>
      </c>
      <c r="J196" s="98">
        <f t="shared" si="28"/>
        <v>20770000</v>
      </c>
      <c r="K196" s="77">
        <v>790.3</v>
      </c>
      <c r="L196" s="79" t="s">
        <v>12</v>
      </c>
      <c r="M196" s="98">
        <f t="shared" si="21"/>
        <v>790300</v>
      </c>
      <c r="N196" s="77">
        <v>215.93</v>
      </c>
      <c r="O196" s="79" t="s">
        <v>12</v>
      </c>
      <c r="P196" s="98">
        <f t="shared" si="25"/>
        <v>215930</v>
      </c>
    </row>
    <row r="197" spans="2:16">
      <c r="B197" s="89">
        <v>450</v>
      </c>
      <c r="C197" s="90" t="s">
        <v>65</v>
      </c>
      <c r="D197" s="74">
        <f t="shared" si="29"/>
        <v>64.285714285714292</v>
      </c>
      <c r="E197" s="91">
        <v>8.0920000000000006E-2</v>
      </c>
      <c r="F197" s="92">
        <v>3.3099999999999998E-5</v>
      </c>
      <c r="G197" s="88">
        <f t="shared" si="16"/>
        <v>8.09531E-2</v>
      </c>
      <c r="H197" s="77">
        <v>25.67</v>
      </c>
      <c r="I197" s="79" t="s">
        <v>90</v>
      </c>
      <c r="J197" s="98">
        <f t="shared" si="28"/>
        <v>25670000</v>
      </c>
      <c r="K197" s="77">
        <v>1.05</v>
      </c>
      <c r="L197" s="78" t="s">
        <v>90</v>
      </c>
      <c r="M197" s="98">
        <f t="shared" ref="M197:M201" si="30">K197*1000000</f>
        <v>1050000</v>
      </c>
      <c r="N197" s="77">
        <v>265.33</v>
      </c>
      <c r="O197" s="79" t="s">
        <v>12</v>
      </c>
      <c r="P197" s="98">
        <f t="shared" si="25"/>
        <v>265330</v>
      </c>
    </row>
    <row r="198" spans="2:16">
      <c r="B198" s="89">
        <v>500</v>
      </c>
      <c r="C198" s="90" t="s">
        <v>65</v>
      </c>
      <c r="D198" s="74">
        <f t="shared" si="29"/>
        <v>71.428571428571431</v>
      </c>
      <c r="E198" s="91">
        <v>7.4560000000000001E-2</v>
      </c>
      <c r="F198" s="92">
        <v>3.0049999999999999E-5</v>
      </c>
      <c r="G198" s="88">
        <f t="shared" si="16"/>
        <v>7.4590050000000005E-2</v>
      </c>
      <c r="H198" s="77">
        <v>31.01</v>
      </c>
      <c r="I198" s="79" t="s">
        <v>90</v>
      </c>
      <c r="J198" s="98">
        <f t="shared" si="28"/>
        <v>31010000</v>
      </c>
      <c r="K198" s="77">
        <v>1.3</v>
      </c>
      <c r="L198" s="79" t="s">
        <v>90</v>
      </c>
      <c r="M198" s="98">
        <f t="shared" si="30"/>
        <v>1300000</v>
      </c>
      <c r="N198" s="77">
        <v>318.87</v>
      </c>
      <c r="O198" s="79" t="s">
        <v>12</v>
      </c>
      <c r="P198" s="98">
        <f t="shared" si="25"/>
        <v>318870</v>
      </c>
    </row>
    <row r="199" spans="2:16">
      <c r="B199" s="89">
        <v>550</v>
      </c>
      <c r="C199" s="90" t="s">
        <v>65</v>
      </c>
      <c r="D199" s="74">
        <f t="shared" si="29"/>
        <v>78.571428571428569</v>
      </c>
      <c r="E199" s="91">
        <v>6.93E-2</v>
      </c>
      <c r="F199" s="92">
        <v>2.7540000000000001E-5</v>
      </c>
      <c r="G199" s="88">
        <f t="shared" si="16"/>
        <v>6.9327540000000007E-2</v>
      </c>
      <c r="H199" s="77">
        <v>36.78</v>
      </c>
      <c r="I199" s="79" t="s">
        <v>90</v>
      </c>
      <c r="J199" s="98">
        <f t="shared" si="28"/>
        <v>36780000</v>
      </c>
      <c r="K199" s="77">
        <v>1.54</v>
      </c>
      <c r="L199" s="79" t="s">
        <v>90</v>
      </c>
      <c r="M199" s="98">
        <f t="shared" si="30"/>
        <v>1540000</v>
      </c>
      <c r="N199" s="77">
        <v>376.38</v>
      </c>
      <c r="O199" s="79" t="s">
        <v>12</v>
      </c>
      <c r="P199" s="98">
        <f t="shared" si="25"/>
        <v>376380</v>
      </c>
    </row>
    <row r="200" spans="2:16">
      <c r="B200" s="89">
        <v>600</v>
      </c>
      <c r="C200" s="90" t="s">
        <v>65</v>
      </c>
      <c r="D200" s="74">
        <f t="shared" si="29"/>
        <v>85.714285714285708</v>
      </c>
      <c r="E200" s="91">
        <v>6.4850000000000005E-2</v>
      </c>
      <c r="F200" s="92">
        <v>2.5420000000000001E-5</v>
      </c>
      <c r="G200" s="88">
        <f t="shared" si="16"/>
        <v>6.4875420000000003E-2</v>
      </c>
      <c r="H200" s="77">
        <v>42.97</v>
      </c>
      <c r="I200" s="79" t="s">
        <v>90</v>
      </c>
      <c r="J200" s="98">
        <f t="shared" si="28"/>
        <v>42970000</v>
      </c>
      <c r="K200" s="77">
        <v>1.77</v>
      </c>
      <c r="L200" s="79" t="s">
        <v>90</v>
      </c>
      <c r="M200" s="98">
        <f t="shared" si="30"/>
        <v>1770000</v>
      </c>
      <c r="N200" s="77">
        <v>437.7</v>
      </c>
      <c r="O200" s="79" t="s">
        <v>12</v>
      </c>
      <c r="P200" s="98">
        <f t="shared" si="25"/>
        <v>437700</v>
      </c>
    </row>
    <row r="201" spans="2:16">
      <c r="B201" s="89">
        <v>650</v>
      </c>
      <c r="C201" s="90" t="s">
        <v>65</v>
      </c>
      <c r="D201" s="74">
        <f t="shared" si="29"/>
        <v>92.857142857142861</v>
      </c>
      <c r="E201" s="91">
        <v>6.105E-2</v>
      </c>
      <c r="F201" s="92">
        <v>2.3620000000000001E-5</v>
      </c>
      <c r="G201" s="88">
        <f t="shared" si="16"/>
        <v>6.1073620000000002E-2</v>
      </c>
      <c r="H201" s="77">
        <v>49.57</v>
      </c>
      <c r="I201" s="79" t="s">
        <v>90</v>
      </c>
      <c r="J201" s="98">
        <f t="shared" si="28"/>
        <v>49570000</v>
      </c>
      <c r="K201" s="77">
        <v>2</v>
      </c>
      <c r="L201" s="79" t="s">
        <v>90</v>
      </c>
      <c r="M201" s="98">
        <f t="shared" si="30"/>
        <v>2000000</v>
      </c>
      <c r="N201" s="77">
        <v>502.66</v>
      </c>
      <c r="O201" s="79" t="s">
        <v>12</v>
      </c>
      <c r="P201" s="98">
        <f t="shared" si="25"/>
        <v>502660</v>
      </c>
    </row>
    <row r="202" spans="2:16">
      <c r="B202" s="89">
        <v>700</v>
      </c>
      <c r="C202" s="90" t="s">
        <v>65</v>
      </c>
      <c r="D202" s="74">
        <f t="shared" si="29"/>
        <v>100</v>
      </c>
      <c r="E202" s="91">
        <v>5.7770000000000002E-2</v>
      </c>
      <c r="F202" s="92">
        <v>2.2059999999999999E-5</v>
      </c>
      <c r="G202" s="88">
        <f t="shared" si="16"/>
        <v>5.7792059999999999E-2</v>
      </c>
      <c r="H202" s="77">
        <v>56.55</v>
      </c>
      <c r="I202" s="79" t="s">
        <v>90</v>
      </c>
      <c r="J202" s="98">
        <f t="shared" si="28"/>
        <v>56550000</v>
      </c>
      <c r="K202" s="77">
        <v>2.2400000000000002</v>
      </c>
      <c r="L202" s="79" t="s">
        <v>90</v>
      </c>
      <c r="M202" s="98">
        <f t="shared" ref="M202:M204" si="31">K202*1000000</f>
        <v>2240000</v>
      </c>
      <c r="N202" s="77">
        <v>571.12</v>
      </c>
      <c r="O202" s="79" t="s">
        <v>12</v>
      </c>
      <c r="P202" s="98">
        <f t="shared" si="25"/>
        <v>571120</v>
      </c>
    </row>
    <row r="203" spans="2:16">
      <c r="B203" s="89">
        <v>800</v>
      </c>
      <c r="C203" s="90" t="s">
        <v>65</v>
      </c>
      <c r="D203" s="74">
        <f t="shared" si="29"/>
        <v>114.28571428571429</v>
      </c>
      <c r="E203" s="91">
        <v>5.237E-2</v>
      </c>
      <c r="F203" s="92">
        <v>1.9510000000000001E-5</v>
      </c>
      <c r="G203" s="88">
        <f t="shared" si="16"/>
        <v>5.238951E-2</v>
      </c>
      <c r="H203" s="77">
        <v>71.64</v>
      </c>
      <c r="I203" s="79" t="s">
        <v>90</v>
      </c>
      <c r="J203" s="98">
        <f t="shared" si="28"/>
        <v>71640000</v>
      </c>
      <c r="K203" s="77">
        <v>3.1</v>
      </c>
      <c r="L203" s="79" t="s">
        <v>90</v>
      </c>
      <c r="M203" s="98">
        <f t="shared" si="31"/>
        <v>3100000</v>
      </c>
      <c r="N203" s="77">
        <v>718.06</v>
      </c>
      <c r="O203" s="79" t="s">
        <v>12</v>
      </c>
      <c r="P203" s="98">
        <f t="shared" si="25"/>
        <v>718060</v>
      </c>
    </row>
    <row r="204" spans="2:16">
      <c r="B204" s="89">
        <v>900</v>
      </c>
      <c r="C204" s="90" t="s">
        <v>65</v>
      </c>
      <c r="D204" s="74">
        <f t="shared" si="29"/>
        <v>128.57142857142858</v>
      </c>
      <c r="E204" s="91">
        <v>4.811E-2</v>
      </c>
      <c r="F204" s="92">
        <v>1.7499999999999998E-5</v>
      </c>
      <c r="G204" s="88">
        <f t="shared" si="16"/>
        <v>4.8127499999999997E-2</v>
      </c>
      <c r="H204" s="77">
        <v>88.18</v>
      </c>
      <c r="I204" s="79" t="s">
        <v>90</v>
      </c>
      <c r="J204" s="98">
        <f t="shared" si="28"/>
        <v>88180000</v>
      </c>
      <c r="K204" s="77">
        <v>3.89</v>
      </c>
      <c r="L204" s="79" t="s">
        <v>90</v>
      </c>
      <c r="M204" s="98">
        <f t="shared" si="31"/>
        <v>3890000</v>
      </c>
      <c r="N204" s="77">
        <v>877.49</v>
      </c>
      <c r="O204" s="79" t="s">
        <v>12</v>
      </c>
      <c r="P204" s="98">
        <f t="shared" si="25"/>
        <v>877490</v>
      </c>
    </row>
    <row r="205" spans="2:16">
      <c r="B205" s="89">
        <v>1</v>
      </c>
      <c r="C205" s="93" t="s">
        <v>67</v>
      </c>
      <c r="D205" s="74">
        <f t="shared" ref="D205:D228" si="32">B205*1000/$C$5</f>
        <v>142.85714285714286</v>
      </c>
      <c r="E205" s="91">
        <v>4.4659999999999998E-2</v>
      </c>
      <c r="F205" s="92">
        <v>1.588E-5</v>
      </c>
      <c r="G205" s="88">
        <f t="shared" si="16"/>
        <v>4.4675880000000001E-2</v>
      </c>
      <c r="H205" s="77">
        <v>106.09</v>
      </c>
      <c r="I205" s="79" t="s">
        <v>90</v>
      </c>
      <c r="J205" s="98">
        <f t="shared" si="28"/>
        <v>106090000</v>
      </c>
      <c r="K205" s="77">
        <v>4.6500000000000004</v>
      </c>
      <c r="L205" s="79" t="s">
        <v>90</v>
      </c>
      <c r="M205" s="98">
        <f t="shared" ref="M205:M209" si="33">K205*1000000</f>
        <v>4650000</v>
      </c>
      <c r="N205" s="77">
        <v>1.05</v>
      </c>
      <c r="O205" s="78" t="s">
        <v>90</v>
      </c>
      <c r="P205" s="98">
        <f t="shared" ref="P205:P214" si="34">N205*1000000</f>
        <v>1050000</v>
      </c>
    </row>
    <row r="206" spans="2:16">
      <c r="B206" s="89">
        <v>1.1000000000000001</v>
      </c>
      <c r="C206" s="90" t="s">
        <v>67</v>
      </c>
      <c r="D206" s="74">
        <f t="shared" si="32"/>
        <v>157.14285714285714</v>
      </c>
      <c r="E206" s="91">
        <v>4.1820000000000003E-2</v>
      </c>
      <c r="F206" s="92">
        <v>1.455E-5</v>
      </c>
      <c r="G206" s="88">
        <f t="shared" si="16"/>
        <v>4.1834550000000005E-2</v>
      </c>
      <c r="H206" s="77">
        <v>125.29</v>
      </c>
      <c r="I206" s="79" t="s">
        <v>90</v>
      </c>
      <c r="J206" s="98">
        <f t="shared" si="28"/>
        <v>125290000</v>
      </c>
      <c r="K206" s="77">
        <v>5.39</v>
      </c>
      <c r="L206" s="79" t="s">
        <v>90</v>
      </c>
      <c r="M206" s="98">
        <f t="shared" si="33"/>
        <v>5390000</v>
      </c>
      <c r="N206" s="77">
        <v>1.23</v>
      </c>
      <c r="O206" s="79" t="s">
        <v>90</v>
      </c>
      <c r="P206" s="98">
        <f t="shared" si="34"/>
        <v>1230000</v>
      </c>
    </row>
    <row r="207" spans="2:16">
      <c r="B207" s="89">
        <v>1.2</v>
      </c>
      <c r="C207" s="90" t="s">
        <v>67</v>
      </c>
      <c r="D207" s="74">
        <f t="shared" si="32"/>
        <v>171.42857142857142</v>
      </c>
      <c r="E207" s="91">
        <v>3.943E-2</v>
      </c>
      <c r="F207" s="92">
        <v>1.342E-5</v>
      </c>
      <c r="G207" s="88">
        <f t="shared" si="16"/>
        <v>3.944342E-2</v>
      </c>
      <c r="H207" s="77">
        <v>145.72999999999999</v>
      </c>
      <c r="I207" s="79" t="s">
        <v>90</v>
      </c>
      <c r="J207" s="98">
        <f t="shared" si="28"/>
        <v>145730000</v>
      </c>
      <c r="K207" s="77">
        <v>6.12</v>
      </c>
      <c r="L207" s="79" t="s">
        <v>90</v>
      </c>
      <c r="M207" s="98">
        <f t="shared" si="33"/>
        <v>6120000</v>
      </c>
      <c r="N207" s="77">
        <v>1.42</v>
      </c>
      <c r="O207" s="79" t="s">
        <v>90</v>
      </c>
      <c r="P207" s="98">
        <f t="shared" si="34"/>
        <v>1420000</v>
      </c>
    </row>
    <row r="208" spans="2:16">
      <c r="B208" s="89">
        <v>1.3</v>
      </c>
      <c r="C208" s="90" t="s">
        <v>67</v>
      </c>
      <c r="D208" s="74">
        <f t="shared" si="32"/>
        <v>185.71428571428572</v>
      </c>
      <c r="E208" s="91">
        <v>3.739E-2</v>
      </c>
      <c r="F208" s="92">
        <v>1.2469999999999999E-5</v>
      </c>
      <c r="G208" s="88">
        <f t="shared" si="16"/>
        <v>3.740247E-2</v>
      </c>
      <c r="H208" s="77">
        <v>167.35</v>
      </c>
      <c r="I208" s="79" t="s">
        <v>90</v>
      </c>
      <c r="J208" s="98">
        <f t="shared" si="28"/>
        <v>167350000</v>
      </c>
      <c r="K208" s="77">
        <v>6.85</v>
      </c>
      <c r="L208" s="79" t="s">
        <v>90</v>
      </c>
      <c r="M208" s="98">
        <f t="shared" si="33"/>
        <v>6850000</v>
      </c>
      <c r="N208" s="77">
        <v>1.62</v>
      </c>
      <c r="O208" s="79" t="s">
        <v>90</v>
      </c>
      <c r="P208" s="98">
        <f t="shared" si="34"/>
        <v>1620000</v>
      </c>
    </row>
    <row r="209" spans="2:16">
      <c r="B209" s="89">
        <v>1.4</v>
      </c>
      <c r="C209" s="90" t="s">
        <v>67</v>
      </c>
      <c r="D209" s="74">
        <f t="shared" si="32"/>
        <v>200</v>
      </c>
      <c r="E209" s="91">
        <v>3.5639999999999998E-2</v>
      </c>
      <c r="F209" s="92">
        <v>1.164E-5</v>
      </c>
      <c r="G209" s="88">
        <f t="shared" si="16"/>
        <v>3.5651639999999998E-2</v>
      </c>
      <c r="H209" s="77">
        <v>190.08</v>
      </c>
      <c r="I209" s="79" t="s">
        <v>90</v>
      </c>
      <c r="J209" s="98">
        <f t="shared" si="28"/>
        <v>190080000</v>
      </c>
      <c r="K209" s="77">
        <v>7.58</v>
      </c>
      <c r="L209" s="79" t="s">
        <v>90</v>
      </c>
      <c r="M209" s="98">
        <f t="shared" si="33"/>
        <v>7580000</v>
      </c>
      <c r="N209" s="77">
        <v>1.83</v>
      </c>
      <c r="O209" s="79" t="s">
        <v>90</v>
      </c>
      <c r="P209" s="98">
        <f t="shared" si="34"/>
        <v>1830000</v>
      </c>
    </row>
    <row r="210" spans="2:16">
      <c r="B210" s="89">
        <v>1.5</v>
      </c>
      <c r="C210" s="90" t="s">
        <v>67</v>
      </c>
      <c r="D210" s="74">
        <f t="shared" si="32"/>
        <v>214.28571428571428</v>
      </c>
      <c r="E210" s="91">
        <v>3.4110000000000001E-2</v>
      </c>
      <c r="F210" s="92">
        <v>1.092E-5</v>
      </c>
      <c r="G210" s="88">
        <f t="shared" si="16"/>
        <v>3.4120919999999999E-2</v>
      </c>
      <c r="H210" s="77">
        <v>213.88</v>
      </c>
      <c r="I210" s="79" t="s">
        <v>90</v>
      </c>
      <c r="J210" s="98">
        <f t="shared" si="28"/>
        <v>213880000</v>
      </c>
      <c r="K210" s="77">
        <v>8.3000000000000007</v>
      </c>
      <c r="L210" s="79" t="s">
        <v>90</v>
      </c>
      <c r="M210" s="98">
        <f>K210*1000000</f>
        <v>8300000.0000000009</v>
      </c>
      <c r="N210" s="77">
        <v>2.0499999999999998</v>
      </c>
      <c r="O210" s="79" t="s">
        <v>90</v>
      </c>
      <c r="P210" s="98">
        <f t="shared" si="34"/>
        <v>2049999.9999999998</v>
      </c>
    </row>
    <row r="211" spans="2:16">
      <c r="B211" s="89">
        <v>1.6</v>
      </c>
      <c r="C211" s="90" t="s">
        <v>67</v>
      </c>
      <c r="D211" s="74">
        <f t="shared" si="32"/>
        <v>228.57142857142858</v>
      </c>
      <c r="E211" s="91">
        <v>3.2770000000000001E-2</v>
      </c>
      <c r="F211" s="92">
        <v>1.029E-5</v>
      </c>
      <c r="G211" s="88">
        <f t="shared" si="16"/>
        <v>3.2780290000000004E-2</v>
      </c>
      <c r="H211" s="77">
        <v>238.71</v>
      </c>
      <c r="I211" s="79" t="s">
        <v>90</v>
      </c>
      <c r="J211" s="98">
        <f t="shared" si="28"/>
        <v>238710000</v>
      </c>
      <c r="K211" s="77">
        <v>9.02</v>
      </c>
      <c r="L211" s="79" t="s">
        <v>90</v>
      </c>
      <c r="M211" s="98">
        <f t="shared" ref="M211:M228" si="35">K211*1000000</f>
        <v>9020000</v>
      </c>
      <c r="N211" s="77">
        <v>2.2799999999999998</v>
      </c>
      <c r="O211" s="79" t="s">
        <v>90</v>
      </c>
      <c r="P211" s="98">
        <f t="shared" si="34"/>
        <v>2280000</v>
      </c>
    </row>
    <row r="212" spans="2:16">
      <c r="B212" s="89">
        <v>1.7</v>
      </c>
      <c r="C212" s="90" t="s">
        <v>67</v>
      </c>
      <c r="D212" s="74">
        <f t="shared" si="32"/>
        <v>242.85714285714286</v>
      </c>
      <c r="E212" s="91">
        <v>3.1579999999999997E-2</v>
      </c>
      <c r="F212" s="92">
        <v>9.7280000000000007E-6</v>
      </c>
      <c r="G212" s="88">
        <f t="shared" si="16"/>
        <v>3.1589727999999997E-2</v>
      </c>
      <c r="H212" s="77">
        <v>264.5</v>
      </c>
      <c r="I212" s="79" t="s">
        <v>90</v>
      </c>
      <c r="J212" s="98">
        <f t="shared" si="28"/>
        <v>264500000</v>
      </c>
      <c r="K212" s="77">
        <v>9.74</v>
      </c>
      <c r="L212" s="79" t="s">
        <v>90</v>
      </c>
      <c r="M212" s="98">
        <f t="shared" si="35"/>
        <v>9740000</v>
      </c>
      <c r="N212" s="77">
        <v>2.5099999999999998</v>
      </c>
      <c r="O212" s="79" t="s">
        <v>90</v>
      </c>
      <c r="P212" s="98">
        <f t="shared" si="34"/>
        <v>2510000</v>
      </c>
    </row>
    <row r="213" spans="2:16">
      <c r="B213" s="89">
        <v>1.8</v>
      </c>
      <c r="C213" s="90" t="s">
        <v>67</v>
      </c>
      <c r="D213" s="74">
        <f t="shared" si="32"/>
        <v>257.14285714285717</v>
      </c>
      <c r="E213" s="91">
        <v>3.0519999999999999E-2</v>
      </c>
      <c r="F213" s="92">
        <v>9.2269999999999999E-6</v>
      </c>
      <c r="G213" s="88">
        <f t="shared" ref="G213:G228" si="36">E213+F213</f>
        <v>3.0529226999999999E-2</v>
      </c>
      <c r="H213" s="77">
        <v>291.23</v>
      </c>
      <c r="I213" s="79" t="s">
        <v>90</v>
      </c>
      <c r="J213" s="98">
        <f t="shared" si="28"/>
        <v>291230000</v>
      </c>
      <c r="K213" s="77">
        <v>10.46</v>
      </c>
      <c r="L213" s="79" t="s">
        <v>90</v>
      </c>
      <c r="M213" s="98">
        <f t="shared" si="35"/>
        <v>10460000</v>
      </c>
      <c r="N213" s="77">
        <v>2.75</v>
      </c>
      <c r="O213" s="79" t="s">
        <v>90</v>
      </c>
      <c r="P213" s="98">
        <f t="shared" si="34"/>
        <v>2750000</v>
      </c>
    </row>
    <row r="214" spans="2:16">
      <c r="B214" s="89">
        <v>2</v>
      </c>
      <c r="C214" s="90" t="s">
        <v>67</v>
      </c>
      <c r="D214" s="74">
        <f t="shared" si="32"/>
        <v>285.71428571428572</v>
      </c>
      <c r="E214" s="91">
        <v>2.8719999999999999E-2</v>
      </c>
      <c r="F214" s="92">
        <v>8.3690000000000007E-6</v>
      </c>
      <c r="G214" s="88">
        <f t="shared" si="36"/>
        <v>2.8728369E-2</v>
      </c>
      <c r="H214" s="77">
        <v>347.29</v>
      </c>
      <c r="I214" s="79" t="s">
        <v>90</v>
      </c>
      <c r="J214" s="98">
        <f t="shared" si="28"/>
        <v>347290000</v>
      </c>
      <c r="K214" s="77">
        <v>13.14</v>
      </c>
      <c r="L214" s="79" t="s">
        <v>90</v>
      </c>
      <c r="M214" s="98">
        <f t="shared" si="35"/>
        <v>13140000</v>
      </c>
      <c r="N214" s="77">
        <v>3.24</v>
      </c>
      <c r="O214" s="79" t="s">
        <v>90</v>
      </c>
      <c r="P214" s="98">
        <f t="shared" si="34"/>
        <v>3240000</v>
      </c>
    </row>
    <row r="215" spans="2:16">
      <c r="B215" s="89">
        <v>2.25</v>
      </c>
      <c r="C215" s="90" t="s">
        <v>67</v>
      </c>
      <c r="D215" s="74">
        <f t="shared" si="32"/>
        <v>321.42857142857144</v>
      </c>
      <c r="E215" s="91">
        <v>2.6919999999999999E-2</v>
      </c>
      <c r="F215" s="92">
        <v>7.5039999999999996E-6</v>
      </c>
      <c r="G215" s="88">
        <f t="shared" si="36"/>
        <v>2.6927503999999998E-2</v>
      </c>
      <c r="H215" s="77">
        <v>421.92</v>
      </c>
      <c r="I215" s="79" t="s">
        <v>90</v>
      </c>
      <c r="J215" s="98">
        <f t="shared" si="28"/>
        <v>421920000</v>
      </c>
      <c r="K215" s="77">
        <v>16.88</v>
      </c>
      <c r="L215" s="79" t="s">
        <v>90</v>
      </c>
      <c r="M215" s="98">
        <f t="shared" si="35"/>
        <v>16880000</v>
      </c>
      <c r="N215" s="77">
        <v>3.89</v>
      </c>
      <c r="O215" s="79" t="s">
        <v>90</v>
      </c>
      <c r="P215" s="98">
        <f t="shared" ref="P215:P218" si="37">N215*1000000</f>
        <v>3890000</v>
      </c>
    </row>
    <row r="216" spans="2:16">
      <c r="B216" s="89">
        <v>2.5</v>
      </c>
      <c r="C216" s="90" t="s">
        <v>67</v>
      </c>
      <c r="D216" s="74">
        <f t="shared" si="32"/>
        <v>357.14285714285717</v>
      </c>
      <c r="E216" s="91">
        <v>2.5479999999999999E-2</v>
      </c>
      <c r="F216" s="92">
        <v>6.8050000000000001E-6</v>
      </c>
      <c r="G216" s="88">
        <f t="shared" si="36"/>
        <v>2.5486804999999998E-2</v>
      </c>
      <c r="H216" s="77">
        <v>501.16</v>
      </c>
      <c r="I216" s="79" t="s">
        <v>90</v>
      </c>
      <c r="J216" s="98">
        <f t="shared" si="28"/>
        <v>501160000</v>
      </c>
      <c r="K216" s="77">
        <v>20.28</v>
      </c>
      <c r="L216" s="79" t="s">
        <v>90</v>
      </c>
      <c r="M216" s="98">
        <f t="shared" si="35"/>
        <v>20280000</v>
      </c>
      <c r="N216" s="77">
        <v>4.57</v>
      </c>
      <c r="O216" s="79" t="s">
        <v>90</v>
      </c>
      <c r="P216" s="98">
        <f t="shared" si="37"/>
        <v>4570000</v>
      </c>
    </row>
    <row r="217" spans="2:16">
      <c r="B217" s="89">
        <v>2.75</v>
      </c>
      <c r="C217" s="90" t="s">
        <v>67</v>
      </c>
      <c r="D217" s="74">
        <f t="shared" si="32"/>
        <v>392.85714285714283</v>
      </c>
      <c r="E217" s="91">
        <v>2.4299999999999999E-2</v>
      </c>
      <c r="F217" s="92">
        <v>6.229E-6</v>
      </c>
      <c r="G217" s="88">
        <f t="shared" si="36"/>
        <v>2.4306228999999999E-2</v>
      </c>
      <c r="H217" s="77">
        <v>584.54999999999995</v>
      </c>
      <c r="I217" s="79" t="s">
        <v>90</v>
      </c>
      <c r="J217" s="98">
        <f t="shared" si="28"/>
        <v>584550000</v>
      </c>
      <c r="K217" s="77">
        <v>23.48</v>
      </c>
      <c r="L217" s="79" t="s">
        <v>90</v>
      </c>
      <c r="M217" s="98">
        <f t="shared" si="35"/>
        <v>23480000</v>
      </c>
      <c r="N217" s="77">
        <v>5.27</v>
      </c>
      <c r="O217" s="79" t="s">
        <v>90</v>
      </c>
      <c r="P217" s="98">
        <f t="shared" si="37"/>
        <v>5270000</v>
      </c>
    </row>
    <row r="218" spans="2:16">
      <c r="B218" s="89">
        <v>3</v>
      </c>
      <c r="C218" s="90" t="s">
        <v>67</v>
      </c>
      <c r="D218" s="74">
        <f t="shared" si="32"/>
        <v>428.57142857142856</v>
      </c>
      <c r="E218" s="91">
        <v>2.333E-2</v>
      </c>
      <c r="F218" s="92">
        <v>5.7459999999999997E-6</v>
      </c>
      <c r="G218" s="88">
        <f t="shared" si="36"/>
        <v>2.3335746000000001E-2</v>
      </c>
      <c r="H218" s="77">
        <v>671.69</v>
      </c>
      <c r="I218" s="79" t="s">
        <v>90</v>
      </c>
      <c r="J218" s="98">
        <f t="shared" si="28"/>
        <v>671690000</v>
      </c>
      <c r="K218" s="77">
        <v>26.54</v>
      </c>
      <c r="L218" s="79" t="s">
        <v>90</v>
      </c>
      <c r="M218" s="98">
        <f t="shared" si="35"/>
        <v>26540000</v>
      </c>
      <c r="N218" s="77">
        <v>6</v>
      </c>
      <c r="O218" s="79" t="s">
        <v>90</v>
      </c>
      <c r="P218" s="98">
        <f t="shared" si="37"/>
        <v>6000000</v>
      </c>
    </row>
    <row r="219" spans="2:16">
      <c r="B219" s="89">
        <v>3.25</v>
      </c>
      <c r="C219" s="90" t="s">
        <v>67</v>
      </c>
      <c r="D219" s="74">
        <f t="shared" si="32"/>
        <v>464.28571428571428</v>
      </c>
      <c r="E219" s="91">
        <v>2.2509999999999999E-2</v>
      </c>
      <c r="F219" s="92">
        <v>5.3340000000000001E-6</v>
      </c>
      <c r="G219" s="88">
        <f t="shared" si="36"/>
        <v>2.2515333999999998E-2</v>
      </c>
      <c r="H219" s="77">
        <v>762.25</v>
      </c>
      <c r="I219" s="79" t="s">
        <v>90</v>
      </c>
      <c r="J219" s="98">
        <f t="shared" si="28"/>
        <v>762250000</v>
      </c>
      <c r="K219" s="77">
        <v>29.49</v>
      </c>
      <c r="L219" s="79" t="s">
        <v>90</v>
      </c>
      <c r="M219" s="98">
        <f t="shared" si="35"/>
        <v>29490000</v>
      </c>
      <c r="N219" s="77">
        <v>6.73</v>
      </c>
      <c r="O219" s="79" t="s">
        <v>90</v>
      </c>
      <c r="P219" s="98">
        <f t="shared" ref="P219:P227" si="38">N219*1000000</f>
        <v>6730000</v>
      </c>
    </row>
    <row r="220" spans="2:16">
      <c r="B220" s="89">
        <v>3.5</v>
      </c>
      <c r="C220" s="90" t="s">
        <v>67</v>
      </c>
      <c r="D220" s="74">
        <f t="shared" si="32"/>
        <v>500</v>
      </c>
      <c r="E220" s="91">
        <v>2.181E-2</v>
      </c>
      <c r="F220" s="92">
        <v>4.9790000000000001E-6</v>
      </c>
      <c r="G220" s="88">
        <f t="shared" si="36"/>
        <v>2.1814978999999998E-2</v>
      </c>
      <c r="H220" s="77">
        <v>855.9</v>
      </c>
      <c r="I220" s="79" t="s">
        <v>90</v>
      </c>
      <c r="J220" s="98">
        <f t="shared" si="28"/>
        <v>855900000</v>
      </c>
      <c r="K220" s="77">
        <v>32.35</v>
      </c>
      <c r="L220" s="79" t="s">
        <v>90</v>
      </c>
      <c r="M220" s="98">
        <f t="shared" si="35"/>
        <v>32350000</v>
      </c>
      <c r="N220" s="77">
        <v>7.48</v>
      </c>
      <c r="O220" s="79" t="s">
        <v>90</v>
      </c>
      <c r="P220" s="98">
        <f t="shared" si="38"/>
        <v>7480000</v>
      </c>
    </row>
    <row r="221" spans="2:16">
      <c r="B221" s="89">
        <v>3.75</v>
      </c>
      <c r="C221" s="90" t="s">
        <v>67</v>
      </c>
      <c r="D221" s="74">
        <f t="shared" si="32"/>
        <v>535.71428571428567</v>
      </c>
      <c r="E221" s="91">
        <v>2.121E-2</v>
      </c>
      <c r="F221" s="92">
        <v>4.6700000000000002E-6</v>
      </c>
      <c r="G221" s="88">
        <f t="shared" si="36"/>
        <v>2.1214669999999998E-2</v>
      </c>
      <c r="H221" s="77">
        <v>952.36</v>
      </c>
      <c r="I221" s="79" t="s">
        <v>90</v>
      </c>
      <c r="J221" s="98">
        <f t="shared" si="28"/>
        <v>952360000</v>
      </c>
      <c r="K221" s="77">
        <v>35.14</v>
      </c>
      <c r="L221" s="79" t="s">
        <v>90</v>
      </c>
      <c r="M221" s="98">
        <f t="shared" si="35"/>
        <v>35140000</v>
      </c>
      <c r="N221" s="77">
        <v>8.25</v>
      </c>
      <c r="O221" s="79" t="s">
        <v>90</v>
      </c>
      <c r="P221" s="98">
        <f t="shared" si="38"/>
        <v>8250000</v>
      </c>
    </row>
    <row r="222" spans="2:16">
      <c r="B222" s="89">
        <v>4</v>
      </c>
      <c r="C222" s="90" t="s">
        <v>67</v>
      </c>
      <c r="D222" s="74">
        <f t="shared" si="32"/>
        <v>571.42857142857144</v>
      </c>
      <c r="E222" s="91">
        <v>2.069E-2</v>
      </c>
      <c r="F222" s="92">
        <v>4.3980000000000001E-6</v>
      </c>
      <c r="G222" s="88">
        <f t="shared" si="36"/>
        <v>2.0694397999999999E-2</v>
      </c>
      <c r="H222" s="77">
        <v>1.05</v>
      </c>
      <c r="I222" s="78" t="s">
        <v>204</v>
      </c>
      <c r="J222" s="98">
        <f t="shared" ref="J222:J227" si="39">H222*1000000000</f>
        <v>1050000000</v>
      </c>
      <c r="K222" s="77">
        <v>37.85</v>
      </c>
      <c r="L222" s="79" t="s">
        <v>90</v>
      </c>
      <c r="M222" s="98">
        <f t="shared" si="35"/>
        <v>37850000</v>
      </c>
      <c r="N222" s="77">
        <v>9.02</v>
      </c>
      <c r="O222" s="79" t="s">
        <v>90</v>
      </c>
      <c r="P222" s="98">
        <f t="shared" si="38"/>
        <v>9020000</v>
      </c>
    </row>
    <row r="223" spans="2:16">
      <c r="B223" s="89">
        <v>4.5</v>
      </c>
      <c r="C223" s="90" t="s">
        <v>67</v>
      </c>
      <c r="D223" s="74">
        <f t="shared" si="32"/>
        <v>642.85714285714289</v>
      </c>
      <c r="E223" s="91">
        <v>1.985E-2</v>
      </c>
      <c r="F223" s="92">
        <v>3.9419999999999997E-6</v>
      </c>
      <c r="G223" s="88">
        <f t="shared" si="36"/>
        <v>1.9853941999999999E-2</v>
      </c>
      <c r="H223" s="77">
        <v>1.26</v>
      </c>
      <c r="I223" s="79" t="s">
        <v>204</v>
      </c>
      <c r="J223" s="98">
        <f t="shared" si="39"/>
        <v>1260000000</v>
      </c>
      <c r="K223" s="77">
        <v>47.7</v>
      </c>
      <c r="L223" s="79" t="s">
        <v>90</v>
      </c>
      <c r="M223" s="98">
        <f t="shared" si="35"/>
        <v>47700000</v>
      </c>
      <c r="N223" s="77">
        <v>10.58</v>
      </c>
      <c r="O223" s="79" t="s">
        <v>90</v>
      </c>
      <c r="P223" s="98">
        <f t="shared" si="38"/>
        <v>10580000</v>
      </c>
    </row>
    <row r="224" spans="2:16">
      <c r="B224" s="89">
        <v>5</v>
      </c>
      <c r="C224" s="90" t="s">
        <v>67</v>
      </c>
      <c r="D224" s="74">
        <f t="shared" si="32"/>
        <v>714.28571428571433</v>
      </c>
      <c r="E224" s="91">
        <v>1.9189999999999999E-2</v>
      </c>
      <c r="F224" s="92">
        <v>3.574E-6</v>
      </c>
      <c r="G224" s="88">
        <f t="shared" si="36"/>
        <v>1.9193573999999998E-2</v>
      </c>
      <c r="H224" s="77">
        <v>1.47</v>
      </c>
      <c r="I224" s="79" t="s">
        <v>204</v>
      </c>
      <c r="J224" s="98">
        <f t="shared" si="39"/>
        <v>1470000000</v>
      </c>
      <c r="K224" s="77">
        <v>56.43</v>
      </c>
      <c r="L224" s="79" t="s">
        <v>90</v>
      </c>
      <c r="M224" s="98">
        <f t="shared" si="35"/>
        <v>56430000</v>
      </c>
      <c r="N224" s="77">
        <v>12.15</v>
      </c>
      <c r="O224" s="79" t="s">
        <v>90</v>
      </c>
      <c r="P224" s="98">
        <f t="shared" si="38"/>
        <v>12150000</v>
      </c>
    </row>
    <row r="225" spans="1:16">
      <c r="B225" s="89">
        <v>5.5</v>
      </c>
      <c r="C225" s="90" t="s">
        <v>67</v>
      </c>
      <c r="D225" s="74">
        <f t="shared" si="32"/>
        <v>785.71428571428567</v>
      </c>
      <c r="E225" s="91">
        <v>1.8669999999999999E-2</v>
      </c>
      <c r="F225" s="92">
        <v>3.27E-6</v>
      </c>
      <c r="G225" s="88">
        <f t="shared" si="36"/>
        <v>1.8673269999999999E-2</v>
      </c>
      <c r="H225" s="77">
        <v>1.69</v>
      </c>
      <c r="I225" s="79" t="s">
        <v>204</v>
      </c>
      <c r="J225" s="98">
        <f t="shared" si="39"/>
        <v>1690000000</v>
      </c>
      <c r="K225" s="77">
        <v>64.430000000000007</v>
      </c>
      <c r="L225" s="79" t="s">
        <v>90</v>
      </c>
      <c r="M225" s="98">
        <f t="shared" si="35"/>
        <v>64430000.000000007</v>
      </c>
      <c r="N225" s="77">
        <v>13.74</v>
      </c>
      <c r="O225" s="79" t="s">
        <v>90</v>
      </c>
      <c r="P225" s="98">
        <f t="shared" si="38"/>
        <v>13740000</v>
      </c>
    </row>
    <row r="226" spans="1:16">
      <c r="B226" s="89">
        <v>6</v>
      </c>
      <c r="C226" s="90" t="s">
        <v>67</v>
      </c>
      <c r="D226" s="74">
        <f t="shared" si="32"/>
        <v>857.14285714285711</v>
      </c>
      <c r="E226" s="91">
        <v>1.8249999999999999E-2</v>
      </c>
      <c r="F226" s="92">
        <v>3.0149999999999999E-6</v>
      </c>
      <c r="G226" s="88">
        <f t="shared" si="36"/>
        <v>1.8253014999999997E-2</v>
      </c>
      <c r="H226" s="77">
        <v>1.91</v>
      </c>
      <c r="I226" s="79" t="s">
        <v>204</v>
      </c>
      <c r="J226" s="98">
        <f t="shared" si="39"/>
        <v>1910000000</v>
      </c>
      <c r="K226" s="77">
        <v>71.900000000000006</v>
      </c>
      <c r="L226" s="79" t="s">
        <v>90</v>
      </c>
      <c r="M226" s="98">
        <f t="shared" si="35"/>
        <v>71900000</v>
      </c>
      <c r="N226" s="77">
        <v>15.32</v>
      </c>
      <c r="O226" s="79" t="s">
        <v>90</v>
      </c>
      <c r="P226" s="98">
        <f t="shared" si="38"/>
        <v>15320000</v>
      </c>
    </row>
    <row r="227" spans="1:16">
      <c r="B227" s="89">
        <v>6.5</v>
      </c>
      <c r="C227" s="90" t="s">
        <v>67</v>
      </c>
      <c r="D227" s="74">
        <f t="shared" si="32"/>
        <v>928.57142857142856</v>
      </c>
      <c r="E227" s="91">
        <v>1.7909999999999999E-2</v>
      </c>
      <c r="F227" s="92">
        <v>2.7989999999999998E-6</v>
      </c>
      <c r="G227" s="88">
        <f t="shared" si="36"/>
        <v>1.7912799E-2</v>
      </c>
      <c r="H227" s="77">
        <v>2.14</v>
      </c>
      <c r="I227" s="79" t="s">
        <v>204</v>
      </c>
      <c r="J227" s="98">
        <f t="shared" si="39"/>
        <v>2140000000.0000002</v>
      </c>
      <c r="K227" s="77">
        <v>78.930000000000007</v>
      </c>
      <c r="L227" s="79" t="s">
        <v>90</v>
      </c>
      <c r="M227" s="98">
        <f t="shared" si="35"/>
        <v>78930000</v>
      </c>
      <c r="N227" s="77">
        <v>16.89</v>
      </c>
      <c r="O227" s="79" t="s">
        <v>90</v>
      </c>
      <c r="P227" s="98">
        <f t="shared" si="38"/>
        <v>16890000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32"/>
        <v>1000</v>
      </c>
      <c r="E228" s="91">
        <v>1.763E-2</v>
      </c>
      <c r="F228" s="92">
        <v>2.6120000000000001E-6</v>
      </c>
      <c r="G228" s="88">
        <f t="shared" si="36"/>
        <v>1.7632611999999999E-2</v>
      </c>
      <c r="H228" s="77">
        <v>2.38</v>
      </c>
      <c r="I228" s="79" t="s">
        <v>204</v>
      </c>
      <c r="J228" s="98">
        <f>H228*1000000000</f>
        <v>2380000000</v>
      </c>
      <c r="K228" s="77">
        <v>85.6</v>
      </c>
      <c r="L228" s="79" t="s">
        <v>90</v>
      </c>
      <c r="M228" s="98">
        <f t="shared" si="35"/>
        <v>85600000</v>
      </c>
      <c r="N228" s="77">
        <v>18.46</v>
      </c>
      <c r="O228" s="79" t="s">
        <v>90</v>
      </c>
      <c r="P228" s="98">
        <f t="shared" ref="P228" si="40">N228*1000000</f>
        <v>18460000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28"/>
  <sheetViews>
    <sheetView zoomScale="70" zoomScaleNormal="70" workbookViewId="0">
      <selection activeCell="I16" sqref="I16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3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srim7Li_Kapton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86</v>
      </c>
      <c r="D6" s="21" t="s">
        <v>32</v>
      </c>
      <c r="F6" s="27" t="s">
        <v>3</v>
      </c>
      <c r="G6" s="28">
        <v>1</v>
      </c>
      <c r="H6" s="28">
        <v>25.64</v>
      </c>
      <c r="I6" s="29">
        <v>2.64</v>
      </c>
      <c r="J6" s="4">
        <v>1</v>
      </c>
      <c r="K6" s="30">
        <v>14.2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87</v>
      </c>
      <c r="F7" s="32" t="s">
        <v>4</v>
      </c>
      <c r="G7" s="33">
        <v>6</v>
      </c>
      <c r="H7" s="33">
        <v>56.41</v>
      </c>
      <c r="I7" s="34">
        <v>69.11</v>
      </c>
      <c r="J7" s="4">
        <v>2</v>
      </c>
      <c r="K7" s="35">
        <v>142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1.42</v>
      </c>
      <c r="D8" s="38" t="s">
        <v>9</v>
      </c>
      <c r="F8" s="32" t="s">
        <v>2</v>
      </c>
      <c r="G8" s="33">
        <v>7</v>
      </c>
      <c r="H8" s="33">
        <v>5.13</v>
      </c>
      <c r="I8" s="34">
        <v>7.33</v>
      </c>
      <c r="J8" s="4">
        <v>3</v>
      </c>
      <c r="K8" s="35">
        <v>142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8.7226999999999999E+22</v>
      </c>
      <c r="D9" s="21" t="s">
        <v>10</v>
      </c>
      <c r="F9" s="32" t="s">
        <v>5</v>
      </c>
      <c r="G9" s="33">
        <v>8</v>
      </c>
      <c r="H9" s="33">
        <v>12.82</v>
      </c>
      <c r="I9" s="34">
        <v>20.92</v>
      </c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-7.1999999999999995E-2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109</v>
      </c>
      <c r="F12" s="32"/>
      <c r="G12" s="33"/>
      <c r="H12" s="33"/>
      <c r="I12" s="34"/>
      <c r="J12" s="4">
        <v>7</v>
      </c>
      <c r="K12" s="35">
        <v>16.279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82</v>
      </c>
      <c r="F13" s="49"/>
      <c r="G13" s="50"/>
      <c r="H13" s="50"/>
      <c r="I13" s="51"/>
      <c r="J13" s="4">
        <v>8</v>
      </c>
      <c r="K13" s="52">
        <v>0.68586999999999998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209</v>
      </c>
      <c r="C14" s="102"/>
      <c r="D14" s="21" t="s">
        <v>217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218</v>
      </c>
      <c r="C15" s="103"/>
      <c r="D15" s="101" t="s">
        <v>219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116" t="s">
        <v>103</v>
      </c>
      <c r="J16" s="83"/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96" t="s">
        <v>58</v>
      </c>
      <c r="E18" s="190" t="s">
        <v>59</v>
      </c>
      <c r="F18" s="191"/>
      <c r="G18" s="192"/>
      <c r="H18" s="71" t="s">
        <v>60</v>
      </c>
      <c r="I18" s="25"/>
      <c r="J18" s="96" t="s">
        <v>61</v>
      </c>
      <c r="K18" s="71" t="s">
        <v>62</v>
      </c>
      <c r="L18" s="73"/>
      <c r="M18" s="96" t="s">
        <v>61</v>
      </c>
      <c r="N18" s="71" t="s">
        <v>62</v>
      </c>
      <c r="O18" s="25"/>
      <c r="P18" s="96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2.9399999999999999E-2</v>
      </c>
      <c r="F20" s="87">
        <v>0.25600000000000001</v>
      </c>
      <c r="G20" s="88">
        <f>E20+F20</f>
        <v>0.28539999999999999</v>
      </c>
      <c r="H20" s="84">
        <v>13</v>
      </c>
      <c r="I20" s="85" t="s">
        <v>64</v>
      </c>
      <c r="J20" s="97">
        <f>H20/1000/10</f>
        <v>1.2999999999999999E-3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3.143E-2</v>
      </c>
      <c r="F21" s="92">
        <v>0.26619999999999999</v>
      </c>
      <c r="G21" s="88">
        <f t="shared" ref="G21:G84" si="3">E21+F21</f>
        <v>0.29763000000000001</v>
      </c>
      <c r="H21" s="89">
        <v>14</v>
      </c>
      <c r="I21" s="90" t="s">
        <v>64</v>
      </c>
      <c r="J21" s="74">
        <f t="shared" ref="J21:J84" si="4">H21/1000/10</f>
        <v>1.4E-3</v>
      </c>
      <c r="K21" s="89">
        <v>11</v>
      </c>
      <c r="L21" s="90" t="s">
        <v>64</v>
      </c>
      <c r="M21" s="74">
        <f t="shared" si="0"/>
        <v>1.0999999999999998E-3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3.3340000000000002E-2</v>
      </c>
      <c r="F22" s="92">
        <v>0.27510000000000001</v>
      </c>
      <c r="G22" s="88">
        <f t="shared" si="3"/>
        <v>0.30843999999999999</v>
      </c>
      <c r="H22" s="89">
        <v>16</v>
      </c>
      <c r="I22" s="90" t="s">
        <v>64</v>
      </c>
      <c r="J22" s="74">
        <f t="shared" si="4"/>
        <v>1.6000000000000001E-3</v>
      </c>
      <c r="K22" s="89">
        <v>12</v>
      </c>
      <c r="L22" s="90" t="s">
        <v>64</v>
      </c>
      <c r="M22" s="74">
        <f t="shared" si="0"/>
        <v>1.2000000000000001E-3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3.5139999999999998E-2</v>
      </c>
      <c r="F23" s="92">
        <v>0.28299999999999997</v>
      </c>
      <c r="G23" s="88">
        <f t="shared" si="3"/>
        <v>0.31813999999999998</v>
      </c>
      <c r="H23" s="89">
        <v>17</v>
      </c>
      <c r="I23" s="90" t="s">
        <v>64</v>
      </c>
      <c r="J23" s="74">
        <f t="shared" si="4"/>
        <v>1.7000000000000001E-3</v>
      </c>
      <c r="K23" s="89">
        <v>12</v>
      </c>
      <c r="L23" s="90" t="s">
        <v>64</v>
      </c>
      <c r="M23" s="74">
        <f t="shared" si="0"/>
        <v>1.2000000000000001E-3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3.6859999999999997E-2</v>
      </c>
      <c r="F24" s="92">
        <v>0.29010000000000002</v>
      </c>
      <c r="G24" s="88">
        <f t="shared" si="3"/>
        <v>0.32696000000000003</v>
      </c>
      <c r="H24" s="89">
        <v>18</v>
      </c>
      <c r="I24" s="90" t="s">
        <v>64</v>
      </c>
      <c r="J24" s="74">
        <f t="shared" si="4"/>
        <v>1.8E-3</v>
      </c>
      <c r="K24" s="89">
        <v>13</v>
      </c>
      <c r="L24" s="90" t="s">
        <v>64</v>
      </c>
      <c r="M24" s="74">
        <f t="shared" si="0"/>
        <v>1.2999999999999999E-3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3.85E-2</v>
      </c>
      <c r="F25" s="92">
        <v>0.2964</v>
      </c>
      <c r="G25" s="88">
        <f t="shared" si="3"/>
        <v>0.33489999999999998</v>
      </c>
      <c r="H25" s="89">
        <v>19</v>
      </c>
      <c r="I25" s="90" t="s">
        <v>64</v>
      </c>
      <c r="J25" s="74">
        <f t="shared" si="4"/>
        <v>1.9E-3</v>
      </c>
      <c r="K25" s="89">
        <v>14</v>
      </c>
      <c r="L25" s="90" t="s">
        <v>64</v>
      </c>
      <c r="M25" s="74">
        <f t="shared" si="0"/>
        <v>1.4E-3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4.0070000000000001E-2</v>
      </c>
      <c r="F26" s="92">
        <v>0.30220000000000002</v>
      </c>
      <c r="G26" s="88">
        <f t="shared" si="3"/>
        <v>0.34227000000000002</v>
      </c>
      <c r="H26" s="89">
        <v>20</v>
      </c>
      <c r="I26" s="90" t="s">
        <v>64</v>
      </c>
      <c r="J26" s="74">
        <f t="shared" si="4"/>
        <v>2E-3</v>
      </c>
      <c r="K26" s="89">
        <v>14</v>
      </c>
      <c r="L26" s="90" t="s">
        <v>64</v>
      </c>
      <c r="M26" s="74">
        <f t="shared" si="0"/>
        <v>1.4E-3</v>
      </c>
      <c r="N26" s="89">
        <v>10</v>
      </c>
      <c r="O26" s="90" t="s">
        <v>64</v>
      </c>
      <c r="P26" s="74">
        <f t="shared" si="1"/>
        <v>1E-3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4.1579999999999999E-2</v>
      </c>
      <c r="F27" s="92">
        <v>0.30740000000000001</v>
      </c>
      <c r="G27" s="88">
        <f t="shared" si="3"/>
        <v>0.34898000000000001</v>
      </c>
      <c r="H27" s="89">
        <v>21</v>
      </c>
      <c r="I27" s="90" t="s">
        <v>64</v>
      </c>
      <c r="J27" s="74">
        <f t="shared" si="4"/>
        <v>2.1000000000000003E-3</v>
      </c>
      <c r="K27" s="89">
        <v>15</v>
      </c>
      <c r="L27" s="90" t="s">
        <v>64</v>
      </c>
      <c r="M27" s="74">
        <f t="shared" si="0"/>
        <v>1.5E-3</v>
      </c>
      <c r="N27" s="89">
        <v>11</v>
      </c>
      <c r="O27" s="90" t="s">
        <v>64</v>
      </c>
      <c r="P27" s="74">
        <f t="shared" si="1"/>
        <v>1.0999999999999998E-3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4.3040000000000002E-2</v>
      </c>
      <c r="F28" s="92">
        <v>0.31219999999999998</v>
      </c>
      <c r="G28" s="88">
        <f t="shared" si="3"/>
        <v>0.35524</v>
      </c>
      <c r="H28" s="89">
        <v>22</v>
      </c>
      <c r="I28" s="90" t="s">
        <v>64</v>
      </c>
      <c r="J28" s="74">
        <f t="shared" si="4"/>
        <v>2.1999999999999997E-3</v>
      </c>
      <c r="K28" s="89">
        <v>16</v>
      </c>
      <c r="L28" s="90" t="s">
        <v>64</v>
      </c>
      <c r="M28" s="74">
        <f t="shared" si="0"/>
        <v>1.6000000000000001E-3</v>
      </c>
      <c r="N28" s="89">
        <v>11</v>
      </c>
      <c r="O28" s="90" t="s">
        <v>64</v>
      </c>
      <c r="P28" s="74">
        <f t="shared" si="1"/>
        <v>1.0999999999999998E-3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4.4450000000000003E-2</v>
      </c>
      <c r="F29" s="92">
        <v>0.31669999999999998</v>
      </c>
      <c r="G29" s="88">
        <f t="shared" si="3"/>
        <v>0.36114999999999997</v>
      </c>
      <c r="H29" s="89">
        <v>23</v>
      </c>
      <c r="I29" s="90" t="s">
        <v>64</v>
      </c>
      <c r="J29" s="74">
        <f t="shared" si="4"/>
        <v>2.3E-3</v>
      </c>
      <c r="K29" s="89">
        <v>16</v>
      </c>
      <c r="L29" s="90" t="s">
        <v>64</v>
      </c>
      <c r="M29" s="74">
        <f t="shared" si="0"/>
        <v>1.6000000000000001E-3</v>
      </c>
      <c r="N29" s="89">
        <v>12</v>
      </c>
      <c r="O29" s="90" t="s">
        <v>64</v>
      </c>
      <c r="P29" s="74">
        <f t="shared" si="1"/>
        <v>1.2000000000000001E-3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4.582E-2</v>
      </c>
      <c r="F30" s="92">
        <v>0.32069999999999999</v>
      </c>
      <c r="G30" s="88">
        <f t="shared" si="3"/>
        <v>0.36651999999999996</v>
      </c>
      <c r="H30" s="89">
        <v>24</v>
      </c>
      <c r="I30" s="90" t="s">
        <v>64</v>
      </c>
      <c r="J30" s="74">
        <f t="shared" si="4"/>
        <v>2.4000000000000002E-3</v>
      </c>
      <c r="K30" s="89">
        <v>17</v>
      </c>
      <c r="L30" s="90" t="s">
        <v>64</v>
      </c>
      <c r="M30" s="74">
        <f t="shared" si="0"/>
        <v>1.7000000000000001E-3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4.7149999999999997E-2</v>
      </c>
      <c r="F31" s="92">
        <v>0.32450000000000001</v>
      </c>
      <c r="G31" s="88">
        <f t="shared" si="3"/>
        <v>0.37165000000000004</v>
      </c>
      <c r="H31" s="89">
        <v>25</v>
      </c>
      <c r="I31" s="90" t="s">
        <v>64</v>
      </c>
      <c r="J31" s="74">
        <f t="shared" si="4"/>
        <v>2.5000000000000001E-3</v>
      </c>
      <c r="K31" s="89">
        <v>18</v>
      </c>
      <c r="L31" s="90" t="s">
        <v>64</v>
      </c>
      <c r="M31" s="74">
        <f t="shared" si="0"/>
        <v>1.8E-3</v>
      </c>
      <c r="N31" s="89">
        <v>13</v>
      </c>
      <c r="O31" s="90" t="s">
        <v>64</v>
      </c>
      <c r="P31" s="74">
        <f t="shared" si="1"/>
        <v>1.2999999999999999E-3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4.9700000000000001E-2</v>
      </c>
      <c r="F32" s="92">
        <v>0.33119999999999999</v>
      </c>
      <c r="G32" s="88">
        <f t="shared" si="3"/>
        <v>0.38090000000000002</v>
      </c>
      <c r="H32" s="89">
        <v>27</v>
      </c>
      <c r="I32" s="90" t="s">
        <v>64</v>
      </c>
      <c r="J32" s="74">
        <f t="shared" si="4"/>
        <v>2.7000000000000001E-3</v>
      </c>
      <c r="K32" s="89">
        <v>19</v>
      </c>
      <c r="L32" s="90" t="s">
        <v>64</v>
      </c>
      <c r="M32" s="74">
        <f t="shared" si="0"/>
        <v>1.9E-3</v>
      </c>
      <c r="N32" s="89">
        <v>14</v>
      </c>
      <c r="O32" s="90" t="s">
        <v>64</v>
      </c>
      <c r="P32" s="74">
        <f t="shared" si="1"/>
        <v>1.4E-3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5.271E-2</v>
      </c>
      <c r="F33" s="92">
        <v>0.33839999999999998</v>
      </c>
      <c r="G33" s="88">
        <f t="shared" si="3"/>
        <v>0.39110999999999996</v>
      </c>
      <c r="H33" s="89">
        <v>30</v>
      </c>
      <c r="I33" s="90" t="s">
        <v>64</v>
      </c>
      <c r="J33" s="74">
        <f t="shared" si="4"/>
        <v>3.0000000000000001E-3</v>
      </c>
      <c r="K33" s="89">
        <v>20</v>
      </c>
      <c r="L33" s="90" t="s">
        <v>64</v>
      </c>
      <c r="M33" s="74">
        <f t="shared" si="0"/>
        <v>2E-3</v>
      </c>
      <c r="N33" s="89">
        <v>15</v>
      </c>
      <c r="O33" s="90" t="s">
        <v>64</v>
      </c>
      <c r="P33" s="74">
        <f t="shared" si="1"/>
        <v>1.5E-3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5.5559999999999998E-2</v>
      </c>
      <c r="F34" s="92">
        <v>0.34449999999999997</v>
      </c>
      <c r="G34" s="88">
        <f t="shared" si="3"/>
        <v>0.40005999999999997</v>
      </c>
      <c r="H34" s="89">
        <v>32</v>
      </c>
      <c r="I34" s="90" t="s">
        <v>64</v>
      </c>
      <c r="J34" s="74">
        <f t="shared" si="4"/>
        <v>3.2000000000000002E-3</v>
      </c>
      <c r="K34" s="89">
        <v>22</v>
      </c>
      <c r="L34" s="90" t="s">
        <v>64</v>
      </c>
      <c r="M34" s="74">
        <f t="shared" si="0"/>
        <v>2.1999999999999997E-3</v>
      </c>
      <c r="N34" s="89">
        <v>16</v>
      </c>
      <c r="O34" s="90" t="s">
        <v>64</v>
      </c>
      <c r="P34" s="74">
        <f t="shared" si="1"/>
        <v>1.6000000000000001E-3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5.8279999999999998E-2</v>
      </c>
      <c r="F35" s="92">
        <v>0.34970000000000001</v>
      </c>
      <c r="G35" s="88">
        <f t="shared" si="3"/>
        <v>0.40798000000000001</v>
      </c>
      <c r="H35" s="89">
        <v>34</v>
      </c>
      <c r="I35" s="90" t="s">
        <v>64</v>
      </c>
      <c r="J35" s="74">
        <f t="shared" si="4"/>
        <v>3.4000000000000002E-3</v>
      </c>
      <c r="K35" s="89">
        <v>23</v>
      </c>
      <c r="L35" s="90" t="s">
        <v>64</v>
      </c>
      <c r="M35" s="74">
        <f t="shared" si="0"/>
        <v>2.3E-3</v>
      </c>
      <c r="N35" s="89">
        <v>17</v>
      </c>
      <c r="O35" s="90" t="s">
        <v>64</v>
      </c>
      <c r="P35" s="74">
        <f t="shared" si="1"/>
        <v>1.7000000000000001E-3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6.087E-2</v>
      </c>
      <c r="F36" s="92">
        <v>0.35420000000000001</v>
      </c>
      <c r="G36" s="88">
        <f t="shared" si="3"/>
        <v>0.41506999999999999</v>
      </c>
      <c r="H36" s="89">
        <v>37</v>
      </c>
      <c r="I36" s="90" t="s">
        <v>64</v>
      </c>
      <c r="J36" s="74">
        <f t="shared" si="4"/>
        <v>3.6999999999999997E-3</v>
      </c>
      <c r="K36" s="89">
        <v>25</v>
      </c>
      <c r="L36" s="90" t="s">
        <v>64</v>
      </c>
      <c r="M36" s="74">
        <f t="shared" si="0"/>
        <v>2.5000000000000001E-3</v>
      </c>
      <c r="N36" s="89">
        <v>18</v>
      </c>
      <c r="O36" s="90" t="s">
        <v>64</v>
      </c>
      <c r="P36" s="74">
        <f t="shared" si="1"/>
        <v>1.8E-3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6.3350000000000004E-2</v>
      </c>
      <c r="F37" s="92">
        <v>0.35799999999999998</v>
      </c>
      <c r="G37" s="88">
        <f t="shared" si="3"/>
        <v>0.42135</v>
      </c>
      <c r="H37" s="89">
        <v>39</v>
      </c>
      <c r="I37" s="90" t="s">
        <v>64</v>
      </c>
      <c r="J37" s="74">
        <f t="shared" si="4"/>
        <v>3.8999999999999998E-3</v>
      </c>
      <c r="K37" s="89">
        <v>26</v>
      </c>
      <c r="L37" s="90" t="s">
        <v>64</v>
      </c>
      <c r="M37" s="74">
        <f t="shared" si="0"/>
        <v>2.5999999999999999E-3</v>
      </c>
      <c r="N37" s="89">
        <v>19</v>
      </c>
      <c r="O37" s="90" t="s">
        <v>64</v>
      </c>
      <c r="P37" s="74">
        <f t="shared" si="1"/>
        <v>1.9E-3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6.5740000000000007E-2</v>
      </c>
      <c r="F38" s="92">
        <v>0.3614</v>
      </c>
      <c r="G38" s="88">
        <f t="shared" si="3"/>
        <v>0.42714000000000002</v>
      </c>
      <c r="H38" s="89">
        <v>41</v>
      </c>
      <c r="I38" s="90" t="s">
        <v>64</v>
      </c>
      <c r="J38" s="74">
        <f t="shared" si="4"/>
        <v>4.1000000000000003E-3</v>
      </c>
      <c r="K38" s="89">
        <v>27</v>
      </c>
      <c r="L38" s="90" t="s">
        <v>64</v>
      </c>
      <c r="M38" s="74">
        <f t="shared" si="0"/>
        <v>2.7000000000000001E-3</v>
      </c>
      <c r="N38" s="89">
        <v>20</v>
      </c>
      <c r="O38" s="90" t="s">
        <v>64</v>
      </c>
      <c r="P38" s="74">
        <f t="shared" si="1"/>
        <v>2E-3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6.8049999999999999E-2</v>
      </c>
      <c r="F39" s="92">
        <v>0.36430000000000001</v>
      </c>
      <c r="G39" s="88">
        <f t="shared" si="3"/>
        <v>0.43235000000000001</v>
      </c>
      <c r="H39" s="89">
        <v>44</v>
      </c>
      <c r="I39" s="90" t="s">
        <v>64</v>
      </c>
      <c r="J39" s="74">
        <f t="shared" si="4"/>
        <v>4.3999999999999994E-3</v>
      </c>
      <c r="K39" s="89">
        <v>29</v>
      </c>
      <c r="L39" s="90" t="s">
        <v>64</v>
      </c>
      <c r="M39" s="74">
        <f t="shared" si="0"/>
        <v>2.9000000000000002E-3</v>
      </c>
      <c r="N39" s="89">
        <v>21</v>
      </c>
      <c r="O39" s="90" t="s">
        <v>64</v>
      </c>
      <c r="P39" s="74">
        <f t="shared" si="1"/>
        <v>2.1000000000000003E-3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7.0279999999999995E-2</v>
      </c>
      <c r="F40" s="92">
        <v>0.36680000000000001</v>
      </c>
      <c r="G40" s="88">
        <f t="shared" si="3"/>
        <v>0.43708000000000002</v>
      </c>
      <c r="H40" s="89">
        <v>46</v>
      </c>
      <c r="I40" s="90" t="s">
        <v>64</v>
      </c>
      <c r="J40" s="74">
        <f t="shared" si="4"/>
        <v>4.5999999999999999E-3</v>
      </c>
      <c r="K40" s="89">
        <v>30</v>
      </c>
      <c r="L40" s="90" t="s">
        <v>64</v>
      </c>
      <c r="M40" s="74">
        <f t="shared" si="0"/>
        <v>3.0000000000000001E-3</v>
      </c>
      <c r="N40" s="89">
        <v>22</v>
      </c>
      <c r="O40" s="90" t="s">
        <v>64</v>
      </c>
      <c r="P40" s="74">
        <f t="shared" si="1"/>
        <v>2.1999999999999997E-3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7.4550000000000005E-2</v>
      </c>
      <c r="F41" s="92">
        <v>0.37090000000000001</v>
      </c>
      <c r="G41" s="88">
        <f t="shared" si="3"/>
        <v>0.44545000000000001</v>
      </c>
      <c r="H41" s="89">
        <v>51</v>
      </c>
      <c r="I41" s="90" t="s">
        <v>64</v>
      </c>
      <c r="J41" s="74">
        <f t="shared" si="4"/>
        <v>5.0999999999999995E-3</v>
      </c>
      <c r="K41" s="89">
        <v>33</v>
      </c>
      <c r="L41" s="90" t="s">
        <v>64</v>
      </c>
      <c r="M41" s="74">
        <f t="shared" si="0"/>
        <v>3.3E-3</v>
      </c>
      <c r="N41" s="89">
        <v>24</v>
      </c>
      <c r="O41" s="90" t="s">
        <v>64</v>
      </c>
      <c r="P41" s="74">
        <f t="shared" si="1"/>
        <v>2.4000000000000002E-3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7.8579999999999997E-2</v>
      </c>
      <c r="F42" s="92">
        <v>0.374</v>
      </c>
      <c r="G42" s="88">
        <f t="shared" si="3"/>
        <v>0.45257999999999998</v>
      </c>
      <c r="H42" s="89">
        <v>55</v>
      </c>
      <c r="I42" s="90" t="s">
        <v>64</v>
      </c>
      <c r="J42" s="74">
        <f t="shared" si="4"/>
        <v>5.4999999999999997E-3</v>
      </c>
      <c r="K42" s="89">
        <v>35</v>
      </c>
      <c r="L42" s="90" t="s">
        <v>64</v>
      </c>
      <c r="M42" s="74">
        <f t="shared" si="0"/>
        <v>3.5000000000000005E-3</v>
      </c>
      <c r="N42" s="89">
        <v>25</v>
      </c>
      <c r="O42" s="90" t="s">
        <v>64</v>
      </c>
      <c r="P42" s="74">
        <f t="shared" si="1"/>
        <v>2.5000000000000001E-3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8.2409999999999997E-2</v>
      </c>
      <c r="F43" s="92">
        <v>0.37630000000000002</v>
      </c>
      <c r="G43" s="88">
        <f t="shared" si="3"/>
        <v>0.45871000000000001</v>
      </c>
      <c r="H43" s="89">
        <v>60</v>
      </c>
      <c r="I43" s="90" t="s">
        <v>64</v>
      </c>
      <c r="J43" s="74">
        <f t="shared" si="4"/>
        <v>6.0000000000000001E-3</v>
      </c>
      <c r="K43" s="89">
        <v>38</v>
      </c>
      <c r="L43" s="90" t="s">
        <v>64</v>
      </c>
      <c r="M43" s="74">
        <f t="shared" si="0"/>
        <v>3.8E-3</v>
      </c>
      <c r="N43" s="89">
        <v>27</v>
      </c>
      <c r="O43" s="90" t="s">
        <v>64</v>
      </c>
      <c r="P43" s="74">
        <f t="shared" si="1"/>
        <v>2.7000000000000001E-3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8.6080000000000004E-2</v>
      </c>
      <c r="F44" s="92">
        <v>0.37790000000000001</v>
      </c>
      <c r="G44" s="88">
        <f t="shared" si="3"/>
        <v>0.46398</v>
      </c>
      <c r="H44" s="89">
        <v>64</v>
      </c>
      <c r="I44" s="90" t="s">
        <v>64</v>
      </c>
      <c r="J44" s="74">
        <f t="shared" si="4"/>
        <v>6.4000000000000003E-3</v>
      </c>
      <c r="K44" s="89">
        <v>40</v>
      </c>
      <c r="L44" s="90" t="s">
        <v>64</v>
      </c>
      <c r="M44" s="74">
        <f t="shared" si="0"/>
        <v>4.0000000000000001E-3</v>
      </c>
      <c r="N44" s="89">
        <v>29</v>
      </c>
      <c r="O44" s="90" t="s">
        <v>64</v>
      </c>
      <c r="P44" s="74">
        <f t="shared" si="1"/>
        <v>2.9000000000000002E-3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8.9590000000000003E-2</v>
      </c>
      <c r="F45" s="92">
        <v>0.37909999999999999</v>
      </c>
      <c r="G45" s="88">
        <f t="shared" si="3"/>
        <v>0.46869</v>
      </c>
      <c r="H45" s="89">
        <v>69</v>
      </c>
      <c r="I45" s="90" t="s">
        <v>64</v>
      </c>
      <c r="J45" s="74">
        <f t="shared" si="4"/>
        <v>6.9000000000000008E-3</v>
      </c>
      <c r="K45" s="89">
        <v>42</v>
      </c>
      <c r="L45" s="90" t="s">
        <v>64</v>
      </c>
      <c r="M45" s="74">
        <f t="shared" si="0"/>
        <v>4.2000000000000006E-3</v>
      </c>
      <c r="N45" s="89">
        <v>31</v>
      </c>
      <c r="O45" s="90" t="s">
        <v>64</v>
      </c>
      <c r="P45" s="74">
        <f t="shared" si="1"/>
        <v>3.0999999999999999E-3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9.2979999999999993E-2</v>
      </c>
      <c r="F46" s="92">
        <v>0.37980000000000003</v>
      </c>
      <c r="G46" s="88">
        <f t="shared" si="3"/>
        <v>0.47278000000000003</v>
      </c>
      <c r="H46" s="89">
        <v>73</v>
      </c>
      <c r="I46" s="90" t="s">
        <v>64</v>
      </c>
      <c r="J46" s="74">
        <f t="shared" si="4"/>
        <v>7.2999999999999992E-3</v>
      </c>
      <c r="K46" s="89">
        <v>45</v>
      </c>
      <c r="L46" s="90" t="s">
        <v>64</v>
      </c>
      <c r="M46" s="74">
        <f t="shared" si="0"/>
        <v>4.4999999999999997E-3</v>
      </c>
      <c r="N46" s="89">
        <v>32</v>
      </c>
      <c r="O46" s="90" t="s">
        <v>64</v>
      </c>
      <c r="P46" s="74">
        <f t="shared" si="1"/>
        <v>3.2000000000000002E-3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9.9400000000000002E-2</v>
      </c>
      <c r="F47" s="92">
        <v>0.38019999999999998</v>
      </c>
      <c r="G47" s="88">
        <f t="shared" si="3"/>
        <v>0.47959999999999997</v>
      </c>
      <c r="H47" s="89">
        <v>82</v>
      </c>
      <c r="I47" s="90" t="s">
        <v>64</v>
      </c>
      <c r="J47" s="74">
        <f t="shared" si="4"/>
        <v>8.2000000000000007E-3</v>
      </c>
      <c r="K47" s="89">
        <v>50</v>
      </c>
      <c r="L47" s="90" t="s">
        <v>64</v>
      </c>
      <c r="M47" s="74">
        <f t="shared" si="0"/>
        <v>5.0000000000000001E-3</v>
      </c>
      <c r="N47" s="89">
        <v>36</v>
      </c>
      <c r="O47" s="90" t="s">
        <v>64</v>
      </c>
      <c r="P47" s="74">
        <f t="shared" si="1"/>
        <v>3.5999999999999999E-3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0.10539999999999999</v>
      </c>
      <c r="F48" s="92">
        <v>0.37969999999999998</v>
      </c>
      <c r="G48" s="88">
        <f t="shared" si="3"/>
        <v>0.48509999999999998</v>
      </c>
      <c r="H48" s="89">
        <v>91</v>
      </c>
      <c r="I48" s="90" t="s">
        <v>64</v>
      </c>
      <c r="J48" s="74">
        <f t="shared" si="4"/>
        <v>9.1000000000000004E-3</v>
      </c>
      <c r="K48" s="89">
        <v>54</v>
      </c>
      <c r="L48" s="90" t="s">
        <v>64</v>
      </c>
      <c r="M48" s="74">
        <f t="shared" si="0"/>
        <v>5.4000000000000003E-3</v>
      </c>
      <c r="N48" s="89">
        <v>39</v>
      </c>
      <c r="O48" s="90" t="s">
        <v>64</v>
      </c>
      <c r="P48" s="74">
        <f t="shared" si="1"/>
        <v>3.8999999999999998E-3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0.1111</v>
      </c>
      <c r="F49" s="92">
        <v>0.3785</v>
      </c>
      <c r="G49" s="88">
        <f t="shared" si="3"/>
        <v>0.48960000000000004</v>
      </c>
      <c r="H49" s="89">
        <v>100</v>
      </c>
      <c r="I49" s="90" t="s">
        <v>64</v>
      </c>
      <c r="J49" s="74">
        <f t="shared" si="4"/>
        <v>0.01</v>
      </c>
      <c r="K49" s="89">
        <v>59</v>
      </c>
      <c r="L49" s="90" t="s">
        <v>64</v>
      </c>
      <c r="M49" s="74">
        <f t="shared" si="0"/>
        <v>5.8999999999999999E-3</v>
      </c>
      <c r="N49" s="89">
        <v>42</v>
      </c>
      <c r="O49" s="90" t="s">
        <v>64</v>
      </c>
      <c r="P49" s="74">
        <f t="shared" si="1"/>
        <v>4.2000000000000006E-3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0.1166</v>
      </c>
      <c r="F50" s="92">
        <v>0.37669999999999998</v>
      </c>
      <c r="G50" s="88">
        <f t="shared" si="3"/>
        <v>0.49329999999999996</v>
      </c>
      <c r="H50" s="89">
        <v>109</v>
      </c>
      <c r="I50" s="90" t="s">
        <v>64</v>
      </c>
      <c r="J50" s="74">
        <f t="shared" si="4"/>
        <v>1.09E-2</v>
      </c>
      <c r="K50" s="89">
        <v>63</v>
      </c>
      <c r="L50" s="90" t="s">
        <v>64</v>
      </c>
      <c r="M50" s="74">
        <f t="shared" si="0"/>
        <v>6.3E-3</v>
      </c>
      <c r="N50" s="89">
        <v>46</v>
      </c>
      <c r="O50" s="90" t="s">
        <v>64</v>
      </c>
      <c r="P50" s="74">
        <f t="shared" si="1"/>
        <v>4.5999999999999999E-3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0.1217</v>
      </c>
      <c r="F51" s="92">
        <v>0.37459999999999999</v>
      </c>
      <c r="G51" s="88">
        <f t="shared" si="3"/>
        <v>0.49629999999999996</v>
      </c>
      <c r="H51" s="89">
        <v>118</v>
      </c>
      <c r="I51" s="90" t="s">
        <v>64</v>
      </c>
      <c r="J51" s="74">
        <f t="shared" si="4"/>
        <v>1.18E-2</v>
      </c>
      <c r="K51" s="89">
        <v>68</v>
      </c>
      <c r="L51" s="90" t="s">
        <v>64</v>
      </c>
      <c r="M51" s="74">
        <f t="shared" si="0"/>
        <v>6.8000000000000005E-3</v>
      </c>
      <c r="N51" s="89">
        <v>49</v>
      </c>
      <c r="O51" s="90" t="s">
        <v>64</v>
      </c>
      <c r="P51" s="74">
        <f t="shared" si="1"/>
        <v>4.8999999999999998E-3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0.12670000000000001</v>
      </c>
      <c r="F52" s="92">
        <v>0.37219999999999998</v>
      </c>
      <c r="G52" s="88">
        <f t="shared" si="3"/>
        <v>0.49890000000000001</v>
      </c>
      <c r="H52" s="89">
        <v>127</v>
      </c>
      <c r="I52" s="90" t="s">
        <v>64</v>
      </c>
      <c r="J52" s="74">
        <f t="shared" si="4"/>
        <v>1.2699999999999999E-2</v>
      </c>
      <c r="K52" s="89">
        <v>72</v>
      </c>
      <c r="L52" s="90" t="s">
        <v>64</v>
      </c>
      <c r="M52" s="74">
        <f t="shared" si="0"/>
        <v>7.1999999999999998E-3</v>
      </c>
      <c r="N52" s="89">
        <v>52</v>
      </c>
      <c r="O52" s="90" t="s">
        <v>64</v>
      </c>
      <c r="P52" s="74">
        <f t="shared" si="1"/>
        <v>5.1999999999999998E-3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0.13150000000000001</v>
      </c>
      <c r="F53" s="92">
        <v>0.36959999999999998</v>
      </c>
      <c r="G53" s="88">
        <f t="shared" si="3"/>
        <v>0.50109999999999999</v>
      </c>
      <c r="H53" s="89">
        <v>136</v>
      </c>
      <c r="I53" s="90" t="s">
        <v>64</v>
      </c>
      <c r="J53" s="74">
        <f t="shared" si="4"/>
        <v>1.3600000000000001E-2</v>
      </c>
      <c r="K53" s="89">
        <v>77</v>
      </c>
      <c r="L53" s="90" t="s">
        <v>64</v>
      </c>
      <c r="M53" s="74">
        <f t="shared" si="0"/>
        <v>7.7000000000000002E-3</v>
      </c>
      <c r="N53" s="89">
        <v>55</v>
      </c>
      <c r="O53" s="90" t="s">
        <v>64</v>
      </c>
      <c r="P53" s="74">
        <f t="shared" si="1"/>
        <v>5.4999999999999997E-3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0.1361</v>
      </c>
      <c r="F54" s="92">
        <v>0.3669</v>
      </c>
      <c r="G54" s="88">
        <f t="shared" si="3"/>
        <v>0.503</v>
      </c>
      <c r="H54" s="89">
        <v>145</v>
      </c>
      <c r="I54" s="90" t="s">
        <v>64</v>
      </c>
      <c r="J54" s="74">
        <f t="shared" si="4"/>
        <v>1.4499999999999999E-2</v>
      </c>
      <c r="K54" s="89">
        <v>81</v>
      </c>
      <c r="L54" s="90" t="s">
        <v>64</v>
      </c>
      <c r="M54" s="74">
        <f t="shared" si="0"/>
        <v>8.0999999999999996E-3</v>
      </c>
      <c r="N54" s="89">
        <v>58</v>
      </c>
      <c r="O54" s="90" t="s">
        <v>64</v>
      </c>
      <c r="P54" s="74">
        <f t="shared" si="1"/>
        <v>5.8000000000000005E-3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0.1406</v>
      </c>
      <c r="F55" s="92">
        <v>0.36399999999999999</v>
      </c>
      <c r="G55" s="88">
        <f t="shared" si="3"/>
        <v>0.50459999999999994</v>
      </c>
      <c r="H55" s="89">
        <v>154</v>
      </c>
      <c r="I55" s="90" t="s">
        <v>64</v>
      </c>
      <c r="J55" s="74">
        <f t="shared" si="4"/>
        <v>1.54E-2</v>
      </c>
      <c r="K55" s="89">
        <v>86</v>
      </c>
      <c r="L55" s="90" t="s">
        <v>64</v>
      </c>
      <c r="M55" s="74">
        <f t="shared" si="0"/>
        <v>8.6E-3</v>
      </c>
      <c r="N55" s="89">
        <v>61</v>
      </c>
      <c r="O55" s="90" t="s">
        <v>64</v>
      </c>
      <c r="P55" s="74">
        <f t="shared" si="1"/>
        <v>6.0999999999999995E-3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0.1449</v>
      </c>
      <c r="F56" s="92">
        <v>0.36109999999999998</v>
      </c>
      <c r="G56" s="88">
        <f t="shared" si="3"/>
        <v>0.50600000000000001</v>
      </c>
      <c r="H56" s="89">
        <v>163</v>
      </c>
      <c r="I56" s="90" t="s">
        <v>64</v>
      </c>
      <c r="J56" s="74">
        <f t="shared" si="4"/>
        <v>1.6300000000000002E-2</v>
      </c>
      <c r="K56" s="89">
        <v>90</v>
      </c>
      <c r="L56" s="90" t="s">
        <v>64</v>
      </c>
      <c r="M56" s="74">
        <f t="shared" si="0"/>
        <v>8.9999999999999993E-3</v>
      </c>
      <c r="N56" s="89">
        <v>65</v>
      </c>
      <c r="O56" s="90" t="s">
        <v>64</v>
      </c>
      <c r="P56" s="74">
        <f t="shared" si="1"/>
        <v>6.5000000000000006E-3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0.14910000000000001</v>
      </c>
      <c r="F57" s="92">
        <v>0.35809999999999997</v>
      </c>
      <c r="G57" s="88">
        <f t="shared" si="3"/>
        <v>0.50719999999999998</v>
      </c>
      <c r="H57" s="89">
        <v>172</v>
      </c>
      <c r="I57" s="90" t="s">
        <v>64</v>
      </c>
      <c r="J57" s="74">
        <f t="shared" si="4"/>
        <v>1.72E-2</v>
      </c>
      <c r="K57" s="89">
        <v>94</v>
      </c>
      <c r="L57" s="90" t="s">
        <v>64</v>
      </c>
      <c r="M57" s="74">
        <f t="shared" si="0"/>
        <v>9.4000000000000004E-3</v>
      </c>
      <c r="N57" s="89">
        <v>68</v>
      </c>
      <c r="O57" s="90" t="s">
        <v>64</v>
      </c>
      <c r="P57" s="74">
        <f t="shared" si="1"/>
        <v>6.8000000000000005E-3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0.15720000000000001</v>
      </c>
      <c r="F58" s="92">
        <v>0.35210000000000002</v>
      </c>
      <c r="G58" s="88">
        <f t="shared" si="3"/>
        <v>0.50930000000000009</v>
      </c>
      <c r="H58" s="89">
        <v>190</v>
      </c>
      <c r="I58" s="90" t="s">
        <v>64</v>
      </c>
      <c r="J58" s="74">
        <f t="shared" si="4"/>
        <v>1.9E-2</v>
      </c>
      <c r="K58" s="89">
        <v>103</v>
      </c>
      <c r="L58" s="90" t="s">
        <v>64</v>
      </c>
      <c r="M58" s="74">
        <f t="shared" si="0"/>
        <v>1.03E-2</v>
      </c>
      <c r="N58" s="89">
        <v>74</v>
      </c>
      <c r="O58" s="90" t="s">
        <v>64</v>
      </c>
      <c r="P58" s="74">
        <f t="shared" si="1"/>
        <v>7.3999999999999995E-3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0.16669999999999999</v>
      </c>
      <c r="F59" s="92">
        <v>0.34470000000000001</v>
      </c>
      <c r="G59" s="88">
        <f t="shared" si="3"/>
        <v>0.51139999999999997</v>
      </c>
      <c r="H59" s="89">
        <v>213</v>
      </c>
      <c r="I59" s="90" t="s">
        <v>64</v>
      </c>
      <c r="J59" s="74">
        <f t="shared" si="4"/>
        <v>2.1299999999999999E-2</v>
      </c>
      <c r="K59" s="89">
        <v>113</v>
      </c>
      <c r="L59" s="90" t="s">
        <v>64</v>
      </c>
      <c r="M59" s="74">
        <f t="shared" si="0"/>
        <v>1.1300000000000001E-2</v>
      </c>
      <c r="N59" s="89">
        <v>81</v>
      </c>
      <c r="O59" s="90" t="s">
        <v>64</v>
      </c>
      <c r="P59" s="74">
        <f t="shared" si="1"/>
        <v>8.0999999999999996E-3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0.1757</v>
      </c>
      <c r="F60" s="92">
        <v>0.33729999999999999</v>
      </c>
      <c r="G60" s="88">
        <f t="shared" si="3"/>
        <v>0.51300000000000001</v>
      </c>
      <c r="H60" s="89">
        <v>236</v>
      </c>
      <c r="I60" s="90" t="s">
        <v>64</v>
      </c>
      <c r="J60" s="74">
        <f t="shared" si="4"/>
        <v>2.3599999999999999E-2</v>
      </c>
      <c r="K60" s="89">
        <v>123</v>
      </c>
      <c r="L60" s="90" t="s">
        <v>64</v>
      </c>
      <c r="M60" s="74">
        <f t="shared" si="0"/>
        <v>1.23E-2</v>
      </c>
      <c r="N60" s="89">
        <v>89</v>
      </c>
      <c r="O60" s="90" t="s">
        <v>64</v>
      </c>
      <c r="P60" s="74">
        <f t="shared" si="1"/>
        <v>8.8999999999999999E-3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0.18429999999999999</v>
      </c>
      <c r="F61" s="92">
        <v>0.33019999999999999</v>
      </c>
      <c r="G61" s="88">
        <f t="shared" si="3"/>
        <v>0.51449999999999996</v>
      </c>
      <c r="H61" s="89">
        <v>260</v>
      </c>
      <c r="I61" s="90" t="s">
        <v>64</v>
      </c>
      <c r="J61" s="74">
        <f t="shared" si="4"/>
        <v>2.6000000000000002E-2</v>
      </c>
      <c r="K61" s="89">
        <v>134</v>
      </c>
      <c r="L61" s="90" t="s">
        <v>64</v>
      </c>
      <c r="M61" s="74">
        <f t="shared" si="0"/>
        <v>1.34E-2</v>
      </c>
      <c r="N61" s="89">
        <v>96</v>
      </c>
      <c r="O61" s="90" t="s">
        <v>64</v>
      </c>
      <c r="P61" s="74">
        <f t="shared" si="1"/>
        <v>9.6000000000000009E-3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0.1925</v>
      </c>
      <c r="F62" s="92">
        <v>0.32329999999999998</v>
      </c>
      <c r="G62" s="88">
        <f t="shared" si="3"/>
        <v>0.51580000000000004</v>
      </c>
      <c r="H62" s="89">
        <v>283</v>
      </c>
      <c r="I62" s="90" t="s">
        <v>64</v>
      </c>
      <c r="J62" s="74">
        <f t="shared" si="4"/>
        <v>2.8299999999999999E-2</v>
      </c>
      <c r="K62" s="89">
        <v>144</v>
      </c>
      <c r="L62" s="90" t="s">
        <v>64</v>
      </c>
      <c r="M62" s="74">
        <f t="shared" si="0"/>
        <v>1.44E-2</v>
      </c>
      <c r="N62" s="89">
        <v>104</v>
      </c>
      <c r="O62" s="90" t="s">
        <v>64</v>
      </c>
      <c r="P62" s="74">
        <f t="shared" si="1"/>
        <v>1.04E-2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0.20030000000000001</v>
      </c>
      <c r="F63" s="92">
        <v>0.31659999999999999</v>
      </c>
      <c r="G63" s="88">
        <f t="shared" si="3"/>
        <v>0.51690000000000003</v>
      </c>
      <c r="H63" s="89">
        <v>307</v>
      </c>
      <c r="I63" s="90" t="s">
        <v>64</v>
      </c>
      <c r="J63" s="74">
        <f t="shared" si="4"/>
        <v>3.0699999999999998E-2</v>
      </c>
      <c r="K63" s="89">
        <v>154</v>
      </c>
      <c r="L63" s="90" t="s">
        <v>64</v>
      </c>
      <c r="M63" s="74">
        <f t="shared" si="0"/>
        <v>1.54E-2</v>
      </c>
      <c r="N63" s="89">
        <v>111</v>
      </c>
      <c r="O63" s="90" t="s">
        <v>64</v>
      </c>
      <c r="P63" s="74">
        <f t="shared" si="1"/>
        <v>1.11E-2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0.2079</v>
      </c>
      <c r="F64" s="92">
        <v>0.31019999999999998</v>
      </c>
      <c r="G64" s="88">
        <f t="shared" si="3"/>
        <v>0.5181</v>
      </c>
      <c r="H64" s="89">
        <v>331</v>
      </c>
      <c r="I64" s="90" t="s">
        <v>64</v>
      </c>
      <c r="J64" s="74">
        <f t="shared" si="4"/>
        <v>3.3100000000000004E-2</v>
      </c>
      <c r="K64" s="89">
        <v>163</v>
      </c>
      <c r="L64" s="90" t="s">
        <v>64</v>
      </c>
      <c r="M64" s="74">
        <f t="shared" si="0"/>
        <v>1.6300000000000002E-2</v>
      </c>
      <c r="N64" s="89">
        <v>119</v>
      </c>
      <c r="O64" s="90" t="s">
        <v>64</v>
      </c>
      <c r="P64" s="74">
        <f t="shared" si="1"/>
        <v>1.1899999999999999E-2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0.2152</v>
      </c>
      <c r="F65" s="92">
        <v>0.30409999999999998</v>
      </c>
      <c r="G65" s="88">
        <f t="shared" si="3"/>
        <v>0.51929999999999998</v>
      </c>
      <c r="H65" s="89">
        <v>355</v>
      </c>
      <c r="I65" s="90" t="s">
        <v>64</v>
      </c>
      <c r="J65" s="74">
        <f t="shared" si="4"/>
        <v>3.5499999999999997E-2</v>
      </c>
      <c r="K65" s="89">
        <v>173</v>
      </c>
      <c r="L65" s="90" t="s">
        <v>64</v>
      </c>
      <c r="M65" s="74">
        <f t="shared" si="0"/>
        <v>1.7299999999999999E-2</v>
      </c>
      <c r="N65" s="89">
        <v>126</v>
      </c>
      <c r="O65" s="90" t="s">
        <v>64</v>
      </c>
      <c r="P65" s="74">
        <f t="shared" si="1"/>
        <v>1.26E-2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0.2223</v>
      </c>
      <c r="F66" s="92">
        <v>0.29820000000000002</v>
      </c>
      <c r="G66" s="88">
        <f t="shared" si="3"/>
        <v>0.52049999999999996</v>
      </c>
      <c r="H66" s="89">
        <v>379</v>
      </c>
      <c r="I66" s="90" t="s">
        <v>64</v>
      </c>
      <c r="J66" s="74">
        <f t="shared" si="4"/>
        <v>3.7900000000000003E-2</v>
      </c>
      <c r="K66" s="89">
        <v>182</v>
      </c>
      <c r="L66" s="90" t="s">
        <v>64</v>
      </c>
      <c r="M66" s="74">
        <f t="shared" si="0"/>
        <v>1.8200000000000001E-2</v>
      </c>
      <c r="N66" s="89">
        <v>133</v>
      </c>
      <c r="O66" s="90" t="s">
        <v>64</v>
      </c>
      <c r="P66" s="74">
        <f t="shared" si="1"/>
        <v>1.3300000000000001E-2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0.23569999999999999</v>
      </c>
      <c r="F67" s="92">
        <v>0.28720000000000001</v>
      </c>
      <c r="G67" s="88">
        <f t="shared" si="3"/>
        <v>0.52290000000000003</v>
      </c>
      <c r="H67" s="89">
        <v>428</v>
      </c>
      <c r="I67" s="90" t="s">
        <v>64</v>
      </c>
      <c r="J67" s="74">
        <f t="shared" si="4"/>
        <v>4.2799999999999998E-2</v>
      </c>
      <c r="K67" s="89">
        <v>201</v>
      </c>
      <c r="L67" s="90" t="s">
        <v>64</v>
      </c>
      <c r="M67" s="74">
        <f t="shared" si="0"/>
        <v>2.01E-2</v>
      </c>
      <c r="N67" s="89">
        <v>148</v>
      </c>
      <c r="O67" s="90" t="s">
        <v>64</v>
      </c>
      <c r="P67" s="74">
        <f t="shared" si="1"/>
        <v>1.4799999999999999E-2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0.2485</v>
      </c>
      <c r="F68" s="92">
        <v>0.27700000000000002</v>
      </c>
      <c r="G68" s="88">
        <f t="shared" si="3"/>
        <v>0.52550000000000008</v>
      </c>
      <c r="H68" s="89">
        <v>477</v>
      </c>
      <c r="I68" s="90" t="s">
        <v>64</v>
      </c>
      <c r="J68" s="74">
        <f t="shared" si="4"/>
        <v>4.7699999999999999E-2</v>
      </c>
      <c r="K68" s="89">
        <v>219</v>
      </c>
      <c r="L68" s="90" t="s">
        <v>64</v>
      </c>
      <c r="M68" s="74">
        <f t="shared" si="0"/>
        <v>2.1899999999999999E-2</v>
      </c>
      <c r="N68" s="89">
        <v>162</v>
      </c>
      <c r="O68" s="90" t="s">
        <v>64</v>
      </c>
      <c r="P68" s="74">
        <f t="shared" si="1"/>
        <v>1.6199999999999999E-2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0.2606</v>
      </c>
      <c r="F69" s="92">
        <v>0.2676</v>
      </c>
      <c r="G69" s="88">
        <f t="shared" si="3"/>
        <v>0.5282</v>
      </c>
      <c r="H69" s="89">
        <v>526</v>
      </c>
      <c r="I69" s="90" t="s">
        <v>64</v>
      </c>
      <c r="J69" s="74">
        <f t="shared" si="4"/>
        <v>5.2600000000000001E-2</v>
      </c>
      <c r="K69" s="89">
        <v>236</v>
      </c>
      <c r="L69" s="90" t="s">
        <v>64</v>
      </c>
      <c r="M69" s="74">
        <f t="shared" si="0"/>
        <v>2.3599999999999999E-2</v>
      </c>
      <c r="N69" s="89">
        <v>177</v>
      </c>
      <c r="O69" s="90" t="s">
        <v>64</v>
      </c>
      <c r="P69" s="74">
        <f t="shared" si="1"/>
        <v>1.77E-2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0.2722</v>
      </c>
      <c r="F70" s="92">
        <v>0.25890000000000002</v>
      </c>
      <c r="G70" s="88">
        <f t="shared" si="3"/>
        <v>0.53110000000000002</v>
      </c>
      <c r="H70" s="89">
        <v>576</v>
      </c>
      <c r="I70" s="90" t="s">
        <v>64</v>
      </c>
      <c r="J70" s="74">
        <f t="shared" si="4"/>
        <v>5.7599999999999998E-2</v>
      </c>
      <c r="K70" s="89">
        <v>253</v>
      </c>
      <c r="L70" s="90" t="s">
        <v>64</v>
      </c>
      <c r="M70" s="74">
        <f t="shared" si="0"/>
        <v>2.53E-2</v>
      </c>
      <c r="N70" s="89">
        <v>191</v>
      </c>
      <c r="O70" s="90" t="s">
        <v>64</v>
      </c>
      <c r="P70" s="74">
        <f t="shared" si="1"/>
        <v>1.9099999999999999E-2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0.2833</v>
      </c>
      <c r="F71" s="92">
        <v>0.25090000000000001</v>
      </c>
      <c r="G71" s="88">
        <f t="shared" si="3"/>
        <v>0.53420000000000001</v>
      </c>
      <c r="H71" s="89">
        <v>625</v>
      </c>
      <c r="I71" s="90" t="s">
        <v>64</v>
      </c>
      <c r="J71" s="74">
        <f t="shared" si="4"/>
        <v>6.25E-2</v>
      </c>
      <c r="K71" s="89">
        <v>270</v>
      </c>
      <c r="L71" s="90" t="s">
        <v>64</v>
      </c>
      <c r="M71" s="74">
        <f t="shared" si="0"/>
        <v>2.7000000000000003E-2</v>
      </c>
      <c r="N71" s="89">
        <v>205</v>
      </c>
      <c r="O71" s="90" t="s">
        <v>64</v>
      </c>
      <c r="P71" s="74">
        <f t="shared" si="1"/>
        <v>2.0499999999999997E-2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0.29399999999999998</v>
      </c>
      <c r="F72" s="92">
        <v>0.24340000000000001</v>
      </c>
      <c r="G72" s="88">
        <f t="shared" si="3"/>
        <v>0.53739999999999999</v>
      </c>
      <c r="H72" s="89">
        <v>675</v>
      </c>
      <c r="I72" s="90" t="s">
        <v>64</v>
      </c>
      <c r="J72" s="74">
        <f t="shared" si="4"/>
        <v>6.7500000000000004E-2</v>
      </c>
      <c r="K72" s="89">
        <v>286</v>
      </c>
      <c r="L72" s="90" t="s">
        <v>64</v>
      </c>
      <c r="M72" s="74">
        <f t="shared" si="0"/>
        <v>2.8599999999999997E-2</v>
      </c>
      <c r="N72" s="89">
        <v>219</v>
      </c>
      <c r="O72" s="90" t="s">
        <v>64</v>
      </c>
      <c r="P72" s="74">
        <f t="shared" si="1"/>
        <v>2.1899999999999999E-2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0.31430000000000002</v>
      </c>
      <c r="F73" s="92">
        <v>0.22989999999999999</v>
      </c>
      <c r="G73" s="88">
        <f t="shared" si="3"/>
        <v>0.54420000000000002</v>
      </c>
      <c r="H73" s="89">
        <v>775</v>
      </c>
      <c r="I73" s="90" t="s">
        <v>64</v>
      </c>
      <c r="J73" s="74">
        <f t="shared" si="4"/>
        <v>7.7499999999999999E-2</v>
      </c>
      <c r="K73" s="89">
        <v>318</v>
      </c>
      <c r="L73" s="90" t="s">
        <v>64</v>
      </c>
      <c r="M73" s="74">
        <f t="shared" si="0"/>
        <v>3.1800000000000002E-2</v>
      </c>
      <c r="N73" s="89">
        <v>246</v>
      </c>
      <c r="O73" s="90" t="s">
        <v>64</v>
      </c>
      <c r="P73" s="74">
        <f t="shared" si="1"/>
        <v>2.46E-2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0.33339999999999997</v>
      </c>
      <c r="F74" s="92">
        <v>0.21809999999999999</v>
      </c>
      <c r="G74" s="88">
        <f t="shared" si="3"/>
        <v>0.55149999999999999</v>
      </c>
      <c r="H74" s="89">
        <v>874</v>
      </c>
      <c r="I74" s="90" t="s">
        <v>64</v>
      </c>
      <c r="J74" s="74">
        <f t="shared" si="4"/>
        <v>8.7400000000000005E-2</v>
      </c>
      <c r="K74" s="89">
        <v>347</v>
      </c>
      <c r="L74" s="90" t="s">
        <v>64</v>
      </c>
      <c r="M74" s="74">
        <f t="shared" si="0"/>
        <v>3.4699999999999995E-2</v>
      </c>
      <c r="N74" s="89">
        <v>273</v>
      </c>
      <c r="O74" s="90" t="s">
        <v>64</v>
      </c>
      <c r="P74" s="74">
        <f t="shared" si="1"/>
        <v>2.7300000000000001E-2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0.35139999999999999</v>
      </c>
      <c r="F75" s="92">
        <v>0.20760000000000001</v>
      </c>
      <c r="G75" s="88">
        <f t="shared" si="3"/>
        <v>0.55899999999999994</v>
      </c>
      <c r="H75" s="89">
        <v>974</v>
      </c>
      <c r="I75" s="90" t="s">
        <v>64</v>
      </c>
      <c r="J75" s="74">
        <f t="shared" si="4"/>
        <v>9.74E-2</v>
      </c>
      <c r="K75" s="89">
        <v>376</v>
      </c>
      <c r="L75" s="90" t="s">
        <v>64</v>
      </c>
      <c r="M75" s="74">
        <f t="shared" si="0"/>
        <v>3.7600000000000001E-2</v>
      </c>
      <c r="N75" s="89">
        <v>299</v>
      </c>
      <c r="O75" s="90" t="s">
        <v>64</v>
      </c>
      <c r="P75" s="74">
        <f t="shared" si="1"/>
        <v>2.9899999999999999E-2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0.36859999999999998</v>
      </c>
      <c r="F76" s="92">
        <v>0.19819999999999999</v>
      </c>
      <c r="G76" s="88">
        <f t="shared" si="3"/>
        <v>0.56679999999999997</v>
      </c>
      <c r="H76" s="89">
        <v>1073</v>
      </c>
      <c r="I76" s="90" t="s">
        <v>64</v>
      </c>
      <c r="J76" s="74">
        <f t="shared" si="4"/>
        <v>0.10729999999999999</v>
      </c>
      <c r="K76" s="89">
        <v>403</v>
      </c>
      <c r="L76" s="90" t="s">
        <v>64</v>
      </c>
      <c r="M76" s="74">
        <f t="shared" si="0"/>
        <v>4.0300000000000002E-2</v>
      </c>
      <c r="N76" s="89">
        <v>325</v>
      </c>
      <c r="O76" s="90" t="s">
        <v>64</v>
      </c>
      <c r="P76" s="74">
        <f t="shared" si="1"/>
        <v>3.2500000000000001E-2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0.38500000000000001</v>
      </c>
      <c r="F77" s="92">
        <v>0.1898</v>
      </c>
      <c r="G77" s="88">
        <f t="shared" si="3"/>
        <v>0.57479999999999998</v>
      </c>
      <c r="H77" s="89">
        <v>1172</v>
      </c>
      <c r="I77" s="90" t="s">
        <v>64</v>
      </c>
      <c r="J77" s="74">
        <f t="shared" si="4"/>
        <v>0.1172</v>
      </c>
      <c r="K77" s="89">
        <v>429</v>
      </c>
      <c r="L77" s="90" t="s">
        <v>64</v>
      </c>
      <c r="M77" s="74">
        <f t="shared" si="0"/>
        <v>4.2900000000000001E-2</v>
      </c>
      <c r="N77" s="89">
        <v>350</v>
      </c>
      <c r="O77" s="90" t="s">
        <v>64</v>
      </c>
      <c r="P77" s="74">
        <f t="shared" si="1"/>
        <v>3.4999999999999996E-2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0.4007</v>
      </c>
      <c r="F78" s="92">
        <v>0.1822</v>
      </c>
      <c r="G78" s="88">
        <f t="shared" si="3"/>
        <v>0.58289999999999997</v>
      </c>
      <c r="H78" s="89">
        <v>1271</v>
      </c>
      <c r="I78" s="90" t="s">
        <v>64</v>
      </c>
      <c r="J78" s="74">
        <f t="shared" si="4"/>
        <v>0.12709999999999999</v>
      </c>
      <c r="K78" s="89">
        <v>453</v>
      </c>
      <c r="L78" s="90" t="s">
        <v>64</v>
      </c>
      <c r="M78" s="74">
        <f t="shared" si="0"/>
        <v>4.53E-2</v>
      </c>
      <c r="N78" s="89">
        <v>374</v>
      </c>
      <c r="O78" s="90" t="s">
        <v>64</v>
      </c>
      <c r="P78" s="74">
        <f t="shared" si="1"/>
        <v>3.7400000000000003E-2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0.4158</v>
      </c>
      <c r="F79" s="92">
        <v>0.17530000000000001</v>
      </c>
      <c r="G79" s="88">
        <f t="shared" si="3"/>
        <v>0.59109999999999996</v>
      </c>
      <c r="H79" s="89">
        <v>1368</v>
      </c>
      <c r="I79" s="90" t="s">
        <v>64</v>
      </c>
      <c r="J79" s="74">
        <f t="shared" si="4"/>
        <v>0.1368</v>
      </c>
      <c r="K79" s="89">
        <v>477</v>
      </c>
      <c r="L79" s="90" t="s">
        <v>64</v>
      </c>
      <c r="M79" s="74">
        <f t="shared" si="0"/>
        <v>4.7699999999999999E-2</v>
      </c>
      <c r="N79" s="89">
        <v>398</v>
      </c>
      <c r="O79" s="90" t="s">
        <v>64</v>
      </c>
      <c r="P79" s="74">
        <f t="shared" si="1"/>
        <v>3.9800000000000002E-2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0.42930000000000001</v>
      </c>
      <c r="F80" s="92">
        <v>0.16889999999999999</v>
      </c>
      <c r="G80" s="88">
        <f t="shared" si="3"/>
        <v>0.59820000000000007</v>
      </c>
      <c r="H80" s="89">
        <v>1466</v>
      </c>
      <c r="I80" s="90" t="s">
        <v>64</v>
      </c>
      <c r="J80" s="74">
        <f t="shared" si="4"/>
        <v>0.14660000000000001</v>
      </c>
      <c r="K80" s="89">
        <v>500</v>
      </c>
      <c r="L80" s="90" t="s">
        <v>64</v>
      </c>
      <c r="M80" s="74">
        <f t="shared" si="0"/>
        <v>0.05</v>
      </c>
      <c r="N80" s="89">
        <v>421</v>
      </c>
      <c r="O80" s="90" t="s">
        <v>64</v>
      </c>
      <c r="P80" s="74">
        <f t="shared" si="1"/>
        <v>4.2099999999999999E-2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0.44230000000000003</v>
      </c>
      <c r="F81" s="92">
        <v>0.16309999999999999</v>
      </c>
      <c r="G81" s="88">
        <f t="shared" si="3"/>
        <v>0.60540000000000005</v>
      </c>
      <c r="H81" s="89">
        <v>1563</v>
      </c>
      <c r="I81" s="90" t="s">
        <v>64</v>
      </c>
      <c r="J81" s="74">
        <f t="shared" si="4"/>
        <v>0.15629999999999999</v>
      </c>
      <c r="K81" s="89">
        <v>521</v>
      </c>
      <c r="L81" s="90" t="s">
        <v>64</v>
      </c>
      <c r="M81" s="74">
        <f t="shared" si="0"/>
        <v>5.21E-2</v>
      </c>
      <c r="N81" s="89">
        <v>444</v>
      </c>
      <c r="O81" s="90" t="s">
        <v>64</v>
      </c>
      <c r="P81" s="74">
        <f t="shared" si="1"/>
        <v>4.4400000000000002E-2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0.45490000000000003</v>
      </c>
      <c r="F82" s="92">
        <v>0.1578</v>
      </c>
      <c r="G82" s="88">
        <f t="shared" si="3"/>
        <v>0.61270000000000002</v>
      </c>
      <c r="H82" s="89">
        <v>1659</v>
      </c>
      <c r="I82" s="90" t="s">
        <v>64</v>
      </c>
      <c r="J82" s="74">
        <f t="shared" si="4"/>
        <v>0.16589999999999999</v>
      </c>
      <c r="K82" s="89">
        <v>542</v>
      </c>
      <c r="L82" s="90" t="s">
        <v>64</v>
      </c>
      <c r="M82" s="74">
        <f t="shared" si="0"/>
        <v>5.4200000000000005E-2</v>
      </c>
      <c r="N82" s="89">
        <v>466</v>
      </c>
      <c r="O82" s="90" t="s">
        <v>64</v>
      </c>
      <c r="P82" s="74">
        <f t="shared" si="1"/>
        <v>4.6600000000000003E-2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0.4672</v>
      </c>
      <c r="F83" s="92">
        <v>0.15279999999999999</v>
      </c>
      <c r="G83" s="88">
        <f t="shared" si="3"/>
        <v>0.62</v>
      </c>
      <c r="H83" s="89">
        <v>1755</v>
      </c>
      <c r="I83" s="90" t="s">
        <v>64</v>
      </c>
      <c r="J83" s="74">
        <f t="shared" si="4"/>
        <v>0.17549999999999999</v>
      </c>
      <c r="K83" s="89">
        <v>563</v>
      </c>
      <c r="L83" s="90" t="s">
        <v>64</v>
      </c>
      <c r="M83" s="74">
        <f t="shared" si="0"/>
        <v>5.6299999999999996E-2</v>
      </c>
      <c r="N83" s="89">
        <v>487</v>
      </c>
      <c r="O83" s="90" t="s">
        <v>64</v>
      </c>
      <c r="P83" s="74">
        <f t="shared" si="1"/>
        <v>4.87E-2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0.4909</v>
      </c>
      <c r="F84" s="92">
        <v>0.1439</v>
      </c>
      <c r="G84" s="88">
        <f t="shared" si="3"/>
        <v>0.63480000000000003</v>
      </c>
      <c r="H84" s="89">
        <v>1944</v>
      </c>
      <c r="I84" s="90" t="s">
        <v>64</v>
      </c>
      <c r="J84" s="74">
        <f t="shared" si="4"/>
        <v>0.19439999999999999</v>
      </c>
      <c r="K84" s="89">
        <v>601</v>
      </c>
      <c r="L84" s="90" t="s">
        <v>64</v>
      </c>
      <c r="M84" s="74">
        <f t="shared" ref="M84:M147" si="6">K84/1000/10</f>
        <v>6.0100000000000001E-2</v>
      </c>
      <c r="N84" s="89">
        <v>529</v>
      </c>
      <c r="O84" s="90" t="s">
        <v>64</v>
      </c>
      <c r="P84" s="74">
        <f t="shared" ref="P84:P147" si="7">N84/1000/10</f>
        <v>5.2900000000000003E-2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0.51890000000000003</v>
      </c>
      <c r="F85" s="92">
        <v>0.1343</v>
      </c>
      <c r="G85" s="88">
        <f t="shared" ref="G85:G148" si="8">E85+F85</f>
        <v>0.6532</v>
      </c>
      <c r="H85" s="89">
        <v>2178</v>
      </c>
      <c r="I85" s="90" t="s">
        <v>64</v>
      </c>
      <c r="J85" s="74">
        <f t="shared" ref="J85:J104" si="9">H85/1000/10</f>
        <v>0.21779999999999999</v>
      </c>
      <c r="K85" s="89">
        <v>646</v>
      </c>
      <c r="L85" s="90" t="s">
        <v>64</v>
      </c>
      <c r="M85" s="74">
        <f t="shared" si="6"/>
        <v>6.4600000000000005E-2</v>
      </c>
      <c r="N85" s="89">
        <v>578</v>
      </c>
      <c r="O85" s="90" t="s">
        <v>64</v>
      </c>
      <c r="P85" s="74">
        <f t="shared" si="7"/>
        <v>5.7799999999999997E-2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0.54549999999999998</v>
      </c>
      <c r="F86" s="92">
        <v>0.12609999999999999</v>
      </c>
      <c r="G86" s="88">
        <f t="shared" si="8"/>
        <v>0.67159999999999997</v>
      </c>
      <c r="H86" s="89">
        <v>2407</v>
      </c>
      <c r="I86" s="90" t="s">
        <v>64</v>
      </c>
      <c r="J86" s="74">
        <f t="shared" si="9"/>
        <v>0.2407</v>
      </c>
      <c r="K86" s="89">
        <v>686</v>
      </c>
      <c r="L86" s="90" t="s">
        <v>64</v>
      </c>
      <c r="M86" s="74">
        <f t="shared" si="6"/>
        <v>6.8600000000000008E-2</v>
      </c>
      <c r="N86" s="89">
        <v>625</v>
      </c>
      <c r="O86" s="90" t="s">
        <v>64</v>
      </c>
      <c r="P86" s="74">
        <f t="shared" si="7"/>
        <v>6.25E-2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0.57099999999999995</v>
      </c>
      <c r="F87" s="92">
        <v>0.11899999999999999</v>
      </c>
      <c r="G87" s="88">
        <f t="shared" si="8"/>
        <v>0.69</v>
      </c>
      <c r="H87" s="89">
        <v>2633</v>
      </c>
      <c r="I87" s="90" t="s">
        <v>64</v>
      </c>
      <c r="J87" s="74">
        <f t="shared" si="9"/>
        <v>0.26329999999999998</v>
      </c>
      <c r="K87" s="89">
        <v>724</v>
      </c>
      <c r="L87" s="90" t="s">
        <v>64</v>
      </c>
      <c r="M87" s="74">
        <f t="shared" si="6"/>
        <v>7.2399999999999992E-2</v>
      </c>
      <c r="N87" s="89">
        <v>670</v>
      </c>
      <c r="O87" s="90" t="s">
        <v>64</v>
      </c>
      <c r="P87" s="74">
        <f t="shared" si="7"/>
        <v>6.7000000000000004E-2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0.59540000000000004</v>
      </c>
      <c r="F88" s="92">
        <v>0.11269999999999999</v>
      </c>
      <c r="G88" s="88">
        <f t="shared" si="8"/>
        <v>0.70810000000000006</v>
      </c>
      <c r="H88" s="89">
        <v>2854</v>
      </c>
      <c r="I88" s="90" t="s">
        <v>64</v>
      </c>
      <c r="J88" s="74">
        <f t="shared" si="9"/>
        <v>0.28539999999999999</v>
      </c>
      <c r="K88" s="89">
        <v>759</v>
      </c>
      <c r="L88" s="90" t="s">
        <v>64</v>
      </c>
      <c r="M88" s="74">
        <f t="shared" si="6"/>
        <v>7.5899999999999995E-2</v>
      </c>
      <c r="N88" s="89">
        <v>712</v>
      </c>
      <c r="O88" s="90" t="s">
        <v>64</v>
      </c>
      <c r="P88" s="74">
        <f t="shared" si="7"/>
        <v>7.1199999999999999E-2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0.61890000000000001</v>
      </c>
      <c r="F89" s="92">
        <v>0.1072</v>
      </c>
      <c r="G89" s="88">
        <f t="shared" si="8"/>
        <v>0.72609999999999997</v>
      </c>
      <c r="H89" s="89">
        <v>3072</v>
      </c>
      <c r="I89" s="90" t="s">
        <v>64</v>
      </c>
      <c r="J89" s="74">
        <f t="shared" si="9"/>
        <v>0.30720000000000003</v>
      </c>
      <c r="K89" s="89">
        <v>792</v>
      </c>
      <c r="L89" s="90" t="s">
        <v>64</v>
      </c>
      <c r="M89" s="74">
        <f t="shared" si="6"/>
        <v>7.9200000000000007E-2</v>
      </c>
      <c r="N89" s="89">
        <v>752</v>
      </c>
      <c r="O89" s="90" t="s">
        <v>64</v>
      </c>
      <c r="P89" s="74">
        <f t="shared" si="7"/>
        <v>7.5200000000000003E-2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0.64159999999999995</v>
      </c>
      <c r="F90" s="92">
        <v>0.1022</v>
      </c>
      <c r="G90" s="88">
        <f t="shared" si="8"/>
        <v>0.74379999999999991</v>
      </c>
      <c r="H90" s="89">
        <v>3285</v>
      </c>
      <c r="I90" s="90" t="s">
        <v>64</v>
      </c>
      <c r="J90" s="74">
        <f t="shared" si="9"/>
        <v>0.32850000000000001</v>
      </c>
      <c r="K90" s="89">
        <v>822</v>
      </c>
      <c r="L90" s="90" t="s">
        <v>64</v>
      </c>
      <c r="M90" s="74">
        <f t="shared" si="6"/>
        <v>8.2199999999999995E-2</v>
      </c>
      <c r="N90" s="89">
        <v>790</v>
      </c>
      <c r="O90" s="90" t="s">
        <v>64</v>
      </c>
      <c r="P90" s="74">
        <f t="shared" si="7"/>
        <v>7.9000000000000001E-2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0.66359999999999997</v>
      </c>
      <c r="F91" s="92">
        <v>9.7750000000000004E-2</v>
      </c>
      <c r="G91" s="88">
        <f t="shared" si="8"/>
        <v>0.76134999999999997</v>
      </c>
      <c r="H91" s="89">
        <v>3495</v>
      </c>
      <c r="I91" s="90" t="s">
        <v>64</v>
      </c>
      <c r="J91" s="74">
        <f t="shared" si="9"/>
        <v>0.34950000000000003</v>
      </c>
      <c r="K91" s="89">
        <v>850</v>
      </c>
      <c r="L91" s="90" t="s">
        <v>64</v>
      </c>
      <c r="M91" s="74">
        <f t="shared" si="6"/>
        <v>8.4999999999999992E-2</v>
      </c>
      <c r="N91" s="89">
        <v>827</v>
      </c>
      <c r="O91" s="90" t="s">
        <v>64</v>
      </c>
      <c r="P91" s="74">
        <f t="shared" si="7"/>
        <v>8.2699999999999996E-2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0.68489999999999995</v>
      </c>
      <c r="F92" s="92">
        <v>9.3719999999999998E-2</v>
      </c>
      <c r="G92" s="88">
        <f t="shared" si="8"/>
        <v>0.77861999999999998</v>
      </c>
      <c r="H92" s="89">
        <v>3701</v>
      </c>
      <c r="I92" s="90" t="s">
        <v>64</v>
      </c>
      <c r="J92" s="74">
        <f t="shared" si="9"/>
        <v>0.37009999999999998</v>
      </c>
      <c r="K92" s="89">
        <v>877</v>
      </c>
      <c r="L92" s="90" t="s">
        <v>64</v>
      </c>
      <c r="M92" s="74">
        <f t="shared" si="6"/>
        <v>8.77E-2</v>
      </c>
      <c r="N92" s="89">
        <v>861</v>
      </c>
      <c r="O92" s="90" t="s">
        <v>64</v>
      </c>
      <c r="P92" s="74">
        <f t="shared" si="7"/>
        <v>8.6099999999999996E-2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0.72589999999999999</v>
      </c>
      <c r="F93" s="92">
        <v>8.6699999999999999E-2</v>
      </c>
      <c r="G93" s="88">
        <f t="shared" si="8"/>
        <v>0.81259999999999999</v>
      </c>
      <c r="H93" s="89">
        <v>4102</v>
      </c>
      <c r="I93" s="90" t="s">
        <v>64</v>
      </c>
      <c r="J93" s="74">
        <f t="shared" si="9"/>
        <v>0.41020000000000001</v>
      </c>
      <c r="K93" s="89">
        <v>926</v>
      </c>
      <c r="L93" s="90" t="s">
        <v>64</v>
      </c>
      <c r="M93" s="74">
        <f t="shared" si="6"/>
        <v>9.2600000000000002E-2</v>
      </c>
      <c r="N93" s="89">
        <v>926</v>
      </c>
      <c r="O93" s="90" t="s">
        <v>64</v>
      </c>
      <c r="P93" s="74">
        <f t="shared" si="7"/>
        <v>9.2600000000000002E-2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0.76470000000000005</v>
      </c>
      <c r="F94" s="92">
        <v>8.0769999999999995E-2</v>
      </c>
      <c r="G94" s="88">
        <f t="shared" si="8"/>
        <v>0.84547000000000005</v>
      </c>
      <c r="H94" s="89">
        <v>4491</v>
      </c>
      <c r="I94" s="90" t="s">
        <v>64</v>
      </c>
      <c r="J94" s="74">
        <f t="shared" si="9"/>
        <v>0.44909999999999994</v>
      </c>
      <c r="K94" s="89">
        <v>970</v>
      </c>
      <c r="L94" s="90" t="s">
        <v>64</v>
      </c>
      <c r="M94" s="74">
        <f t="shared" si="6"/>
        <v>9.7000000000000003E-2</v>
      </c>
      <c r="N94" s="89">
        <v>986</v>
      </c>
      <c r="O94" s="90" t="s">
        <v>64</v>
      </c>
      <c r="P94" s="74">
        <f t="shared" si="7"/>
        <v>9.8599999999999993E-2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0.80169999999999997</v>
      </c>
      <c r="F95" s="92">
        <v>7.5700000000000003E-2</v>
      </c>
      <c r="G95" s="88">
        <f t="shared" si="8"/>
        <v>0.87739999999999996</v>
      </c>
      <c r="H95" s="89">
        <v>4868</v>
      </c>
      <c r="I95" s="90" t="s">
        <v>64</v>
      </c>
      <c r="J95" s="74">
        <f t="shared" si="9"/>
        <v>0.48680000000000001</v>
      </c>
      <c r="K95" s="89">
        <v>1009</v>
      </c>
      <c r="L95" s="90" t="s">
        <v>64</v>
      </c>
      <c r="M95" s="74">
        <f t="shared" si="6"/>
        <v>0.10089999999999999</v>
      </c>
      <c r="N95" s="89">
        <v>1042</v>
      </c>
      <c r="O95" s="90" t="s">
        <v>64</v>
      </c>
      <c r="P95" s="74">
        <f t="shared" si="7"/>
        <v>0.1042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0.83709999999999996</v>
      </c>
      <c r="F96" s="92">
        <v>7.1300000000000002E-2</v>
      </c>
      <c r="G96" s="88">
        <f t="shared" si="8"/>
        <v>0.90839999999999999</v>
      </c>
      <c r="H96" s="89">
        <v>5233</v>
      </c>
      <c r="I96" s="90" t="s">
        <v>64</v>
      </c>
      <c r="J96" s="74">
        <f t="shared" si="9"/>
        <v>0.52329999999999999</v>
      </c>
      <c r="K96" s="89">
        <v>1045</v>
      </c>
      <c r="L96" s="90" t="s">
        <v>64</v>
      </c>
      <c r="M96" s="74">
        <f t="shared" si="6"/>
        <v>0.1045</v>
      </c>
      <c r="N96" s="89">
        <v>1093</v>
      </c>
      <c r="O96" s="90" t="s">
        <v>64</v>
      </c>
      <c r="P96" s="74">
        <f t="shared" si="7"/>
        <v>0.10929999999999999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0.871</v>
      </c>
      <c r="F97" s="92">
        <v>6.744E-2</v>
      </c>
      <c r="G97" s="88">
        <f t="shared" si="8"/>
        <v>0.93843999999999994</v>
      </c>
      <c r="H97" s="89">
        <v>5589</v>
      </c>
      <c r="I97" s="90" t="s">
        <v>64</v>
      </c>
      <c r="J97" s="74">
        <f t="shared" si="9"/>
        <v>0.55890000000000006</v>
      </c>
      <c r="K97" s="89">
        <v>1077</v>
      </c>
      <c r="L97" s="90" t="s">
        <v>64</v>
      </c>
      <c r="M97" s="74">
        <f t="shared" si="6"/>
        <v>0.10769999999999999</v>
      </c>
      <c r="N97" s="89">
        <v>1141</v>
      </c>
      <c r="O97" s="90" t="s">
        <v>64</v>
      </c>
      <c r="P97" s="74">
        <f t="shared" si="7"/>
        <v>0.11410000000000001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0.90339999999999998</v>
      </c>
      <c r="F98" s="92">
        <v>6.4019999999999994E-2</v>
      </c>
      <c r="G98" s="88">
        <f t="shared" si="8"/>
        <v>0.96741999999999995</v>
      </c>
      <c r="H98" s="89">
        <v>5935</v>
      </c>
      <c r="I98" s="90" t="s">
        <v>64</v>
      </c>
      <c r="J98" s="74">
        <f t="shared" si="9"/>
        <v>0.59349999999999992</v>
      </c>
      <c r="K98" s="89">
        <v>1107</v>
      </c>
      <c r="L98" s="90" t="s">
        <v>64</v>
      </c>
      <c r="M98" s="74">
        <f t="shared" si="6"/>
        <v>0.11069999999999999</v>
      </c>
      <c r="N98" s="89">
        <v>1186</v>
      </c>
      <c r="O98" s="90" t="s">
        <v>64</v>
      </c>
      <c r="P98" s="74">
        <f t="shared" si="7"/>
        <v>0.1186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0.96409999999999996</v>
      </c>
      <c r="F99" s="92">
        <v>5.824E-2</v>
      </c>
      <c r="G99" s="88">
        <f t="shared" si="8"/>
        <v>1.02234</v>
      </c>
      <c r="H99" s="89">
        <v>6601</v>
      </c>
      <c r="I99" s="90" t="s">
        <v>64</v>
      </c>
      <c r="J99" s="74">
        <f t="shared" si="9"/>
        <v>0.66010000000000002</v>
      </c>
      <c r="K99" s="89">
        <v>1161</v>
      </c>
      <c r="L99" s="90" t="s">
        <v>64</v>
      </c>
      <c r="M99" s="74">
        <f t="shared" si="6"/>
        <v>0.11610000000000001</v>
      </c>
      <c r="N99" s="89">
        <v>1268</v>
      </c>
      <c r="O99" s="90" t="s">
        <v>64</v>
      </c>
      <c r="P99" s="74">
        <f t="shared" si="7"/>
        <v>0.1268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1.02</v>
      </c>
      <c r="F100" s="92">
        <v>5.3510000000000002E-2</v>
      </c>
      <c r="G100" s="88">
        <f t="shared" si="8"/>
        <v>1.07351</v>
      </c>
      <c r="H100" s="89">
        <v>7238</v>
      </c>
      <c r="I100" s="90" t="s">
        <v>64</v>
      </c>
      <c r="J100" s="74">
        <f t="shared" si="9"/>
        <v>0.7238</v>
      </c>
      <c r="K100" s="89">
        <v>1208</v>
      </c>
      <c r="L100" s="90" t="s">
        <v>64</v>
      </c>
      <c r="M100" s="74">
        <f t="shared" si="6"/>
        <v>0.12079999999999999</v>
      </c>
      <c r="N100" s="89">
        <v>1341</v>
      </c>
      <c r="O100" s="90" t="s">
        <v>64</v>
      </c>
      <c r="P100" s="74">
        <f t="shared" si="7"/>
        <v>0.1341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1.071</v>
      </c>
      <c r="F101" s="92">
        <v>4.9570000000000003E-2</v>
      </c>
      <c r="G101" s="88">
        <f t="shared" si="8"/>
        <v>1.1205699999999998</v>
      </c>
      <c r="H101" s="89">
        <v>7850</v>
      </c>
      <c r="I101" s="90" t="s">
        <v>64</v>
      </c>
      <c r="J101" s="74">
        <f t="shared" si="9"/>
        <v>0.78499999999999992</v>
      </c>
      <c r="K101" s="89">
        <v>1248</v>
      </c>
      <c r="L101" s="90" t="s">
        <v>64</v>
      </c>
      <c r="M101" s="74">
        <f t="shared" si="6"/>
        <v>0.12479999999999999</v>
      </c>
      <c r="N101" s="89">
        <v>1407</v>
      </c>
      <c r="O101" s="90" t="s">
        <v>64</v>
      </c>
      <c r="P101" s="74">
        <f t="shared" si="7"/>
        <v>0.14069999999999999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1.119</v>
      </c>
      <c r="F102" s="92">
        <v>4.6219999999999997E-2</v>
      </c>
      <c r="G102" s="88">
        <f t="shared" si="8"/>
        <v>1.1652199999999999</v>
      </c>
      <c r="H102" s="89">
        <v>8439</v>
      </c>
      <c r="I102" s="90" t="s">
        <v>64</v>
      </c>
      <c r="J102" s="74">
        <f t="shared" si="9"/>
        <v>0.84389999999999998</v>
      </c>
      <c r="K102" s="89">
        <v>1284</v>
      </c>
      <c r="L102" s="90" t="s">
        <v>64</v>
      </c>
      <c r="M102" s="74">
        <f t="shared" si="6"/>
        <v>0.12840000000000001</v>
      </c>
      <c r="N102" s="89">
        <v>1466</v>
      </c>
      <c r="O102" s="90" t="s">
        <v>64</v>
      </c>
      <c r="P102" s="74">
        <f t="shared" si="7"/>
        <v>0.14660000000000001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1.163</v>
      </c>
      <c r="F103" s="92">
        <v>4.3339999999999997E-2</v>
      </c>
      <c r="G103" s="88">
        <f t="shared" si="8"/>
        <v>1.20634</v>
      </c>
      <c r="H103" s="89">
        <v>9010</v>
      </c>
      <c r="I103" s="90" t="s">
        <v>64</v>
      </c>
      <c r="J103" s="74">
        <f t="shared" si="9"/>
        <v>0.90100000000000002</v>
      </c>
      <c r="K103" s="89">
        <v>1317</v>
      </c>
      <c r="L103" s="90" t="s">
        <v>64</v>
      </c>
      <c r="M103" s="74">
        <f t="shared" si="6"/>
        <v>0.13169999999999998</v>
      </c>
      <c r="N103" s="89">
        <v>1521</v>
      </c>
      <c r="O103" s="90" t="s">
        <v>64</v>
      </c>
      <c r="P103" s="74">
        <f t="shared" si="7"/>
        <v>0.15209999999999999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1.2050000000000001</v>
      </c>
      <c r="F104" s="92">
        <v>4.0840000000000001E-2</v>
      </c>
      <c r="G104" s="88">
        <f t="shared" si="8"/>
        <v>1.2458400000000001</v>
      </c>
      <c r="H104" s="89">
        <v>9563</v>
      </c>
      <c r="I104" s="90" t="s">
        <v>64</v>
      </c>
      <c r="J104" s="74">
        <f t="shared" si="9"/>
        <v>0.95630000000000004</v>
      </c>
      <c r="K104" s="89">
        <v>1346</v>
      </c>
      <c r="L104" s="90" t="s">
        <v>64</v>
      </c>
      <c r="M104" s="74">
        <f t="shared" si="6"/>
        <v>0.1346</v>
      </c>
      <c r="N104" s="89">
        <v>1572</v>
      </c>
      <c r="O104" s="90" t="s">
        <v>64</v>
      </c>
      <c r="P104" s="74">
        <f t="shared" si="7"/>
        <v>0.15720000000000001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1.2450000000000001</v>
      </c>
      <c r="F105" s="92">
        <v>3.8629999999999998E-2</v>
      </c>
      <c r="G105" s="88">
        <f t="shared" si="8"/>
        <v>1.28363</v>
      </c>
      <c r="H105" s="89">
        <v>1.01</v>
      </c>
      <c r="I105" s="93" t="s">
        <v>66</v>
      </c>
      <c r="J105" s="76">
        <f t="shared" ref="J105:J110" si="10">H105</f>
        <v>1.01</v>
      </c>
      <c r="K105" s="89">
        <v>1373</v>
      </c>
      <c r="L105" s="90" t="s">
        <v>64</v>
      </c>
      <c r="M105" s="74">
        <f t="shared" si="6"/>
        <v>0.13730000000000001</v>
      </c>
      <c r="N105" s="89">
        <v>1619</v>
      </c>
      <c r="O105" s="90" t="s">
        <v>64</v>
      </c>
      <c r="P105" s="74">
        <f t="shared" si="7"/>
        <v>0.16189999999999999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1.284</v>
      </c>
      <c r="F106" s="92">
        <v>3.6679999999999997E-2</v>
      </c>
      <c r="G106" s="88">
        <f t="shared" si="8"/>
        <v>1.3206800000000001</v>
      </c>
      <c r="H106" s="89">
        <v>1.06</v>
      </c>
      <c r="I106" s="90" t="s">
        <v>66</v>
      </c>
      <c r="J106" s="76">
        <f t="shared" si="10"/>
        <v>1.06</v>
      </c>
      <c r="K106" s="89">
        <v>1397</v>
      </c>
      <c r="L106" s="90" t="s">
        <v>64</v>
      </c>
      <c r="M106" s="74">
        <f t="shared" si="6"/>
        <v>0.13969999999999999</v>
      </c>
      <c r="N106" s="89">
        <v>1662</v>
      </c>
      <c r="O106" s="90" t="s">
        <v>64</v>
      </c>
      <c r="P106" s="74">
        <f t="shared" si="7"/>
        <v>0.16619999999999999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1.3220000000000001</v>
      </c>
      <c r="F107" s="92">
        <v>3.4930000000000003E-2</v>
      </c>
      <c r="G107" s="88">
        <f t="shared" si="8"/>
        <v>1.35693</v>
      </c>
      <c r="H107" s="89">
        <v>1.1100000000000001</v>
      </c>
      <c r="I107" s="90" t="s">
        <v>66</v>
      </c>
      <c r="J107" s="76">
        <f t="shared" si="10"/>
        <v>1.1100000000000001</v>
      </c>
      <c r="K107" s="89">
        <v>1419</v>
      </c>
      <c r="L107" s="90" t="s">
        <v>64</v>
      </c>
      <c r="M107" s="74">
        <f t="shared" si="6"/>
        <v>0.1419</v>
      </c>
      <c r="N107" s="89">
        <v>1703</v>
      </c>
      <c r="O107" s="90" t="s">
        <v>64</v>
      </c>
      <c r="P107" s="74">
        <f t="shared" si="7"/>
        <v>0.17030000000000001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1.36</v>
      </c>
      <c r="F108" s="92">
        <v>3.3349999999999998E-2</v>
      </c>
      <c r="G108" s="88">
        <f t="shared" si="8"/>
        <v>1.3933500000000001</v>
      </c>
      <c r="H108" s="89">
        <v>1.1599999999999999</v>
      </c>
      <c r="I108" s="90" t="s">
        <v>66</v>
      </c>
      <c r="J108" s="76">
        <f t="shared" si="10"/>
        <v>1.1599999999999999</v>
      </c>
      <c r="K108" s="89">
        <v>1440</v>
      </c>
      <c r="L108" s="90" t="s">
        <v>64</v>
      </c>
      <c r="M108" s="74">
        <f t="shared" si="6"/>
        <v>0.14399999999999999</v>
      </c>
      <c r="N108" s="89">
        <v>1741</v>
      </c>
      <c r="O108" s="90" t="s">
        <v>64</v>
      </c>
      <c r="P108" s="74">
        <f t="shared" si="7"/>
        <v>0.1741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1.397</v>
      </c>
      <c r="F109" s="92">
        <v>3.193E-2</v>
      </c>
      <c r="G109" s="88">
        <f t="shared" si="8"/>
        <v>1.42893</v>
      </c>
      <c r="H109" s="89">
        <v>1.21</v>
      </c>
      <c r="I109" s="90" t="s">
        <v>66</v>
      </c>
      <c r="J109" s="76">
        <f t="shared" si="10"/>
        <v>1.21</v>
      </c>
      <c r="K109" s="89">
        <v>1459</v>
      </c>
      <c r="L109" s="90" t="s">
        <v>64</v>
      </c>
      <c r="M109" s="74">
        <f t="shared" si="6"/>
        <v>0.1459</v>
      </c>
      <c r="N109" s="89">
        <v>1777</v>
      </c>
      <c r="O109" s="90" t="s">
        <v>64</v>
      </c>
      <c r="P109" s="74">
        <f t="shared" si="7"/>
        <v>0.1777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1.47</v>
      </c>
      <c r="F110" s="92">
        <v>2.945E-2</v>
      </c>
      <c r="G110" s="88">
        <f t="shared" si="8"/>
        <v>1.4994499999999999</v>
      </c>
      <c r="H110" s="89">
        <v>1.31</v>
      </c>
      <c r="I110" s="90" t="s">
        <v>66</v>
      </c>
      <c r="J110" s="76">
        <f t="shared" si="10"/>
        <v>1.31</v>
      </c>
      <c r="K110" s="89">
        <v>1496</v>
      </c>
      <c r="L110" s="90" t="s">
        <v>64</v>
      </c>
      <c r="M110" s="74">
        <f t="shared" si="6"/>
        <v>0.14960000000000001</v>
      </c>
      <c r="N110" s="89">
        <v>1844</v>
      </c>
      <c r="O110" s="90" t="s">
        <v>64</v>
      </c>
      <c r="P110" s="74">
        <f t="shared" si="7"/>
        <v>0.18440000000000001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1.5609999999999999</v>
      </c>
      <c r="F111" s="92">
        <v>2.6880000000000001E-2</v>
      </c>
      <c r="G111" s="88">
        <f t="shared" si="8"/>
        <v>1.58788</v>
      </c>
      <c r="H111" s="89">
        <v>1.42</v>
      </c>
      <c r="I111" s="90" t="s">
        <v>66</v>
      </c>
      <c r="J111" s="76">
        <f t="shared" ref="J111:J171" si="11">H111</f>
        <v>1.42</v>
      </c>
      <c r="K111" s="89">
        <v>1538</v>
      </c>
      <c r="L111" s="90" t="s">
        <v>64</v>
      </c>
      <c r="M111" s="74">
        <f t="shared" si="6"/>
        <v>0.15379999999999999</v>
      </c>
      <c r="N111" s="89">
        <v>1917</v>
      </c>
      <c r="O111" s="90" t="s">
        <v>64</v>
      </c>
      <c r="P111" s="74">
        <f t="shared" si="7"/>
        <v>0.19170000000000001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1.65</v>
      </c>
      <c r="F112" s="92">
        <v>2.477E-2</v>
      </c>
      <c r="G112" s="88">
        <f t="shared" si="8"/>
        <v>1.6747699999999999</v>
      </c>
      <c r="H112" s="89">
        <v>1.52</v>
      </c>
      <c r="I112" s="90" t="s">
        <v>66</v>
      </c>
      <c r="J112" s="76">
        <f t="shared" si="11"/>
        <v>1.52</v>
      </c>
      <c r="K112" s="89">
        <v>1574</v>
      </c>
      <c r="L112" s="90" t="s">
        <v>64</v>
      </c>
      <c r="M112" s="74">
        <f t="shared" si="6"/>
        <v>0.15740000000000001</v>
      </c>
      <c r="N112" s="89">
        <v>1981</v>
      </c>
      <c r="O112" s="90" t="s">
        <v>64</v>
      </c>
      <c r="P112" s="74">
        <f t="shared" si="7"/>
        <v>0.1981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1.738</v>
      </c>
      <c r="F113" s="92">
        <v>2.298E-2</v>
      </c>
      <c r="G113" s="88">
        <f t="shared" si="8"/>
        <v>1.76098</v>
      </c>
      <c r="H113" s="89">
        <v>1.62</v>
      </c>
      <c r="I113" s="90" t="s">
        <v>66</v>
      </c>
      <c r="J113" s="76">
        <f t="shared" si="11"/>
        <v>1.62</v>
      </c>
      <c r="K113" s="89">
        <v>1604</v>
      </c>
      <c r="L113" s="90" t="s">
        <v>64</v>
      </c>
      <c r="M113" s="74">
        <f t="shared" si="6"/>
        <v>0.16040000000000001</v>
      </c>
      <c r="N113" s="89">
        <v>2039</v>
      </c>
      <c r="O113" s="90" t="s">
        <v>64</v>
      </c>
      <c r="P113" s="74">
        <f t="shared" si="7"/>
        <v>0.20390000000000003</v>
      </c>
    </row>
    <row r="114" spans="1:16">
      <c r="B114" s="89">
        <v>300</v>
      </c>
      <c r="C114" s="90" t="s">
        <v>63</v>
      </c>
      <c r="D114" s="74">
        <f t="shared" ref="D114:D126" si="12">B114/1000/$C$5</f>
        <v>4.2857142857142858E-2</v>
      </c>
      <c r="E114" s="91">
        <v>1.823</v>
      </c>
      <c r="F114" s="92">
        <v>2.146E-2</v>
      </c>
      <c r="G114" s="88">
        <f t="shared" si="8"/>
        <v>1.84446</v>
      </c>
      <c r="H114" s="89">
        <v>1.72</v>
      </c>
      <c r="I114" s="90" t="s">
        <v>66</v>
      </c>
      <c r="J114" s="76">
        <f t="shared" si="11"/>
        <v>1.72</v>
      </c>
      <c r="K114" s="89">
        <v>1631</v>
      </c>
      <c r="L114" s="90" t="s">
        <v>64</v>
      </c>
      <c r="M114" s="74">
        <f t="shared" si="6"/>
        <v>0.16309999999999999</v>
      </c>
      <c r="N114" s="89">
        <v>2090</v>
      </c>
      <c r="O114" s="90" t="s">
        <v>64</v>
      </c>
      <c r="P114" s="74">
        <f t="shared" si="7"/>
        <v>0.20899999999999999</v>
      </c>
    </row>
    <row r="115" spans="1:16">
      <c r="B115" s="89">
        <v>325</v>
      </c>
      <c r="C115" s="90" t="s">
        <v>63</v>
      </c>
      <c r="D115" s="74">
        <f t="shared" si="12"/>
        <v>4.642857142857143E-2</v>
      </c>
      <c r="E115" s="91">
        <v>1.905</v>
      </c>
      <c r="F115" s="92">
        <v>2.0140000000000002E-2</v>
      </c>
      <c r="G115" s="88">
        <f t="shared" si="8"/>
        <v>1.9251400000000001</v>
      </c>
      <c r="H115" s="89">
        <v>1.81</v>
      </c>
      <c r="I115" s="90" t="s">
        <v>66</v>
      </c>
      <c r="J115" s="76">
        <f t="shared" si="11"/>
        <v>1.81</v>
      </c>
      <c r="K115" s="89">
        <v>1655</v>
      </c>
      <c r="L115" s="90" t="s">
        <v>64</v>
      </c>
      <c r="M115" s="74">
        <f t="shared" si="6"/>
        <v>0.16550000000000001</v>
      </c>
      <c r="N115" s="89">
        <v>2137</v>
      </c>
      <c r="O115" s="90" t="s">
        <v>64</v>
      </c>
      <c r="P115" s="74">
        <f t="shared" si="7"/>
        <v>0.2137</v>
      </c>
    </row>
    <row r="116" spans="1:16">
      <c r="B116" s="89">
        <v>350</v>
      </c>
      <c r="C116" s="90" t="s">
        <v>63</v>
      </c>
      <c r="D116" s="74">
        <f t="shared" si="12"/>
        <v>4.9999999999999996E-2</v>
      </c>
      <c r="E116" s="91">
        <v>1.9850000000000001</v>
      </c>
      <c r="F116" s="92">
        <v>1.899E-2</v>
      </c>
      <c r="G116" s="88">
        <f t="shared" si="8"/>
        <v>2.0039899999999999</v>
      </c>
      <c r="H116" s="89">
        <v>1.9</v>
      </c>
      <c r="I116" s="90" t="s">
        <v>66</v>
      </c>
      <c r="J116" s="76">
        <f t="shared" si="11"/>
        <v>1.9</v>
      </c>
      <c r="K116" s="89">
        <v>1677</v>
      </c>
      <c r="L116" s="90" t="s">
        <v>64</v>
      </c>
      <c r="M116" s="74">
        <f t="shared" si="6"/>
        <v>0.16770000000000002</v>
      </c>
      <c r="N116" s="89">
        <v>2179</v>
      </c>
      <c r="O116" s="90" t="s">
        <v>64</v>
      </c>
      <c r="P116" s="74">
        <f t="shared" si="7"/>
        <v>0.21789999999999998</v>
      </c>
    </row>
    <row r="117" spans="1:16">
      <c r="B117" s="89">
        <v>375</v>
      </c>
      <c r="C117" s="90" t="s">
        <v>63</v>
      </c>
      <c r="D117" s="74">
        <f t="shared" si="12"/>
        <v>5.3571428571428568E-2</v>
      </c>
      <c r="E117" s="91">
        <v>2.0619999999999998</v>
      </c>
      <c r="F117" s="92">
        <v>1.7979999999999999E-2</v>
      </c>
      <c r="G117" s="88">
        <f t="shared" si="8"/>
        <v>2.0799799999999999</v>
      </c>
      <c r="H117" s="89">
        <v>1.99</v>
      </c>
      <c r="I117" s="90" t="s">
        <v>66</v>
      </c>
      <c r="J117" s="76">
        <f t="shared" si="11"/>
        <v>1.99</v>
      </c>
      <c r="K117" s="89">
        <v>1696</v>
      </c>
      <c r="L117" s="90" t="s">
        <v>64</v>
      </c>
      <c r="M117" s="74">
        <f t="shared" si="6"/>
        <v>0.1696</v>
      </c>
      <c r="N117" s="89">
        <v>2217</v>
      </c>
      <c r="O117" s="90" t="s">
        <v>64</v>
      </c>
      <c r="P117" s="74">
        <f t="shared" si="7"/>
        <v>0.22170000000000001</v>
      </c>
    </row>
    <row r="118" spans="1:16">
      <c r="B118" s="89">
        <v>400</v>
      </c>
      <c r="C118" s="90" t="s">
        <v>63</v>
      </c>
      <c r="D118" s="74">
        <f t="shared" si="12"/>
        <v>5.7142857142857148E-2</v>
      </c>
      <c r="E118" s="91">
        <v>2.1349999999999998</v>
      </c>
      <c r="F118" s="92">
        <v>1.7069999999999998E-2</v>
      </c>
      <c r="G118" s="88">
        <f t="shared" si="8"/>
        <v>2.1520699999999997</v>
      </c>
      <c r="H118" s="89">
        <v>2.0699999999999998</v>
      </c>
      <c r="I118" s="90" t="s">
        <v>66</v>
      </c>
      <c r="J118" s="76">
        <f t="shared" si="11"/>
        <v>2.0699999999999998</v>
      </c>
      <c r="K118" s="89">
        <v>1713</v>
      </c>
      <c r="L118" s="90" t="s">
        <v>64</v>
      </c>
      <c r="M118" s="74">
        <f t="shared" si="6"/>
        <v>0.17130000000000001</v>
      </c>
      <c r="N118" s="89">
        <v>2253</v>
      </c>
      <c r="O118" s="90" t="s">
        <v>64</v>
      </c>
      <c r="P118" s="74">
        <f t="shared" si="7"/>
        <v>0.2253</v>
      </c>
    </row>
    <row r="119" spans="1:16">
      <c r="B119" s="89">
        <v>450</v>
      </c>
      <c r="C119" s="90" t="s">
        <v>63</v>
      </c>
      <c r="D119" s="74">
        <f t="shared" si="12"/>
        <v>6.4285714285714293E-2</v>
      </c>
      <c r="E119" s="91">
        <v>2.274</v>
      </c>
      <c r="F119" s="92">
        <v>1.553E-2</v>
      </c>
      <c r="G119" s="88">
        <f t="shared" si="8"/>
        <v>2.2895300000000001</v>
      </c>
      <c r="H119" s="89">
        <v>2.23</v>
      </c>
      <c r="I119" s="90" t="s">
        <v>66</v>
      </c>
      <c r="J119" s="76">
        <f t="shared" si="11"/>
        <v>2.23</v>
      </c>
      <c r="K119" s="89">
        <v>1751</v>
      </c>
      <c r="L119" s="90" t="s">
        <v>64</v>
      </c>
      <c r="M119" s="74">
        <f t="shared" si="6"/>
        <v>0.17509999999999998</v>
      </c>
      <c r="N119" s="89">
        <v>2316</v>
      </c>
      <c r="O119" s="90" t="s">
        <v>64</v>
      </c>
      <c r="P119" s="74">
        <f t="shared" si="7"/>
        <v>0.23159999999999997</v>
      </c>
    </row>
    <row r="120" spans="1:16">
      <c r="B120" s="89">
        <v>500</v>
      </c>
      <c r="C120" s="90" t="s">
        <v>63</v>
      </c>
      <c r="D120" s="74">
        <f t="shared" si="12"/>
        <v>7.1428571428571425E-2</v>
      </c>
      <c r="E120" s="91">
        <v>2.4009999999999998</v>
      </c>
      <c r="F120" s="92">
        <v>1.426E-2</v>
      </c>
      <c r="G120" s="88">
        <f t="shared" si="8"/>
        <v>2.41526</v>
      </c>
      <c r="H120" s="89">
        <v>2.37</v>
      </c>
      <c r="I120" s="90" t="s">
        <v>66</v>
      </c>
      <c r="J120" s="76">
        <f t="shared" si="11"/>
        <v>2.37</v>
      </c>
      <c r="K120" s="89">
        <v>1783</v>
      </c>
      <c r="L120" s="90" t="s">
        <v>64</v>
      </c>
      <c r="M120" s="74">
        <f t="shared" si="6"/>
        <v>0.17829999999999999</v>
      </c>
      <c r="N120" s="89">
        <v>2371</v>
      </c>
      <c r="O120" s="90" t="s">
        <v>64</v>
      </c>
      <c r="P120" s="74">
        <f t="shared" si="7"/>
        <v>0.23710000000000001</v>
      </c>
    </row>
    <row r="121" spans="1:16">
      <c r="B121" s="89">
        <v>550</v>
      </c>
      <c r="C121" s="90" t="s">
        <v>63</v>
      </c>
      <c r="D121" s="74">
        <f t="shared" si="12"/>
        <v>7.8571428571428584E-2</v>
      </c>
      <c r="E121" s="91">
        <v>2.5169999999999999</v>
      </c>
      <c r="F121" s="92">
        <v>1.32E-2</v>
      </c>
      <c r="G121" s="88">
        <f t="shared" si="8"/>
        <v>2.5301999999999998</v>
      </c>
      <c r="H121" s="89">
        <v>2.5099999999999998</v>
      </c>
      <c r="I121" s="90" t="s">
        <v>66</v>
      </c>
      <c r="J121" s="76">
        <f t="shared" si="11"/>
        <v>2.5099999999999998</v>
      </c>
      <c r="K121" s="89">
        <v>1811</v>
      </c>
      <c r="L121" s="90" t="s">
        <v>64</v>
      </c>
      <c r="M121" s="74">
        <f t="shared" si="6"/>
        <v>0.18109999999999998</v>
      </c>
      <c r="N121" s="89">
        <v>2420</v>
      </c>
      <c r="O121" s="90" t="s">
        <v>64</v>
      </c>
      <c r="P121" s="74">
        <f t="shared" si="7"/>
        <v>0.24199999999999999</v>
      </c>
    </row>
    <row r="122" spans="1:16">
      <c r="B122" s="89">
        <v>600</v>
      </c>
      <c r="C122" s="90" t="s">
        <v>63</v>
      </c>
      <c r="D122" s="74">
        <f t="shared" si="12"/>
        <v>8.5714285714285715E-2</v>
      </c>
      <c r="E122" s="91">
        <v>2.6219999999999999</v>
      </c>
      <c r="F122" s="92">
        <v>1.23E-2</v>
      </c>
      <c r="G122" s="88">
        <f t="shared" si="8"/>
        <v>2.6343000000000001</v>
      </c>
      <c r="H122" s="89">
        <v>2.65</v>
      </c>
      <c r="I122" s="90" t="s">
        <v>66</v>
      </c>
      <c r="J122" s="76">
        <f t="shared" si="11"/>
        <v>2.65</v>
      </c>
      <c r="K122" s="89">
        <v>1835</v>
      </c>
      <c r="L122" s="90" t="s">
        <v>64</v>
      </c>
      <c r="M122" s="74">
        <f t="shared" si="6"/>
        <v>0.1835</v>
      </c>
      <c r="N122" s="89">
        <v>2463</v>
      </c>
      <c r="O122" s="90" t="s">
        <v>64</v>
      </c>
      <c r="P122" s="74">
        <f t="shared" si="7"/>
        <v>0.24630000000000002</v>
      </c>
    </row>
    <row r="123" spans="1:16">
      <c r="B123" s="89">
        <v>650</v>
      </c>
      <c r="C123" s="90" t="s">
        <v>63</v>
      </c>
      <c r="D123" s="74">
        <f t="shared" si="12"/>
        <v>9.285714285714286E-2</v>
      </c>
      <c r="E123" s="91">
        <v>2.7170000000000001</v>
      </c>
      <c r="F123" s="92">
        <v>1.1520000000000001E-2</v>
      </c>
      <c r="G123" s="88">
        <f t="shared" si="8"/>
        <v>2.7285200000000001</v>
      </c>
      <c r="H123" s="89">
        <v>2.78</v>
      </c>
      <c r="I123" s="90" t="s">
        <v>66</v>
      </c>
      <c r="J123" s="76">
        <f t="shared" si="11"/>
        <v>2.78</v>
      </c>
      <c r="K123" s="89">
        <v>1857</v>
      </c>
      <c r="L123" s="90" t="s">
        <v>64</v>
      </c>
      <c r="M123" s="74">
        <f t="shared" si="6"/>
        <v>0.1857</v>
      </c>
      <c r="N123" s="89">
        <v>2502</v>
      </c>
      <c r="O123" s="90" t="s">
        <v>64</v>
      </c>
      <c r="P123" s="74">
        <f t="shared" si="7"/>
        <v>0.25019999999999998</v>
      </c>
    </row>
    <row r="124" spans="1:16">
      <c r="B124" s="89">
        <v>700</v>
      </c>
      <c r="C124" s="90" t="s">
        <v>63</v>
      </c>
      <c r="D124" s="74">
        <f t="shared" si="12"/>
        <v>9.9999999999999992E-2</v>
      </c>
      <c r="E124" s="91">
        <v>2.8029999999999999</v>
      </c>
      <c r="F124" s="92">
        <v>1.0840000000000001E-2</v>
      </c>
      <c r="G124" s="88">
        <f t="shared" si="8"/>
        <v>2.8138399999999999</v>
      </c>
      <c r="H124" s="89">
        <v>2.91</v>
      </c>
      <c r="I124" s="90" t="s">
        <v>66</v>
      </c>
      <c r="J124" s="76">
        <f t="shared" si="11"/>
        <v>2.91</v>
      </c>
      <c r="K124" s="89">
        <v>1878</v>
      </c>
      <c r="L124" s="90" t="s">
        <v>64</v>
      </c>
      <c r="M124" s="74">
        <f t="shared" si="6"/>
        <v>0.18779999999999999</v>
      </c>
      <c r="N124" s="89">
        <v>2537</v>
      </c>
      <c r="O124" s="90" t="s">
        <v>64</v>
      </c>
      <c r="P124" s="74">
        <f t="shared" si="7"/>
        <v>0.25369999999999998</v>
      </c>
    </row>
    <row r="125" spans="1:16">
      <c r="B125" s="77">
        <v>800</v>
      </c>
      <c r="C125" s="79" t="s">
        <v>63</v>
      </c>
      <c r="D125" s="74">
        <f t="shared" si="12"/>
        <v>0.1142857142857143</v>
      </c>
      <c r="E125" s="91">
        <v>2.948</v>
      </c>
      <c r="F125" s="92">
        <v>9.7099999999999999E-3</v>
      </c>
      <c r="G125" s="88">
        <f t="shared" si="8"/>
        <v>2.9577100000000001</v>
      </c>
      <c r="H125" s="89">
        <v>3.15</v>
      </c>
      <c r="I125" s="90" t="s">
        <v>66</v>
      </c>
      <c r="J125" s="76">
        <f t="shared" si="11"/>
        <v>3.15</v>
      </c>
      <c r="K125" s="89">
        <v>1928</v>
      </c>
      <c r="L125" s="90" t="s">
        <v>64</v>
      </c>
      <c r="M125" s="74">
        <f t="shared" si="6"/>
        <v>0.1928</v>
      </c>
      <c r="N125" s="89">
        <v>2600</v>
      </c>
      <c r="O125" s="90" t="s">
        <v>64</v>
      </c>
      <c r="P125" s="74">
        <f t="shared" si="7"/>
        <v>0.26</v>
      </c>
    </row>
    <row r="126" spans="1:16">
      <c r="B126" s="77">
        <v>900</v>
      </c>
      <c r="C126" s="79" t="s">
        <v>63</v>
      </c>
      <c r="D126" s="74">
        <f t="shared" si="12"/>
        <v>0.12857142857142859</v>
      </c>
      <c r="E126" s="91">
        <v>3.0640000000000001</v>
      </c>
      <c r="F126" s="92">
        <v>8.8079999999999999E-3</v>
      </c>
      <c r="G126" s="88">
        <f t="shared" si="8"/>
        <v>3.0728080000000002</v>
      </c>
      <c r="H126" s="77">
        <v>3.38</v>
      </c>
      <c r="I126" s="79" t="s">
        <v>66</v>
      </c>
      <c r="J126" s="76">
        <f t="shared" si="11"/>
        <v>3.38</v>
      </c>
      <c r="K126" s="77">
        <v>1973</v>
      </c>
      <c r="L126" s="79" t="s">
        <v>64</v>
      </c>
      <c r="M126" s="74">
        <f t="shared" si="6"/>
        <v>0.1973</v>
      </c>
      <c r="N126" s="77">
        <v>2655</v>
      </c>
      <c r="O126" s="79" t="s">
        <v>64</v>
      </c>
      <c r="P126" s="74">
        <f t="shared" si="7"/>
        <v>0.26549999999999996</v>
      </c>
    </row>
    <row r="127" spans="1:16">
      <c r="B127" s="77">
        <v>1</v>
      </c>
      <c r="C127" s="78" t="s">
        <v>65</v>
      </c>
      <c r="D127" s="74">
        <f t="shared" ref="D127:D190" si="13">B127/$C$5</f>
        <v>0.14285714285714285</v>
      </c>
      <c r="E127" s="91">
        <v>3.1539999999999999</v>
      </c>
      <c r="F127" s="92">
        <v>8.0700000000000008E-3</v>
      </c>
      <c r="G127" s="88">
        <f t="shared" si="8"/>
        <v>3.1620699999999999</v>
      </c>
      <c r="H127" s="77">
        <v>3.61</v>
      </c>
      <c r="I127" s="79" t="s">
        <v>66</v>
      </c>
      <c r="J127" s="76">
        <f t="shared" si="11"/>
        <v>3.61</v>
      </c>
      <c r="K127" s="77">
        <v>2013</v>
      </c>
      <c r="L127" s="79" t="s">
        <v>64</v>
      </c>
      <c r="M127" s="74">
        <f t="shared" si="6"/>
        <v>0.20129999999999998</v>
      </c>
      <c r="N127" s="77">
        <v>2704</v>
      </c>
      <c r="O127" s="79" t="s">
        <v>64</v>
      </c>
      <c r="P127" s="74">
        <f t="shared" si="7"/>
        <v>0.27040000000000003</v>
      </c>
    </row>
    <row r="128" spans="1:16">
      <c r="A128" s="94"/>
      <c r="B128" s="89">
        <v>1.1000000000000001</v>
      </c>
      <c r="C128" s="90" t="s">
        <v>65</v>
      </c>
      <c r="D128" s="74">
        <f t="shared" si="13"/>
        <v>0.15714285714285717</v>
      </c>
      <c r="E128" s="91">
        <v>3.2229999999999999</v>
      </c>
      <c r="F128" s="92">
        <v>7.4539999999999997E-3</v>
      </c>
      <c r="G128" s="88">
        <f t="shared" si="8"/>
        <v>3.2304539999999999</v>
      </c>
      <c r="H128" s="89">
        <v>3.83</v>
      </c>
      <c r="I128" s="90" t="s">
        <v>66</v>
      </c>
      <c r="J128" s="76">
        <f t="shared" si="11"/>
        <v>3.83</v>
      </c>
      <c r="K128" s="77">
        <v>2049</v>
      </c>
      <c r="L128" s="79" t="s">
        <v>64</v>
      </c>
      <c r="M128" s="74">
        <f t="shared" si="6"/>
        <v>0.2049</v>
      </c>
      <c r="N128" s="77">
        <v>2748</v>
      </c>
      <c r="O128" s="79" t="s">
        <v>64</v>
      </c>
      <c r="P128" s="74">
        <f t="shared" si="7"/>
        <v>0.27480000000000004</v>
      </c>
    </row>
    <row r="129" spans="1:16">
      <c r="A129" s="94"/>
      <c r="B129" s="89">
        <v>1.2</v>
      </c>
      <c r="C129" s="90" t="s">
        <v>65</v>
      </c>
      <c r="D129" s="74">
        <f t="shared" si="13"/>
        <v>0.17142857142857143</v>
      </c>
      <c r="E129" s="91">
        <v>3.274</v>
      </c>
      <c r="F129" s="92">
        <v>6.9309999999999997E-3</v>
      </c>
      <c r="G129" s="88">
        <f t="shared" si="8"/>
        <v>3.2809309999999998</v>
      </c>
      <c r="H129" s="89">
        <v>4.04</v>
      </c>
      <c r="I129" s="90" t="s">
        <v>66</v>
      </c>
      <c r="J129" s="76">
        <f t="shared" si="11"/>
        <v>4.04</v>
      </c>
      <c r="K129" s="77">
        <v>2083</v>
      </c>
      <c r="L129" s="79" t="s">
        <v>64</v>
      </c>
      <c r="M129" s="74">
        <f t="shared" si="6"/>
        <v>0.20830000000000001</v>
      </c>
      <c r="N129" s="77">
        <v>2788</v>
      </c>
      <c r="O129" s="79" t="s">
        <v>64</v>
      </c>
      <c r="P129" s="74">
        <f t="shared" si="7"/>
        <v>0.27879999999999999</v>
      </c>
    </row>
    <row r="130" spans="1:16">
      <c r="A130" s="94"/>
      <c r="B130" s="89">
        <v>1.3</v>
      </c>
      <c r="C130" s="90" t="s">
        <v>65</v>
      </c>
      <c r="D130" s="74">
        <f t="shared" si="13"/>
        <v>0.18571428571428572</v>
      </c>
      <c r="E130" s="91">
        <v>3.31</v>
      </c>
      <c r="F130" s="92">
        <v>6.4809999999999998E-3</v>
      </c>
      <c r="G130" s="88">
        <f t="shared" si="8"/>
        <v>3.316481</v>
      </c>
      <c r="H130" s="89">
        <v>4.26</v>
      </c>
      <c r="I130" s="90" t="s">
        <v>66</v>
      </c>
      <c r="J130" s="76">
        <f t="shared" si="11"/>
        <v>4.26</v>
      </c>
      <c r="K130" s="77">
        <v>2116</v>
      </c>
      <c r="L130" s="79" t="s">
        <v>64</v>
      </c>
      <c r="M130" s="74">
        <f t="shared" si="6"/>
        <v>0.21160000000000001</v>
      </c>
      <c r="N130" s="77">
        <v>2825</v>
      </c>
      <c r="O130" s="79" t="s">
        <v>64</v>
      </c>
      <c r="P130" s="74">
        <f t="shared" si="7"/>
        <v>0.28250000000000003</v>
      </c>
    </row>
    <row r="131" spans="1:16">
      <c r="A131" s="94"/>
      <c r="B131" s="89">
        <v>1.4</v>
      </c>
      <c r="C131" s="90" t="s">
        <v>65</v>
      </c>
      <c r="D131" s="74">
        <f t="shared" si="13"/>
        <v>0.19999999999999998</v>
      </c>
      <c r="E131" s="91">
        <v>3.3340000000000001</v>
      </c>
      <c r="F131" s="92">
        <v>6.0889999999999998E-3</v>
      </c>
      <c r="G131" s="88">
        <f t="shared" si="8"/>
        <v>3.3400889999999999</v>
      </c>
      <c r="H131" s="89">
        <v>4.47</v>
      </c>
      <c r="I131" s="90" t="s">
        <v>66</v>
      </c>
      <c r="J131" s="76">
        <f t="shared" si="11"/>
        <v>4.47</v>
      </c>
      <c r="K131" s="77">
        <v>2146</v>
      </c>
      <c r="L131" s="79" t="s">
        <v>64</v>
      </c>
      <c r="M131" s="74">
        <f t="shared" si="6"/>
        <v>0.21459999999999999</v>
      </c>
      <c r="N131" s="77">
        <v>2860</v>
      </c>
      <c r="O131" s="79" t="s">
        <v>64</v>
      </c>
      <c r="P131" s="74">
        <f t="shared" si="7"/>
        <v>0.28599999999999998</v>
      </c>
    </row>
    <row r="132" spans="1:16">
      <c r="A132" s="94"/>
      <c r="B132" s="89">
        <v>1.5</v>
      </c>
      <c r="C132" s="90" t="s">
        <v>65</v>
      </c>
      <c r="D132" s="74">
        <f t="shared" si="13"/>
        <v>0.21428571428571427</v>
      </c>
      <c r="E132" s="91">
        <v>3.3479999999999999</v>
      </c>
      <c r="F132" s="92">
        <v>5.7460000000000002E-3</v>
      </c>
      <c r="G132" s="88">
        <f t="shared" si="8"/>
        <v>3.3537459999999997</v>
      </c>
      <c r="H132" s="89">
        <v>4.68</v>
      </c>
      <c r="I132" s="90" t="s">
        <v>66</v>
      </c>
      <c r="J132" s="76">
        <f t="shared" si="11"/>
        <v>4.68</v>
      </c>
      <c r="K132" s="77">
        <v>2176</v>
      </c>
      <c r="L132" s="79" t="s">
        <v>64</v>
      </c>
      <c r="M132" s="74">
        <f t="shared" si="6"/>
        <v>0.21760000000000002</v>
      </c>
      <c r="N132" s="77">
        <v>2894</v>
      </c>
      <c r="O132" s="79" t="s">
        <v>64</v>
      </c>
      <c r="P132" s="74">
        <f t="shared" si="7"/>
        <v>0.28939999999999999</v>
      </c>
    </row>
    <row r="133" spans="1:16">
      <c r="A133" s="94"/>
      <c r="B133" s="89">
        <v>1.6</v>
      </c>
      <c r="C133" s="90" t="s">
        <v>65</v>
      </c>
      <c r="D133" s="74">
        <f t="shared" si="13"/>
        <v>0.22857142857142859</v>
      </c>
      <c r="E133" s="91">
        <v>3.3530000000000002</v>
      </c>
      <c r="F133" s="92">
        <v>5.4409999999999997E-3</v>
      </c>
      <c r="G133" s="88">
        <f t="shared" si="8"/>
        <v>3.358441</v>
      </c>
      <c r="H133" s="89">
        <v>4.8899999999999997</v>
      </c>
      <c r="I133" s="90" t="s">
        <v>66</v>
      </c>
      <c r="J133" s="76">
        <f t="shared" si="11"/>
        <v>4.8899999999999997</v>
      </c>
      <c r="K133" s="77">
        <v>2205</v>
      </c>
      <c r="L133" s="79" t="s">
        <v>64</v>
      </c>
      <c r="M133" s="74">
        <f t="shared" si="6"/>
        <v>0.2205</v>
      </c>
      <c r="N133" s="77">
        <v>2925</v>
      </c>
      <c r="O133" s="79" t="s">
        <v>64</v>
      </c>
      <c r="P133" s="74">
        <f t="shared" si="7"/>
        <v>0.29249999999999998</v>
      </c>
    </row>
    <row r="134" spans="1:16">
      <c r="A134" s="94"/>
      <c r="B134" s="89">
        <v>1.7</v>
      </c>
      <c r="C134" s="90" t="s">
        <v>65</v>
      </c>
      <c r="D134" s="74">
        <f t="shared" si="13"/>
        <v>0.24285714285714285</v>
      </c>
      <c r="E134" s="91">
        <v>3.3519999999999999</v>
      </c>
      <c r="F134" s="92">
        <v>5.169E-3</v>
      </c>
      <c r="G134" s="88">
        <f t="shared" si="8"/>
        <v>3.3571689999999998</v>
      </c>
      <c r="H134" s="89">
        <v>5.0999999999999996</v>
      </c>
      <c r="I134" s="90" t="s">
        <v>66</v>
      </c>
      <c r="J134" s="76">
        <f t="shared" si="11"/>
        <v>5.0999999999999996</v>
      </c>
      <c r="K134" s="77">
        <v>2233</v>
      </c>
      <c r="L134" s="79" t="s">
        <v>64</v>
      </c>
      <c r="M134" s="74">
        <f t="shared" si="6"/>
        <v>0.2233</v>
      </c>
      <c r="N134" s="77">
        <v>2956</v>
      </c>
      <c r="O134" s="79" t="s">
        <v>64</v>
      </c>
      <c r="P134" s="74">
        <f t="shared" si="7"/>
        <v>0.29559999999999997</v>
      </c>
    </row>
    <row r="135" spans="1:16">
      <c r="A135" s="94"/>
      <c r="B135" s="89">
        <v>1.8</v>
      </c>
      <c r="C135" s="90" t="s">
        <v>65</v>
      </c>
      <c r="D135" s="74">
        <f t="shared" si="13"/>
        <v>0.25714285714285717</v>
      </c>
      <c r="E135" s="91">
        <v>3.3450000000000002</v>
      </c>
      <c r="F135" s="92">
        <v>4.9249999999999997E-3</v>
      </c>
      <c r="G135" s="88">
        <f t="shared" si="8"/>
        <v>3.3499250000000003</v>
      </c>
      <c r="H135" s="89">
        <v>5.3</v>
      </c>
      <c r="I135" s="90" t="s">
        <v>66</v>
      </c>
      <c r="J135" s="76">
        <f t="shared" si="11"/>
        <v>5.3</v>
      </c>
      <c r="K135" s="77">
        <v>2261</v>
      </c>
      <c r="L135" s="79" t="s">
        <v>64</v>
      </c>
      <c r="M135" s="74">
        <f t="shared" si="6"/>
        <v>0.22610000000000002</v>
      </c>
      <c r="N135" s="77">
        <v>2985</v>
      </c>
      <c r="O135" s="79" t="s">
        <v>64</v>
      </c>
      <c r="P135" s="74">
        <f t="shared" si="7"/>
        <v>0.29849999999999999</v>
      </c>
    </row>
    <row r="136" spans="1:16">
      <c r="A136" s="94"/>
      <c r="B136" s="89">
        <v>2</v>
      </c>
      <c r="C136" s="90" t="s">
        <v>65</v>
      </c>
      <c r="D136" s="74">
        <f t="shared" si="13"/>
        <v>0.2857142857142857</v>
      </c>
      <c r="E136" s="91">
        <v>3.3180000000000001</v>
      </c>
      <c r="F136" s="92">
        <v>4.5040000000000002E-3</v>
      </c>
      <c r="G136" s="88">
        <f t="shared" si="8"/>
        <v>3.3225039999999999</v>
      </c>
      <c r="H136" s="89">
        <v>5.73</v>
      </c>
      <c r="I136" s="90" t="s">
        <v>66</v>
      </c>
      <c r="J136" s="76">
        <f t="shared" si="11"/>
        <v>5.73</v>
      </c>
      <c r="K136" s="77">
        <v>2353</v>
      </c>
      <c r="L136" s="79" t="s">
        <v>64</v>
      </c>
      <c r="M136" s="74">
        <f t="shared" si="6"/>
        <v>0.23530000000000001</v>
      </c>
      <c r="N136" s="77">
        <v>3041</v>
      </c>
      <c r="O136" s="79" t="s">
        <v>64</v>
      </c>
      <c r="P136" s="74">
        <f t="shared" si="7"/>
        <v>0.30409999999999998</v>
      </c>
    </row>
    <row r="137" spans="1:16">
      <c r="A137" s="94"/>
      <c r="B137" s="89">
        <v>2.25</v>
      </c>
      <c r="C137" s="90" t="s">
        <v>65</v>
      </c>
      <c r="D137" s="74">
        <f t="shared" si="13"/>
        <v>0.32142857142857145</v>
      </c>
      <c r="E137" s="91">
        <v>3.2679999999999998</v>
      </c>
      <c r="F137" s="92">
        <v>4.0740000000000004E-3</v>
      </c>
      <c r="G137" s="88">
        <f t="shared" si="8"/>
        <v>3.2720739999999999</v>
      </c>
      <c r="H137" s="89">
        <v>6.26</v>
      </c>
      <c r="I137" s="90" t="s">
        <v>66</v>
      </c>
      <c r="J137" s="76">
        <f t="shared" si="11"/>
        <v>6.26</v>
      </c>
      <c r="K137" s="77">
        <v>2488</v>
      </c>
      <c r="L137" s="79" t="s">
        <v>64</v>
      </c>
      <c r="M137" s="74">
        <f t="shared" si="6"/>
        <v>0.24879999999999999</v>
      </c>
      <c r="N137" s="77">
        <v>3108</v>
      </c>
      <c r="O137" s="79" t="s">
        <v>64</v>
      </c>
      <c r="P137" s="74">
        <f t="shared" si="7"/>
        <v>0.31080000000000002</v>
      </c>
    </row>
    <row r="138" spans="1:16">
      <c r="A138" s="94"/>
      <c r="B138" s="89">
        <v>2.5</v>
      </c>
      <c r="C138" s="90" t="s">
        <v>65</v>
      </c>
      <c r="D138" s="74">
        <f t="shared" si="13"/>
        <v>0.35714285714285715</v>
      </c>
      <c r="E138" s="91">
        <v>3.2069999999999999</v>
      </c>
      <c r="F138" s="92">
        <v>3.7230000000000002E-3</v>
      </c>
      <c r="G138" s="88">
        <f t="shared" si="8"/>
        <v>3.2107229999999998</v>
      </c>
      <c r="H138" s="89">
        <v>6.8</v>
      </c>
      <c r="I138" s="90" t="s">
        <v>66</v>
      </c>
      <c r="J138" s="76">
        <f t="shared" si="11"/>
        <v>6.8</v>
      </c>
      <c r="K138" s="77">
        <v>2620</v>
      </c>
      <c r="L138" s="79" t="s">
        <v>64</v>
      </c>
      <c r="M138" s="74">
        <f t="shared" si="6"/>
        <v>0.26200000000000001</v>
      </c>
      <c r="N138" s="77">
        <v>3172</v>
      </c>
      <c r="O138" s="79" t="s">
        <v>64</v>
      </c>
      <c r="P138" s="74">
        <f t="shared" si="7"/>
        <v>0.31720000000000004</v>
      </c>
    </row>
    <row r="139" spans="1:16">
      <c r="A139" s="94"/>
      <c r="B139" s="89">
        <v>2.75</v>
      </c>
      <c r="C139" s="90" t="s">
        <v>65</v>
      </c>
      <c r="D139" s="74">
        <f t="shared" si="13"/>
        <v>0.39285714285714285</v>
      </c>
      <c r="E139" s="91">
        <v>3.14</v>
      </c>
      <c r="F139" s="92">
        <v>3.4320000000000002E-3</v>
      </c>
      <c r="G139" s="88">
        <f t="shared" si="8"/>
        <v>3.1434320000000002</v>
      </c>
      <c r="H139" s="89">
        <v>7.36</v>
      </c>
      <c r="I139" s="90" t="s">
        <v>66</v>
      </c>
      <c r="J139" s="76">
        <f t="shared" si="11"/>
        <v>7.36</v>
      </c>
      <c r="K139" s="77">
        <v>2750</v>
      </c>
      <c r="L139" s="79" t="s">
        <v>64</v>
      </c>
      <c r="M139" s="74">
        <f t="shared" si="6"/>
        <v>0.27500000000000002</v>
      </c>
      <c r="N139" s="77">
        <v>3234</v>
      </c>
      <c r="O139" s="79" t="s">
        <v>64</v>
      </c>
      <c r="P139" s="74">
        <f t="shared" si="7"/>
        <v>0.32340000000000002</v>
      </c>
    </row>
    <row r="140" spans="1:16">
      <c r="A140" s="94"/>
      <c r="B140" s="89">
        <v>3</v>
      </c>
      <c r="C140" s="95" t="s">
        <v>65</v>
      </c>
      <c r="D140" s="74">
        <f t="shared" si="13"/>
        <v>0.42857142857142855</v>
      </c>
      <c r="E140" s="91">
        <v>3.069</v>
      </c>
      <c r="F140" s="92">
        <v>3.1849999999999999E-3</v>
      </c>
      <c r="G140" s="88">
        <f t="shared" si="8"/>
        <v>3.0721850000000002</v>
      </c>
      <c r="H140" s="89">
        <v>7.92</v>
      </c>
      <c r="I140" s="90" t="s">
        <v>66</v>
      </c>
      <c r="J140" s="76">
        <f t="shared" si="11"/>
        <v>7.92</v>
      </c>
      <c r="K140" s="77">
        <v>2878</v>
      </c>
      <c r="L140" s="79" t="s">
        <v>64</v>
      </c>
      <c r="M140" s="74">
        <f t="shared" si="6"/>
        <v>0.2878</v>
      </c>
      <c r="N140" s="77">
        <v>3295</v>
      </c>
      <c r="O140" s="79" t="s">
        <v>64</v>
      </c>
      <c r="P140" s="74">
        <f t="shared" si="7"/>
        <v>0.32950000000000002</v>
      </c>
    </row>
    <row r="141" spans="1:16">
      <c r="B141" s="89">
        <v>3.25</v>
      </c>
      <c r="C141" s="79" t="s">
        <v>65</v>
      </c>
      <c r="D141" s="74">
        <f t="shared" si="13"/>
        <v>0.4642857142857143</v>
      </c>
      <c r="E141" s="91">
        <v>2.9969999999999999</v>
      </c>
      <c r="F141" s="92">
        <v>2.9729999999999999E-3</v>
      </c>
      <c r="G141" s="88">
        <f t="shared" si="8"/>
        <v>2.9999729999999998</v>
      </c>
      <c r="H141" s="77">
        <v>8.5</v>
      </c>
      <c r="I141" s="79" t="s">
        <v>66</v>
      </c>
      <c r="J141" s="76">
        <f t="shared" si="11"/>
        <v>8.5</v>
      </c>
      <c r="K141" s="77">
        <v>3007</v>
      </c>
      <c r="L141" s="79" t="s">
        <v>64</v>
      </c>
      <c r="M141" s="74">
        <f t="shared" si="6"/>
        <v>0.30070000000000002</v>
      </c>
      <c r="N141" s="77">
        <v>3356</v>
      </c>
      <c r="O141" s="79" t="s">
        <v>64</v>
      </c>
      <c r="P141" s="74">
        <f t="shared" si="7"/>
        <v>0.33560000000000001</v>
      </c>
    </row>
    <row r="142" spans="1:16">
      <c r="B142" s="89">
        <v>3.5</v>
      </c>
      <c r="C142" s="79" t="s">
        <v>65</v>
      </c>
      <c r="D142" s="74">
        <f t="shared" si="13"/>
        <v>0.5</v>
      </c>
      <c r="E142" s="91">
        <v>2.9239999999999999</v>
      </c>
      <c r="F142" s="92">
        <v>2.7889999999999998E-3</v>
      </c>
      <c r="G142" s="88">
        <f t="shared" si="8"/>
        <v>2.9267889999999999</v>
      </c>
      <c r="H142" s="77">
        <v>9.09</v>
      </c>
      <c r="I142" s="79" t="s">
        <v>66</v>
      </c>
      <c r="J142" s="76">
        <f t="shared" si="11"/>
        <v>9.09</v>
      </c>
      <c r="K142" s="77">
        <v>3136</v>
      </c>
      <c r="L142" s="79" t="s">
        <v>64</v>
      </c>
      <c r="M142" s="74">
        <f t="shared" si="6"/>
        <v>0.31359999999999999</v>
      </c>
      <c r="N142" s="77">
        <v>3417</v>
      </c>
      <c r="O142" s="79" t="s">
        <v>64</v>
      </c>
      <c r="P142" s="74">
        <f t="shared" si="7"/>
        <v>0.3417</v>
      </c>
    </row>
    <row r="143" spans="1:16">
      <c r="B143" s="89">
        <v>3.75</v>
      </c>
      <c r="C143" s="79" t="s">
        <v>65</v>
      </c>
      <c r="D143" s="74">
        <f t="shared" si="13"/>
        <v>0.5357142857142857</v>
      </c>
      <c r="E143" s="91">
        <v>2.8519999999999999</v>
      </c>
      <c r="F143" s="92">
        <v>2.6280000000000001E-3</v>
      </c>
      <c r="G143" s="88">
        <f t="shared" si="8"/>
        <v>2.8546279999999999</v>
      </c>
      <c r="H143" s="77">
        <v>9.6999999999999993</v>
      </c>
      <c r="I143" s="79" t="s">
        <v>66</v>
      </c>
      <c r="J143" s="76">
        <f t="shared" si="11"/>
        <v>9.6999999999999993</v>
      </c>
      <c r="K143" s="77">
        <v>3266</v>
      </c>
      <c r="L143" s="79" t="s">
        <v>64</v>
      </c>
      <c r="M143" s="74">
        <f t="shared" si="6"/>
        <v>0.3266</v>
      </c>
      <c r="N143" s="77">
        <v>3478</v>
      </c>
      <c r="O143" s="79" t="s">
        <v>64</v>
      </c>
      <c r="P143" s="74">
        <f t="shared" si="7"/>
        <v>0.3478</v>
      </c>
    </row>
    <row r="144" spans="1:16">
      <c r="B144" s="89">
        <v>4</v>
      </c>
      <c r="C144" s="79" t="s">
        <v>65</v>
      </c>
      <c r="D144" s="74">
        <f t="shared" si="13"/>
        <v>0.5714285714285714</v>
      </c>
      <c r="E144" s="91">
        <v>2.7810000000000001</v>
      </c>
      <c r="F144" s="92">
        <v>2.4859999999999999E-3</v>
      </c>
      <c r="G144" s="88">
        <f t="shared" si="8"/>
        <v>2.7834860000000003</v>
      </c>
      <c r="H144" s="77">
        <v>10.33</v>
      </c>
      <c r="I144" s="79" t="s">
        <v>66</v>
      </c>
      <c r="J144" s="76">
        <f t="shared" si="11"/>
        <v>10.33</v>
      </c>
      <c r="K144" s="77">
        <v>3398</v>
      </c>
      <c r="L144" s="79" t="s">
        <v>64</v>
      </c>
      <c r="M144" s="74">
        <f t="shared" si="6"/>
        <v>0.33979999999999999</v>
      </c>
      <c r="N144" s="77">
        <v>3539</v>
      </c>
      <c r="O144" s="79" t="s">
        <v>64</v>
      </c>
      <c r="P144" s="74">
        <f t="shared" si="7"/>
        <v>0.35389999999999999</v>
      </c>
    </row>
    <row r="145" spans="2:16">
      <c r="B145" s="89">
        <v>4.5</v>
      </c>
      <c r="C145" s="79" t="s">
        <v>65</v>
      </c>
      <c r="D145" s="74">
        <f t="shared" si="13"/>
        <v>0.6428571428571429</v>
      </c>
      <c r="E145" s="91">
        <v>2.6440000000000001</v>
      </c>
      <c r="F145" s="92">
        <v>2.245E-3</v>
      </c>
      <c r="G145" s="88">
        <f t="shared" si="8"/>
        <v>2.646245</v>
      </c>
      <c r="H145" s="77">
        <v>11.62</v>
      </c>
      <c r="I145" s="79" t="s">
        <v>66</v>
      </c>
      <c r="J145" s="76">
        <f t="shared" si="11"/>
        <v>11.62</v>
      </c>
      <c r="K145" s="77">
        <v>3887</v>
      </c>
      <c r="L145" s="79" t="s">
        <v>64</v>
      </c>
      <c r="M145" s="74">
        <f t="shared" si="6"/>
        <v>0.38869999999999999</v>
      </c>
      <c r="N145" s="77">
        <v>3665</v>
      </c>
      <c r="O145" s="79" t="s">
        <v>64</v>
      </c>
      <c r="P145" s="74">
        <f t="shared" si="7"/>
        <v>0.36649999999999999</v>
      </c>
    </row>
    <row r="146" spans="2:16">
      <c r="B146" s="89">
        <v>5</v>
      </c>
      <c r="C146" s="79" t="s">
        <v>65</v>
      </c>
      <c r="D146" s="74">
        <f t="shared" si="13"/>
        <v>0.7142857142857143</v>
      </c>
      <c r="E146" s="91">
        <v>2.5150000000000001</v>
      </c>
      <c r="F146" s="92">
        <v>2.049E-3</v>
      </c>
      <c r="G146" s="88">
        <f t="shared" si="8"/>
        <v>2.5170490000000001</v>
      </c>
      <c r="H146" s="77">
        <v>12.99</v>
      </c>
      <c r="I146" s="79" t="s">
        <v>66</v>
      </c>
      <c r="J146" s="76">
        <f t="shared" si="11"/>
        <v>12.99</v>
      </c>
      <c r="K146" s="77">
        <v>4364</v>
      </c>
      <c r="L146" s="79" t="s">
        <v>64</v>
      </c>
      <c r="M146" s="74">
        <f t="shared" si="6"/>
        <v>0.43640000000000001</v>
      </c>
      <c r="N146" s="77">
        <v>3794</v>
      </c>
      <c r="O146" s="79" t="s">
        <v>64</v>
      </c>
      <c r="P146" s="74">
        <f t="shared" si="7"/>
        <v>0.37940000000000002</v>
      </c>
    </row>
    <row r="147" spans="2:16">
      <c r="B147" s="89">
        <v>5.5</v>
      </c>
      <c r="C147" s="79" t="s">
        <v>65</v>
      </c>
      <c r="D147" s="74">
        <f t="shared" si="13"/>
        <v>0.7857142857142857</v>
      </c>
      <c r="E147" s="91">
        <v>2.395</v>
      </c>
      <c r="F147" s="92">
        <v>1.8860000000000001E-3</v>
      </c>
      <c r="G147" s="88">
        <f t="shared" si="8"/>
        <v>2.3968859999999999</v>
      </c>
      <c r="H147" s="77">
        <v>14.42</v>
      </c>
      <c r="I147" s="79" t="s">
        <v>66</v>
      </c>
      <c r="J147" s="76">
        <f t="shared" si="11"/>
        <v>14.42</v>
      </c>
      <c r="K147" s="77">
        <v>4837</v>
      </c>
      <c r="L147" s="79" t="s">
        <v>64</v>
      </c>
      <c r="M147" s="74">
        <f t="shared" si="6"/>
        <v>0.48369999999999996</v>
      </c>
      <c r="N147" s="77">
        <v>3929</v>
      </c>
      <c r="O147" s="79" t="s">
        <v>64</v>
      </c>
      <c r="P147" s="74">
        <f t="shared" si="7"/>
        <v>0.39289999999999997</v>
      </c>
    </row>
    <row r="148" spans="2:16">
      <c r="B148" s="89">
        <v>6</v>
      </c>
      <c r="C148" s="79" t="s">
        <v>65</v>
      </c>
      <c r="D148" s="74">
        <f t="shared" si="13"/>
        <v>0.8571428571428571</v>
      </c>
      <c r="E148" s="91">
        <v>2.2850000000000001</v>
      </c>
      <c r="F148" s="92">
        <v>1.748E-3</v>
      </c>
      <c r="G148" s="88">
        <f t="shared" si="8"/>
        <v>2.2867480000000002</v>
      </c>
      <c r="H148" s="77">
        <v>15.93</v>
      </c>
      <c r="I148" s="79" t="s">
        <v>66</v>
      </c>
      <c r="J148" s="76">
        <f t="shared" si="11"/>
        <v>15.93</v>
      </c>
      <c r="K148" s="77">
        <v>5308</v>
      </c>
      <c r="L148" s="79" t="s">
        <v>64</v>
      </c>
      <c r="M148" s="74">
        <f t="shared" ref="M148:M152" si="14">K148/1000/10</f>
        <v>0.53079999999999994</v>
      </c>
      <c r="N148" s="77">
        <v>4070</v>
      </c>
      <c r="O148" s="79" t="s">
        <v>64</v>
      </c>
      <c r="P148" s="74">
        <f t="shared" ref="P148:P161" si="15">N148/1000/10</f>
        <v>0.40700000000000003</v>
      </c>
    </row>
    <row r="149" spans="2:16">
      <c r="B149" s="89">
        <v>6.5</v>
      </c>
      <c r="C149" s="79" t="s">
        <v>65</v>
      </c>
      <c r="D149" s="74">
        <f t="shared" si="13"/>
        <v>0.9285714285714286</v>
      </c>
      <c r="E149" s="91">
        <v>2.1829999999999998</v>
      </c>
      <c r="F149" s="92">
        <v>1.6299999999999999E-3</v>
      </c>
      <c r="G149" s="88">
        <f t="shared" ref="G149:G212" si="16">E149+F149</f>
        <v>2.1846299999999998</v>
      </c>
      <c r="H149" s="77">
        <v>17.5</v>
      </c>
      <c r="I149" s="79" t="s">
        <v>66</v>
      </c>
      <c r="J149" s="76">
        <f t="shared" si="11"/>
        <v>17.5</v>
      </c>
      <c r="K149" s="77">
        <v>5781</v>
      </c>
      <c r="L149" s="79" t="s">
        <v>64</v>
      </c>
      <c r="M149" s="74">
        <f t="shared" si="14"/>
        <v>0.57809999999999995</v>
      </c>
      <c r="N149" s="77">
        <v>4217</v>
      </c>
      <c r="O149" s="79" t="s">
        <v>64</v>
      </c>
      <c r="P149" s="74">
        <f t="shared" si="15"/>
        <v>0.42169999999999996</v>
      </c>
    </row>
    <row r="150" spans="2:16">
      <c r="B150" s="89">
        <v>7</v>
      </c>
      <c r="C150" s="79" t="s">
        <v>65</v>
      </c>
      <c r="D150" s="74">
        <f t="shared" si="13"/>
        <v>1</v>
      </c>
      <c r="E150" s="91">
        <v>2.0910000000000002</v>
      </c>
      <c r="F150" s="92">
        <v>1.5280000000000001E-3</v>
      </c>
      <c r="G150" s="88">
        <f t="shared" si="16"/>
        <v>2.0925280000000002</v>
      </c>
      <c r="H150" s="77">
        <v>19.149999999999999</v>
      </c>
      <c r="I150" s="79" t="s">
        <v>66</v>
      </c>
      <c r="J150" s="76">
        <f t="shared" si="11"/>
        <v>19.149999999999999</v>
      </c>
      <c r="K150" s="77">
        <v>6258</v>
      </c>
      <c r="L150" s="79" t="s">
        <v>64</v>
      </c>
      <c r="M150" s="74">
        <f t="shared" si="14"/>
        <v>0.62580000000000002</v>
      </c>
      <c r="N150" s="77">
        <v>4371</v>
      </c>
      <c r="O150" s="79" t="s">
        <v>64</v>
      </c>
      <c r="P150" s="74">
        <f t="shared" si="15"/>
        <v>0.43710000000000004</v>
      </c>
    </row>
    <row r="151" spans="2:16">
      <c r="B151" s="89">
        <v>8</v>
      </c>
      <c r="C151" s="79" t="s">
        <v>65</v>
      </c>
      <c r="D151" s="74">
        <f t="shared" si="13"/>
        <v>1.1428571428571428</v>
      </c>
      <c r="E151" s="91">
        <v>1.9279999999999999</v>
      </c>
      <c r="F151" s="92">
        <v>1.359E-3</v>
      </c>
      <c r="G151" s="88">
        <f t="shared" si="16"/>
        <v>1.929359</v>
      </c>
      <c r="H151" s="77">
        <v>22.65</v>
      </c>
      <c r="I151" s="79" t="s">
        <v>66</v>
      </c>
      <c r="J151" s="76">
        <f t="shared" si="11"/>
        <v>22.65</v>
      </c>
      <c r="K151" s="77">
        <v>8028</v>
      </c>
      <c r="L151" s="79" t="s">
        <v>64</v>
      </c>
      <c r="M151" s="74">
        <f t="shared" si="14"/>
        <v>0.80280000000000007</v>
      </c>
      <c r="N151" s="77">
        <v>4701</v>
      </c>
      <c r="O151" s="79" t="s">
        <v>64</v>
      </c>
      <c r="P151" s="74">
        <f t="shared" si="15"/>
        <v>0.47009999999999996</v>
      </c>
    </row>
    <row r="152" spans="2:16">
      <c r="B152" s="89">
        <v>9</v>
      </c>
      <c r="C152" s="79" t="s">
        <v>65</v>
      </c>
      <c r="D152" s="74">
        <f t="shared" si="13"/>
        <v>1.2857142857142858</v>
      </c>
      <c r="E152" s="91">
        <v>1.79</v>
      </c>
      <c r="F152" s="92">
        <v>1.2260000000000001E-3</v>
      </c>
      <c r="G152" s="88">
        <f t="shared" si="16"/>
        <v>1.791226</v>
      </c>
      <c r="H152" s="77">
        <v>26.44</v>
      </c>
      <c r="I152" s="79" t="s">
        <v>66</v>
      </c>
      <c r="J152" s="76">
        <f t="shared" si="11"/>
        <v>26.44</v>
      </c>
      <c r="K152" s="77">
        <v>9696</v>
      </c>
      <c r="L152" s="79" t="s">
        <v>64</v>
      </c>
      <c r="M152" s="74">
        <f t="shared" si="14"/>
        <v>0.96960000000000002</v>
      </c>
      <c r="N152" s="77">
        <v>5061</v>
      </c>
      <c r="O152" s="79" t="s">
        <v>64</v>
      </c>
      <c r="P152" s="74">
        <f t="shared" si="15"/>
        <v>0.50609999999999999</v>
      </c>
    </row>
    <row r="153" spans="2:16">
      <c r="B153" s="89">
        <v>10</v>
      </c>
      <c r="C153" s="79" t="s">
        <v>65</v>
      </c>
      <c r="D153" s="74">
        <f t="shared" si="13"/>
        <v>1.4285714285714286</v>
      </c>
      <c r="E153" s="91">
        <v>1.673</v>
      </c>
      <c r="F153" s="92">
        <v>1.1169999999999999E-3</v>
      </c>
      <c r="G153" s="88">
        <f t="shared" si="16"/>
        <v>1.6741170000000001</v>
      </c>
      <c r="H153" s="77">
        <v>30.51</v>
      </c>
      <c r="I153" s="79" t="s">
        <v>66</v>
      </c>
      <c r="J153" s="76">
        <f t="shared" si="11"/>
        <v>30.51</v>
      </c>
      <c r="K153" s="77">
        <v>1.1299999999999999</v>
      </c>
      <c r="L153" s="78" t="s">
        <v>66</v>
      </c>
      <c r="M153" s="74">
        <f t="shared" ref="M153:M158" si="17">K153</f>
        <v>1.1299999999999999</v>
      </c>
      <c r="N153" s="77">
        <v>5452</v>
      </c>
      <c r="O153" s="79" t="s">
        <v>64</v>
      </c>
      <c r="P153" s="74">
        <f t="shared" si="15"/>
        <v>0.54520000000000002</v>
      </c>
    </row>
    <row r="154" spans="2:16">
      <c r="B154" s="89">
        <v>11</v>
      </c>
      <c r="C154" s="79" t="s">
        <v>65</v>
      </c>
      <c r="D154" s="74">
        <f t="shared" si="13"/>
        <v>1.5714285714285714</v>
      </c>
      <c r="E154" s="91">
        <v>1.5720000000000001</v>
      </c>
      <c r="F154" s="92">
        <v>1.0280000000000001E-3</v>
      </c>
      <c r="G154" s="88">
        <f t="shared" si="16"/>
        <v>1.5730280000000001</v>
      </c>
      <c r="H154" s="77">
        <v>34.85</v>
      </c>
      <c r="I154" s="79" t="s">
        <v>66</v>
      </c>
      <c r="J154" s="76">
        <f t="shared" si="11"/>
        <v>34.85</v>
      </c>
      <c r="K154" s="77">
        <v>1.29</v>
      </c>
      <c r="L154" s="79" t="s">
        <v>66</v>
      </c>
      <c r="M154" s="74">
        <f t="shared" si="17"/>
        <v>1.29</v>
      </c>
      <c r="N154" s="77">
        <v>5874</v>
      </c>
      <c r="O154" s="79" t="s">
        <v>64</v>
      </c>
      <c r="P154" s="74">
        <f t="shared" si="15"/>
        <v>0.58739999999999992</v>
      </c>
    </row>
    <row r="155" spans="2:16">
      <c r="B155" s="89">
        <v>12</v>
      </c>
      <c r="C155" s="79" t="s">
        <v>65</v>
      </c>
      <c r="D155" s="74">
        <f t="shared" si="13"/>
        <v>1.7142857142857142</v>
      </c>
      <c r="E155" s="91">
        <v>1.484</v>
      </c>
      <c r="F155" s="92">
        <v>9.5160000000000004E-4</v>
      </c>
      <c r="G155" s="88">
        <f t="shared" si="16"/>
        <v>1.4849516</v>
      </c>
      <c r="H155" s="77">
        <v>39.46</v>
      </c>
      <c r="I155" s="79" t="s">
        <v>66</v>
      </c>
      <c r="J155" s="76">
        <f t="shared" si="11"/>
        <v>39.46</v>
      </c>
      <c r="K155" s="77">
        <v>1.45</v>
      </c>
      <c r="L155" s="79" t="s">
        <v>66</v>
      </c>
      <c r="M155" s="74">
        <f t="shared" si="17"/>
        <v>1.45</v>
      </c>
      <c r="N155" s="77">
        <v>6326</v>
      </c>
      <c r="O155" s="79" t="s">
        <v>64</v>
      </c>
      <c r="P155" s="74">
        <f t="shared" si="15"/>
        <v>0.63259999999999994</v>
      </c>
    </row>
    <row r="156" spans="2:16">
      <c r="B156" s="89">
        <v>13</v>
      </c>
      <c r="C156" s="79" t="s">
        <v>65</v>
      </c>
      <c r="D156" s="74">
        <f t="shared" si="13"/>
        <v>1.8571428571428572</v>
      </c>
      <c r="E156" s="91">
        <v>1.407</v>
      </c>
      <c r="F156" s="92">
        <v>8.8670000000000003E-4</v>
      </c>
      <c r="G156" s="88">
        <f t="shared" si="16"/>
        <v>1.4078866999999999</v>
      </c>
      <c r="H156" s="77">
        <v>44.33</v>
      </c>
      <c r="I156" s="79" t="s">
        <v>66</v>
      </c>
      <c r="J156" s="76">
        <f t="shared" si="11"/>
        <v>44.33</v>
      </c>
      <c r="K156" s="77">
        <v>1.61</v>
      </c>
      <c r="L156" s="79" t="s">
        <v>66</v>
      </c>
      <c r="M156" s="74">
        <f t="shared" si="17"/>
        <v>1.61</v>
      </c>
      <c r="N156" s="77">
        <v>6807</v>
      </c>
      <c r="O156" s="79" t="s">
        <v>64</v>
      </c>
      <c r="P156" s="74">
        <f t="shared" si="15"/>
        <v>0.68070000000000008</v>
      </c>
    </row>
    <row r="157" spans="2:16">
      <c r="B157" s="89">
        <v>14</v>
      </c>
      <c r="C157" s="79" t="s">
        <v>65</v>
      </c>
      <c r="D157" s="74">
        <f t="shared" si="13"/>
        <v>2</v>
      </c>
      <c r="E157" s="91">
        <v>1.3380000000000001</v>
      </c>
      <c r="F157" s="92">
        <v>8.3049999999999997E-4</v>
      </c>
      <c r="G157" s="88">
        <f t="shared" si="16"/>
        <v>1.3388305</v>
      </c>
      <c r="H157" s="77">
        <v>49.46</v>
      </c>
      <c r="I157" s="79" t="s">
        <v>66</v>
      </c>
      <c r="J157" s="76">
        <f t="shared" si="11"/>
        <v>49.46</v>
      </c>
      <c r="K157" s="77">
        <v>1.77</v>
      </c>
      <c r="L157" s="79" t="s">
        <v>66</v>
      </c>
      <c r="M157" s="74">
        <f t="shared" si="17"/>
        <v>1.77</v>
      </c>
      <c r="N157" s="77">
        <v>7318</v>
      </c>
      <c r="O157" s="79" t="s">
        <v>64</v>
      </c>
      <c r="P157" s="74">
        <f t="shared" si="15"/>
        <v>0.73180000000000001</v>
      </c>
    </row>
    <row r="158" spans="2:16">
      <c r="B158" s="89">
        <v>15</v>
      </c>
      <c r="C158" s="79" t="s">
        <v>65</v>
      </c>
      <c r="D158" s="74">
        <f t="shared" si="13"/>
        <v>2.1428571428571428</v>
      </c>
      <c r="E158" s="91">
        <v>1.282</v>
      </c>
      <c r="F158" s="92">
        <v>7.8129999999999996E-4</v>
      </c>
      <c r="G158" s="88">
        <f t="shared" si="16"/>
        <v>1.2827813000000001</v>
      </c>
      <c r="H158" s="77">
        <v>54.83</v>
      </c>
      <c r="I158" s="79" t="s">
        <v>66</v>
      </c>
      <c r="J158" s="76">
        <f t="shared" si="11"/>
        <v>54.83</v>
      </c>
      <c r="K158" s="77">
        <v>1.93</v>
      </c>
      <c r="L158" s="79" t="s">
        <v>66</v>
      </c>
      <c r="M158" s="74">
        <f t="shared" si="17"/>
        <v>1.93</v>
      </c>
      <c r="N158" s="77">
        <v>7856</v>
      </c>
      <c r="O158" s="79" t="s">
        <v>64</v>
      </c>
      <c r="P158" s="74">
        <f t="shared" si="15"/>
        <v>0.78559999999999997</v>
      </c>
    </row>
    <row r="159" spans="2:16">
      <c r="B159" s="89">
        <v>16</v>
      </c>
      <c r="C159" s="79" t="s">
        <v>65</v>
      </c>
      <c r="D159" s="74">
        <f t="shared" si="13"/>
        <v>2.2857142857142856</v>
      </c>
      <c r="E159" s="91">
        <v>1.2250000000000001</v>
      </c>
      <c r="F159" s="92">
        <v>7.3780000000000004E-4</v>
      </c>
      <c r="G159" s="88">
        <f t="shared" si="16"/>
        <v>1.2257378000000001</v>
      </c>
      <c r="H159" s="77">
        <v>60.45</v>
      </c>
      <c r="I159" s="79" t="s">
        <v>66</v>
      </c>
      <c r="J159" s="76">
        <f t="shared" si="11"/>
        <v>60.45</v>
      </c>
      <c r="K159" s="77">
        <v>2.1</v>
      </c>
      <c r="L159" s="79" t="s">
        <v>66</v>
      </c>
      <c r="M159" s="74">
        <f t="shared" ref="M159:M197" si="18">K159</f>
        <v>2.1</v>
      </c>
      <c r="N159" s="77">
        <v>8420</v>
      </c>
      <c r="O159" s="79" t="s">
        <v>64</v>
      </c>
      <c r="P159" s="74">
        <f t="shared" si="15"/>
        <v>0.84199999999999997</v>
      </c>
    </row>
    <row r="160" spans="2:16">
      <c r="B160" s="89">
        <v>17</v>
      </c>
      <c r="C160" s="79" t="s">
        <v>65</v>
      </c>
      <c r="D160" s="74">
        <f t="shared" si="13"/>
        <v>2.4285714285714284</v>
      </c>
      <c r="E160" s="91">
        <v>1.169</v>
      </c>
      <c r="F160" s="92">
        <v>6.9919999999999997E-4</v>
      </c>
      <c r="G160" s="88">
        <f t="shared" si="16"/>
        <v>1.1696991999999999</v>
      </c>
      <c r="H160" s="77">
        <v>66.33</v>
      </c>
      <c r="I160" s="79" t="s">
        <v>66</v>
      </c>
      <c r="J160" s="76">
        <f t="shared" si="11"/>
        <v>66.33</v>
      </c>
      <c r="K160" s="77">
        <v>2.2599999999999998</v>
      </c>
      <c r="L160" s="79" t="s">
        <v>66</v>
      </c>
      <c r="M160" s="76">
        <f t="shared" si="18"/>
        <v>2.2599999999999998</v>
      </c>
      <c r="N160" s="77">
        <v>9013</v>
      </c>
      <c r="O160" s="79" t="s">
        <v>64</v>
      </c>
      <c r="P160" s="74">
        <f t="shared" si="15"/>
        <v>0.90129999999999999</v>
      </c>
    </row>
    <row r="161" spans="2:16">
      <c r="B161" s="89">
        <v>18</v>
      </c>
      <c r="C161" s="79" t="s">
        <v>65</v>
      </c>
      <c r="D161" s="74">
        <f t="shared" si="13"/>
        <v>2.5714285714285716</v>
      </c>
      <c r="E161" s="91">
        <v>1.119</v>
      </c>
      <c r="F161" s="92">
        <v>6.646E-4</v>
      </c>
      <c r="G161" s="88">
        <f t="shared" si="16"/>
        <v>1.1196645999999999</v>
      </c>
      <c r="H161" s="77">
        <v>72.48</v>
      </c>
      <c r="I161" s="79" t="s">
        <v>66</v>
      </c>
      <c r="J161" s="76">
        <f t="shared" si="11"/>
        <v>72.48</v>
      </c>
      <c r="K161" s="77">
        <v>2.4300000000000002</v>
      </c>
      <c r="L161" s="79" t="s">
        <v>66</v>
      </c>
      <c r="M161" s="76">
        <f t="shared" si="18"/>
        <v>2.4300000000000002</v>
      </c>
      <c r="N161" s="77">
        <v>9634</v>
      </c>
      <c r="O161" s="79" t="s">
        <v>64</v>
      </c>
      <c r="P161" s="74">
        <f t="shared" si="15"/>
        <v>0.96340000000000003</v>
      </c>
    </row>
    <row r="162" spans="2:16">
      <c r="B162" s="89">
        <v>20</v>
      </c>
      <c r="C162" s="79" t="s">
        <v>65</v>
      </c>
      <c r="D162" s="74">
        <f t="shared" si="13"/>
        <v>2.8571428571428572</v>
      </c>
      <c r="E162" s="91">
        <v>1.032</v>
      </c>
      <c r="F162" s="92">
        <v>6.0519999999999997E-4</v>
      </c>
      <c r="G162" s="88">
        <f t="shared" si="16"/>
        <v>1.0326052000000001</v>
      </c>
      <c r="H162" s="77">
        <v>85.59</v>
      </c>
      <c r="I162" s="79" t="s">
        <v>66</v>
      </c>
      <c r="J162" s="76">
        <f t="shared" si="11"/>
        <v>85.59</v>
      </c>
      <c r="K162" s="77">
        <v>3.07</v>
      </c>
      <c r="L162" s="79" t="s">
        <v>66</v>
      </c>
      <c r="M162" s="76">
        <f t="shared" si="18"/>
        <v>3.07</v>
      </c>
      <c r="N162" s="77">
        <v>1.1000000000000001</v>
      </c>
      <c r="O162" s="78" t="s">
        <v>66</v>
      </c>
      <c r="P162" s="74">
        <f t="shared" ref="P162:P168" si="19">N162</f>
        <v>1.1000000000000001</v>
      </c>
    </row>
    <row r="163" spans="2:16">
      <c r="B163" s="89">
        <v>22.5</v>
      </c>
      <c r="C163" s="79" t="s">
        <v>65</v>
      </c>
      <c r="D163" s="74">
        <f t="shared" si="13"/>
        <v>3.2142857142857144</v>
      </c>
      <c r="E163" s="91">
        <v>0.94169999999999998</v>
      </c>
      <c r="F163" s="92">
        <v>5.4500000000000002E-4</v>
      </c>
      <c r="G163" s="88">
        <f t="shared" si="16"/>
        <v>0.942245</v>
      </c>
      <c r="H163" s="77">
        <v>103.44</v>
      </c>
      <c r="I163" s="79" t="s">
        <v>66</v>
      </c>
      <c r="J163" s="76">
        <f t="shared" si="11"/>
        <v>103.44</v>
      </c>
      <c r="K163" s="77">
        <v>3.99</v>
      </c>
      <c r="L163" s="79" t="s">
        <v>66</v>
      </c>
      <c r="M163" s="76">
        <f t="shared" si="18"/>
        <v>3.99</v>
      </c>
      <c r="N163" s="77">
        <v>1.28</v>
      </c>
      <c r="O163" s="79" t="s">
        <v>66</v>
      </c>
      <c r="P163" s="74">
        <f t="shared" si="19"/>
        <v>1.28</v>
      </c>
    </row>
    <row r="164" spans="2:16">
      <c r="B164" s="89">
        <v>25</v>
      </c>
      <c r="C164" s="79" t="s">
        <v>65</v>
      </c>
      <c r="D164" s="74">
        <f t="shared" si="13"/>
        <v>3.5714285714285716</v>
      </c>
      <c r="E164" s="91">
        <v>0.86760000000000004</v>
      </c>
      <c r="F164" s="92">
        <v>4.9609999999999997E-4</v>
      </c>
      <c r="G164" s="88">
        <f t="shared" si="16"/>
        <v>0.86809610000000004</v>
      </c>
      <c r="H164" s="77">
        <v>122.92</v>
      </c>
      <c r="I164" s="79" t="s">
        <v>66</v>
      </c>
      <c r="J164" s="76">
        <f t="shared" si="11"/>
        <v>122.92</v>
      </c>
      <c r="K164" s="77">
        <v>4.8600000000000003</v>
      </c>
      <c r="L164" s="79" t="s">
        <v>66</v>
      </c>
      <c r="M164" s="76">
        <f t="shared" si="18"/>
        <v>4.8600000000000003</v>
      </c>
      <c r="N164" s="77">
        <v>1.48</v>
      </c>
      <c r="O164" s="79" t="s">
        <v>66</v>
      </c>
      <c r="P164" s="74">
        <f t="shared" si="19"/>
        <v>1.48</v>
      </c>
    </row>
    <row r="165" spans="2:16">
      <c r="B165" s="89">
        <v>27.5</v>
      </c>
      <c r="C165" s="79" t="s">
        <v>65</v>
      </c>
      <c r="D165" s="74">
        <f t="shared" si="13"/>
        <v>3.9285714285714284</v>
      </c>
      <c r="E165" s="91">
        <v>0.80530000000000002</v>
      </c>
      <c r="F165" s="92">
        <v>4.5570000000000002E-4</v>
      </c>
      <c r="G165" s="88">
        <f t="shared" si="16"/>
        <v>0.80575569999999996</v>
      </c>
      <c r="H165" s="77">
        <v>143.97</v>
      </c>
      <c r="I165" s="79" t="s">
        <v>66</v>
      </c>
      <c r="J165" s="76">
        <f t="shared" si="11"/>
        <v>143.97</v>
      </c>
      <c r="K165" s="77">
        <v>5.71</v>
      </c>
      <c r="L165" s="79" t="s">
        <v>66</v>
      </c>
      <c r="M165" s="76">
        <f t="shared" si="18"/>
        <v>5.71</v>
      </c>
      <c r="N165" s="77">
        <v>1.69</v>
      </c>
      <c r="O165" s="79" t="s">
        <v>66</v>
      </c>
      <c r="P165" s="74">
        <f t="shared" si="19"/>
        <v>1.69</v>
      </c>
    </row>
    <row r="166" spans="2:16">
      <c r="B166" s="89">
        <v>30</v>
      </c>
      <c r="C166" s="79" t="s">
        <v>65</v>
      </c>
      <c r="D166" s="74">
        <f t="shared" si="13"/>
        <v>4.2857142857142856</v>
      </c>
      <c r="E166" s="91">
        <v>0.75219999999999998</v>
      </c>
      <c r="F166" s="92">
        <v>4.216E-4</v>
      </c>
      <c r="G166" s="88">
        <f t="shared" si="16"/>
        <v>0.7526216</v>
      </c>
      <c r="H166" s="77">
        <v>166.59</v>
      </c>
      <c r="I166" s="79" t="s">
        <v>66</v>
      </c>
      <c r="J166" s="76">
        <f t="shared" si="11"/>
        <v>166.59</v>
      </c>
      <c r="K166" s="77">
        <v>6.57</v>
      </c>
      <c r="L166" s="79" t="s">
        <v>66</v>
      </c>
      <c r="M166" s="76">
        <f t="shared" si="18"/>
        <v>6.57</v>
      </c>
      <c r="N166" s="77">
        <v>1.92</v>
      </c>
      <c r="O166" s="79" t="s">
        <v>66</v>
      </c>
      <c r="P166" s="74">
        <f t="shared" si="19"/>
        <v>1.92</v>
      </c>
    </row>
    <row r="167" spans="2:16">
      <c r="B167" s="89">
        <v>32.5</v>
      </c>
      <c r="C167" s="79" t="s">
        <v>65</v>
      </c>
      <c r="D167" s="74">
        <f t="shared" si="13"/>
        <v>4.6428571428571432</v>
      </c>
      <c r="E167" s="91">
        <v>0.70620000000000005</v>
      </c>
      <c r="F167" s="92">
        <v>3.925E-4</v>
      </c>
      <c r="G167" s="88">
        <f t="shared" si="16"/>
        <v>0.70659250000000007</v>
      </c>
      <c r="H167" s="77">
        <v>190.73</v>
      </c>
      <c r="I167" s="79" t="s">
        <v>66</v>
      </c>
      <c r="J167" s="76">
        <f t="shared" si="11"/>
        <v>190.73</v>
      </c>
      <c r="K167" s="77">
        <v>7.42</v>
      </c>
      <c r="L167" s="79" t="s">
        <v>66</v>
      </c>
      <c r="M167" s="76">
        <f t="shared" si="18"/>
        <v>7.42</v>
      </c>
      <c r="N167" s="77">
        <v>2.17</v>
      </c>
      <c r="O167" s="79" t="s">
        <v>66</v>
      </c>
      <c r="P167" s="74">
        <f t="shared" si="19"/>
        <v>2.17</v>
      </c>
    </row>
    <row r="168" spans="2:16">
      <c r="B168" s="89">
        <v>35</v>
      </c>
      <c r="C168" s="79" t="s">
        <v>65</v>
      </c>
      <c r="D168" s="74">
        <f t="shared" si="13"/>
        <v>5</v>
      </c>
      <c r="E168" s="91">
        <v>0.66610000000000003</v>
      </c>
      <c r="F168" s="92">
        <v>3.6729999999999998E-4</v>
      </c>
      <c r="G168" s="88">
        <f t="shared" si="16"/>
        <v>0.66646729999999998</v>
      </c>
      <c r="H168" s="77">
        <v>216.39</v>
      </c>
      <c r="I168" s="79" t="s">
        <v>66</v>
      </c>
      <c r="J168" s="76">
        <f t="shared" si="11"/>
        <v>216.39</v>
      </c>
      <c r="K168" s="77">
        <v>8.2799999999999994</v>
      </c>
      <c r="L168" s="79" t="s">
        <v>66</v>
      </c>
      <c r="M168" s="76">
        <f t="shared" si="18"/>
        <v>8.2799999999999994</v>
      </c>
      <c r="N168" s="77">
        <v>2.4300000000000002</v>
      </c>
      <c r="O168" s="79" t="s">
        <v>66</v>
      </c>
      <c r="P168" s="74">
        <f t="shared" si="19"/>
        <v>2.4300000000000002</v>
      </c>
    </row>
    <row r="169" spans="2:16">
      <c r="B169" s="89">
        <v>37.5</v>
      </c>
      <c r="C169" s="79" t="s">
        <v>65</v>
      </c>
      <c r="D169" s="74">
        <f t="shared" si="13"/>
        <v>5.3571428571428568</v>
      </c>
      <c r="E169" s="91">
        <v>0.63070000000000004</v>
      </c>
      <c r="F169" s="92">
        <v>3.4519999999999999E-4</v>
      </c>
      <c r="G169" s="88">
        <f t="shared" si="16"/>
        <v>0.63104520000000008</v>
      </c>
      <c r="H169" s="77">
        <v>243.54</v>
      </c>
      <c r="I169" s="79" t="s">
        <v>66</v>
      </c>
      <c r="J169" s="76">
        <f t="shared" si="11"/>
        <v>243.54</v>
      </c>
      <c r="K169" s="77">
        <v>9.14</v>
      </c>
      <c r="L169" s="79" t="s">
        <v>66</v>
      </c>
      <c r="M169" s="76">
        <f t="shared" si="18"/>
        <v>9.14</v>
      </c>
      <c r="N169" s="77">
        <v>2.7</v>
      </c>
      <c r="O169" s="79" t="s">
        <v>66</v>
      </c>
      <c r="P169" s="74">
        <f t="shared" ref="P169:P171" si="20">N169</f>
        <v>2.7</v>
      </c>
    </row>
    <row r="170" spans="2:16">
      <c r="B170" s="89">
        <v>40</v>
      </c>
      <c r="C170" s="79" t="s">
        <v>65</v>
      </c>
      <c r="D170" s="74">
        <f t="shared" si="13"/>
        <v>5.7142857142857144</v>
      </c>
      <c r="E170" s="91">
        <v>0.59909999999999997</v>
      </c>
      <c r="F170" s="92">
        <v>3.258E-4</v>
      </c>
      <c r="G170" s="88">
        <f t="shared" si="16"/>
        <v>0.59942580000000001</v>
      </c>
      <c r="H170" s="77">
        <v>272.17</v>
      </c>
      <c r="I170" s="79" t="s">
        <v>66</v>
      </c>
      <c r="J170" s="76">
        <f t="shared" si="11"/>
        <v>272.17</v>
      </c>
      <c r="K170" s="77">
        <v>10.02</v>
      </c>
      <c r="L170" s="79" t="s">
        <v>66</v>
      </c>
      <c r="M170" s="76">
        <f t="shared" si="18"/>
        <v>10.02</v>
      </c>
      <c r="N170" s="77">
        <v>2.99</v>
      </c>
      <c r="O170" s="79" t="s">
        <v>66</v>
      </c>
      <c r="P170" s="74">
        <f t="shared" si="20"/>
        <v>2.99</v>
      </c>
    </row>
    <row r="171" spans="2:16">
      <c r="B171" s="89">
        <v>45</v>
      </c>
      <c r="C171" s="79" t="s">
        <v>65</v>
      </c>
      <c r="D171" s="74">
        <f t="shared" si="13"/>
        <v>6.4285714285714288</v>
      </c>
      <c r="E171" s="91">
        <v>0.5454</v>
      </c>
      <c r="F171" s="92">
        <v>2.9310000000000002E-4</v>
      </c>
      <c r="G171" s="88">
        <f t="shared" si="16"/>
        <v>0.54569310000000004</v>
      </c>
      <c r="H171" s="77">
        <v>333.75</v>
      </c>
      <c r="I171" s="79" t="s">
        <v>66</v>
      </c>
      <c r="J171" s="76">
        <f t="shared" si="11"/>
        <v>333.75</v>
      </c>
      <c r="K171" s="77">
        <v>13.32</v>
      </c>
      <c r="L171" s="79" t="s">
        <v>66</v>
      </c>
      <c r="M171" s="76">
        <f t="shared" si="18"/>
        <v>13.32</v>
      </c>
      <c r="N171" s="77">
        <v>3.61</v>
      </c>
      <c r="O171" s="79" t="s">
        <v>66</v>
      </c>
      <c r="P171" s="74">
        <f t="shared" si="20"/>
        <v>3.61</v>
      </c>
    </row>
    <row r="172" spans="2:16">
      <c r="B172" s="89">
        <v>50</v>
      </c>
      <c r="C172" s="79" t="s">
        <v>65</v>
      </c>
      <c r="D172" s="74">
        <f t="shared" si="13"/>
        <v>7.1428571428571432</v>
      </c>
      <c r="E172" s="91">
        <v>0.50129999999999997</v>
      </c>
      <c r="F172" s="92">
        <v>2.6659999999999998E-4</v>
      </c>
      <c r="G172" s="88">
        <f t="shared" si="16"/>
        <v>0.50156659999999997</v>
      </c>
      <c r="H172" s="77">
        <v>401.07</v>
      </c>
      <c r="I172" s="79" t="s">
        <v>66</v>
      </c>
      <c r="J172" s="76">
        <f t="shared" ref="J172:J177" si="21">H172</f>
        <v>401.07</v>
      </c>
      <c r="K172" s="77">
        <v>16.41</v>
      </c>
      <c r="L172" s="79" t="s">
        <v>66</v>
      </c>
      <c r="M172" s="76">
        <f t="shared" si="18"/>
        <v>16.41</v>
      </c>
      <c r="N172" s="77">
        <v>4.29</v>
      </c>
      <c r="O172" s="79" t="s">
        <v>66</v>
      </c>
      <c r="P172" s="74">
        <f t="shared" ref="P172:P175" si="22">N172</f>
        <v>4.29</v>
      </c>
    </row>
    <row r="173" spans="2:16">
      <c r="B173" s="89">
        <v>55</v>
      </c>
      <c r="C173" s="79" t="s">
        <v>65</v>
      </c>
      <c r="D173" s="74">
        <f t="shared" si="13"/>
        <v>7.8571428571428568</v>
      </c>
      <c r="E173" s="91">
        <v>0.46439999999999998</v>
      </c>
      <c r="F173" s="92">
        <v>2.4469999999999998E-4</v>
      </c>
      <c r="G173" s="88">
        <f t="shared" si="16"/>
        <v>0.46464469999999997</v>
      </c>
      <c r="H173" s="77">
        <v>474.03</v>
      </c>
      <c r="I173" s="79" t="s">
        <v>66</v>
      </c>
      <c r="J173" s="76">
        <f t="shared" si="21"/>
        <v>474.03</v>
      </c>
      <c r="K173" s="77">
        <v>19.43</v>
      </c>
      <c r="L173" s="79" t="s">
        <v>66</v>
      </c>
      <c r="M173" s="76">
        <f t="shared" si="18"/>
        <v>19.43</v>
      </c>
      <c r="N173" s="77">
        <v>5.0199999999999996</v>
      </c>
      <c r="O173" s="79" t="s">
        <v>66</v>
      </c>
      <c r="P173" s="74">
        <f t="shared" si="22"/>
        <v>5.0199999999999996</v>
      </c>
    </row>
    <row r="174" spans="2:16">
      <c r="B174" s="89">
        <v>60</v>
      </c>
      <c r="C174" s="79" t="s">
        <v>65</v>
      </c>
      <c r="D174" s="74">
        <f t="shared" si="13"/>
        <v>8.5714285714285712</v>
      </c>
      <c r="E174" s="91">
        <v>0.43290000000000001</v>
      </c>
      <c r="F174" s="92">
        <v>2.263E-4</v>
      </c>
      <c r="G174" s="88">
        <f t="shared" si="16"/>
        <v>0.43312630000000002</v>
      </c>
      <c r="H174" s="77">
        <v>552.54</v>
      </c>
      <c r="I174" s="79" t="s">
        <v>66</v>
      </c>
      <c r="J174" s="76">
        <f t="shared" si="21"/>
        <v>552.54</v>
      </c>
      <c r="K174" s="77">
        <v>22.42</v>
      </c>
      <c r="L174" s="79" t="s">
        <v>66</v>
      </c>
      <c r="M174" s="76">
        <f t="shared" si="18"/>
        <v>22.42</v>
      </c>
      <c r="N174" s="77">
        <v>5.81</v>
      </c>
      <c r="O174" s="79" t="s">
        <v>66</v>
      </c>
      <c r="P174" s="74">
        <f t="shared" si="22"/>
        <v>5.81</v>
      </c>
    </row>
    <row r="175" spans="2:16">
      <c r="B175" s="89">
        <v>65</v>
      </c>
      <c r="C175" s="79" t="s">
        <v>65</v>
      </c>
      <c r="D175" s="74">
        <f t="shared" si="13"/>
        <v>9.2857142857142865</v>
      </c>
      <c r="E175" s="91">
        <v>0.40579999999999999</v>
      </c>
      <c r="F175" s="92">
        <v>2.1049999999999999E-4</v>
      </c>
      <c r="G175" s="88">
        <f t="shared" si="16"/>
        <v>0.4060105</v>
      </c>
      <c r="H175" s="77">
        <v>636.52</v>
      </c>
      <c r="I175" s="79" t="s">
        <v>66</v>
      </c>
      <c r="J175" s="76">
        <f t="shared" si="21"/>
        <v>636.52</v>
      </c>
      <c r="K175" s="77">
        <v>25.42</v>
      </c>
      <c r="L175" s="79" t="s">
        <v>66</v>
      </c>
      <c r="M175" s="76">
        <f t="shared" si="18"/>
        <v>25.42</v>
      </c>
      <c r="N175" s="77">
        <v>6.65</v>
      </c>
      <c r="O175" s="79" t="s">
        <v>66</v>
      </c>
      <c r="P175" s="74">
        <f t="shared" si="22"/>
        <v>6.65</v>
      </c>
    </row>
    <row r="176" spans="2:16">
      <c r="B176" s="89">
        <v>70</v>
      </c>
      <c r="C176" s="79" t="s">
        <v>65</v>
      </c>
      <c r="D176" s="74">
        <f t="shared" si="13"/>
        <v>10</v>
      </c>
      <c r="E176" s="91">
        <v>0.38219999999999998</v>
      </c>
      <c r="F176" s="92">
        <v>1.9689999999999999E-4</v>
      </c>
      <c r="G176" s="88">
        <f t="shared" si="16"/>
        <v>0.38239689999999998</v>
      </c>
      <c r="H176" s="77">
        <v>725.89</v>
      </c>
      <c r="I176" s="79" t="s">
        <v>66</v>
      </c>
      <c r="J176" s="76">
        <f t="shared" si="21"/>
        <v>725.89</v>
      </c>
      <c r="K176" s="77">
        <v>28.45</v>
      </c>
      <c r="L176" s="79" t="s">
        <v>66</v>
      </c>
      <c r="M176" s="76">
        <f t="shared" si="18"/>
        <v>28.45</v>
      </c>
      <c r="N176" s="77">
        <v>7.53</v>
      </c>
      <c r="O176" s="79" t="s">
        <v>66</v>
      </c>
      <c r="P176" s="76">
        <f t="shared" ref="P176:P206" si="23">N176</f>
        <v>7.53</v>
      </c>
    </row>
    <row r="177" spans="1:16">
      <c r="A177" s="4"/>
      <c r="B177" s="89">
        <v>80</v>
      </c>
      <c r="C177" s="79" t="s">
        <v>65</v>
      </c>
      <c r="D177" s="74">
        <f t="shared" si="13"/>
        <v>11.428571428571429</v>
      </c>
      <c r="E177" s="91">
        <v>0.34300000000000003</v>
      </c>
      <c r="F177" s="92">
        <v>1.7450000000000001E-4</v>
      </c>
      <c r="G177" s="88">
        <f t="shared" si="16"/>
        <v>0.34317450000000005</v>
      </c>
      <c r="H177" s="77">
        <v>920.38</v>
      </c>
      <c r="I177" s="79" t="s">
        <v>66</v>
      </c>
      <c r="J177" s="76">
        <f t="shared" si="21"/>
        <v>920.38</v>
      </c>
      <c r="K177" s="77">
        <v>39.67</v>
      </c>
      <c r="L177" s="79" t="s">
        <v>66</v>
      </c>
      <c r="M177" s="76">
        <f t="shared" si="18"/>
        <v>39.67</v>
      </c>
      <c r="N177" s="77">
        <v>9.4600000000000009</v>
      </c>
      <c r="O177" s="79" t="s">
        <v>66</v>
      </c>
      <c r="P177" s="76">
        <f t="shared" si="23"/>
        <v>9.4600000000000009</v>
      </c>
    </row>
    <row r="178" spans="1:16">
      <c r="B178" s="77">
        <v>90</v>
      </c>
      <c r="C178" s="79" t="s">
        <v>65</v>
      </c>
      <c r="D178" s="74">
        <f t="shared" si="13"/>
        <v>12.857142857142858</v>
      </c>
      <c r="E178" s="91">
        <v>0.31159999999999999</v>
      </c>
      <c r="F178" s="92">
        <v>1.5689999999999999E-4</v>
      </c>
      <c r="G178" s="88">
        <f t="shared" si="16"/>
        <v>0.3117569</v>
      </c>
      <c r="H178" s="77">
        <v>1.1399999999999999</v>
      </c>
      <c r="I178" s="78" t="s">
        <v>12</v>
      </c>
      <c r="J178" s="76">
        <f t="shared" ref="J178:J184" si="24">H178*1000</f>
        <v>1140</v>
      </c>
      <c r="K178" s="77">
        <v>50.13</v>
      </c>
      <c r="L178" s="79" t="s">
        <v>66</v>
      </c>
      <c r="M178" s="76">
        <f t="shared" si="18"/>
        <v>50.13</v>
      </c>
      <c r="N178" s="77">
        <v>11.58</v>
      </c>
      <c r="O178" s="79" t="s">
        <v>66</v>
      </c>
      <c r="P178" s="76">
        <f t="shared" si="23"/>
        <v>11.58</v>
      </c>
    </row>
    <row r="179" spans="1:16">
      <c r="B179" s="89">
        <v>100</v>
      </c>
      <c r="C179" s="90" t="s">
        <v>65</v>
      </c>
      <c r="D179" s="74">
        <f t="shared" si="13"/>
        <v>14.285714285714286</v>
      </c>
      <c r="E179" s="91">
        <v>0.28599999999999998</v>
      </c>
      <c r="F179" s="92">
        <v>1.426E-4</v>
      </c>
      <c r="G179" s="88">
        <f t="shared" si="16"/>
        <v>0.28614259999999997</v>
      </c>
      <c r="H179" s="77">
        <v>1.37</v>
      </c>
      <c r="I179" s="79" t="s">
        <v>12</v>
      </c>
      <c r="J179" s="76">
        <f t="shared" si="24"/>
        <v>1370</v>
      </c>
      <c r="K179" s="77">
        <v>60.33</v>
      </c>
      <c r="L179" s="79" t="s">
        <v>66</v>
      </c>
      <c r="M179" s="76">
        <f t="shared" si="18"/>
        <v>60.33</v>
      </c>
      <c r="N179" s="77">
        <v>13.9</v>
      </c>
      <c r="O179" s="79" t="s">
        <v>66</v>
      </c>
      <c r="P179" s="76">
        <f t="shared" si="23"/>
        <v>13.9</v>
      </c>
    </row>
    <row r="180" spans="1:16">
      <c r="B180" s="89">
        <v>110</v>
      </c>
      <c r="C180" s="90" t="s">
        <v>65</v>
      </c>
      <c r="D180" s="74">
        <f t="shared" si="13"/>
        <v>15.714285714285714</v>
      </c>
      <c r="E180" s="91">
        <v>0.2646</v>
      </c>
      <c r="F180" s="92">
        <v>1.3080000000000001E-4</v>
      </c>
      <c r="G180" s="88">
        <f t="shared" si="16"/>
        <v>0.26473079999999999</v>
      </c>
      <c r="H180" s="77">
        <v>1.63</v>
      </c>
      <c r="I180" s="79" t="s">
        <v>12</v>
      </c>
      <c r="J180" s="76">
        <f t="shared" si="24"/>
        <v>1630</v>
      </c>
      <c r="K180" s="77">
        <v>70.48</v>
      </c>
      <c r="L180" s="79" t="s">
        <v>66</v>
      </c>
      <c r="M180" s="76">
        <f t="shared" si="18"/>
        <v>70.48</v>
      </c>
      <c r="N180" s="77">
        <v>16.399999999999999</v>
      </c>
      <c r="O180" s="79" t="s">
        <v>66</v>
      </c>
      <c r="P180" s="76">
        <f t="shared" si="23"/>
        <v>16.399999999999999</v>
      </c>
    </row>
    <row r="181" spans="1:16">
      <c r="B181" s="89">
        <v>120</v>
      </c>
      <c r="C181" s="90" t="s">
        <v>65</v>
      </c>
      <c r="D181" s="74">
        <f t="shared" si="13"/>
        <v>17.142857142857142</v>
      </c>
      <c r="E181" s="91">
        <v>0.24640000000000001</v>
      </c>
      <c r="F181" s="92">
        <v>1.208E-4</v>
      </c>
      <c r="G181" s="88">
        <f t="shared" si="16"/>
        <v>0.24652080000000001</v>
      </c>
      <c r="H181" s="77">
        <v>1.9</v>
      </c>
      <c r="I181" s="79" t="s">
        <v>12</v>
      </c>
      <c r="J181" s="76">
        <f t="shared" si="24"/>
        <v>1900</v>
      </c>
      <c r="K181" s="77">
        <v>80.69</v>
      </c>
      <c r="L181" s="79" t="s">
        <v>66</v>
      </c>
      <c r="M181" s="76">
        <f t="shared" si="18"/>
        <v>80.69</v>
      </c>
      <c r="N181" s="77">
        <v>19.079999999999998</v>
      </c>
      <c r="O181" s="79" t="s">
        <v>66</v>
      </c>
      <c r="P181" s="76">
        <f t="shared" si="23"/>
        <v>19.079999999999998</v>
      </c>
    </row>
    <row r="182" spans="1:16">
      <c r="B182" s="89">
        <v>130</v>
      </c>
      <c r="C182" s="90" t="s">
        <v>65</v>
      </c>
      <c r="D182" s="74">
        <f t="shared" si="13"/>
        <v>18.571428571428573</v>
      </c>
      <c r="E182" s="91">
        <v>0.23080000000000001</v>
      </c>
      <c r="F182" s="92">
        <v>1.1239999999999999E-4</v>
      </c>
      <c r="G182" s="88">
        <f t="shared" si="16"/>
        <v>0.23091240000000002</v>
      </c>
      <c r="H182" s="77">
        <v>2.2000000000000002</v>
      </c>
      <c r="I182" s="79" t="s">
        <v>12</v>
      </c>
      <c r="J182" s="76">
        <f t="shared" si="24"/>
        <v>2200</v>
      </c>
      <c r="K182" s="77">
        <v>91</v>
      </c>
      <c r="L182" s="79" t="s">
        <v>66</v>
      </c>
      <c r="M182" s="76">
        <f t="shared" si="18"/>
        <v>91</v>
      </c>
      <c r="N182" s="77">
        <v>21.95</v>
      </c>
      <c r="O182" s="79" t="s">
        <v>66</v>
      </c>
      <c r="P182" s="76">
        <f t="shared" si="23"/>
        <v>21.95</v>
      </c>
    </row>
    <row r="183" spans="1:16">
      <c r="B183" s="89">
        <v>140</v>
      </c>
      <c r="C183" s="90" t="s">
        <v>65</v>
      </c>
      <c r="D183" s="74">
        <f t="shared" si="13"/>
        <v>20</v>
      </c>
      <c r="E183" s="91">
        <v>0.21729999999999999</v>
      </c>
      <c r="F183" s="92">
        <v>1.0509999999999999E-4</v>
      </c>
      <c r="G183" s="88">
        <f t="shared" si="16"/>
        <v>0.21740509999999999</v>
      </c>
      <c r="H183" s="77">
        <v>2.5099999999999998</v>
      </c>
      <c r="I183" s="79" t="s">
        <v>12</v>
      </c>
      <c r="J183" s="76">
        <f t="shared" si="24"/>
        <v>2510</v>
      </c>
      <c r="K183" s="77">
        <v>101.44</v>
      </c>
      <c r="L183" s="79" t="s">
        <v>66</v>
      </c>
      <c r="M183" s="76">
        <f t="shared" si="18"/>
        <v>101.44</v>
      </c>
      <c r="N183" s="77">
        <v>24.99</v>
      </c>
      <c r="O183" s="79" t="s">
        <v>66</v>
      </c>
      <c r="P183" s="76">
        <f t="shared" si="23"/>
        <v>24.99</v>
      </c>
    </row>
    <row r="184" spans="1:16">
      <c r="B184" s="89">
        <v>150</v>
      </c>
      <c r="C184" s="90" t="s">
        <v>65</v>
      </c>
      <c r="D184" s="74">
        <f t="shared" si="13"/>
        <v>21.428571428571427</v>
      </c>
      <c r="E184" s="91">
        <v>0.20530000000000001</v>
      </c>
      <c r="F184" s="92">
        <v>9.8659999999999994E-5</v>
      </c>
      <c r="G184" s="88">
        <f t="shared" si="16"/>
        <v>0.20539866000000001</v>
      </c>
      <c r="H184" s="77">
        <v>2.85</v>
      </c>
      <c r="I184" s="79" t="s">
        <v>12</v>
      </c>
      <c r="J184" s="76">
        <f t="shared" si="24"/>
        <v>2850</v>
      </c>
      <c r="K184" s="77">
        <v>112.03</v>
      </c>
      <c r="L184" s="79" t="s">
        <v>66</v>
      </c>
      <c r="M184" s="76">
        <f t="shared" si="18"/>
        <v>112.03</v>
      </c>
      <c r="N184" s="77">
        <v>28.2</v>
      </c>
      <c r="O184" s="79" t="s">
        <v>66</v>
      </c>
      <c r="P184" s="76">
        <f t="shared" si="23"/>
        <v>28.2</v>
      </c>
    </row>
    <row r="185" spans="1:16">
      <c r="B185" s="89">
        <v>160</v>
      </c>
      <c r="C185" s="90" t="s">
        <v>65</v>
      </c>
      <c r="D185" s="74">
        <f t="shared" si="13"/>
        <v>22.857142857142858</v>
      </c>
      <c r="E185" s="91">
        <v>0.1948</v>
      </c>
      <c r="F185" s="92">
        <v>9.3029999999999995E-5</v>
      </c>
      <c r="G185" s="88">
        <f t="shared" si="16"/>
        <v>0.19489302999999999</v>
      </c>
      <c r="H185" s="77">
        <v>3.2</v>
      </c>
      <c r="I185" s="79" t="s">
        <v>12</v>
      </c>
      <c r="J185" s="76">
        <f t="shared" ref="J185:J190" si="25">H185*1000</f>
        <v>3200</v>
      </c>
      <c r="K185" s="77">
        <v>122.78</v>
      </c>
      <c r="L185" s="79" t="s">
        <v>66</v>
      </c>
      <c r="M185" s="76">
        <f t="shared" si="18"/>
        <v>122.78</v>
      </c>
      <c r="N185" s="77">
        <v>31.59</v>
      </c>
      <c r="O185" s="79" t="s">
        <v>66</v>
      </c>
      <c r="P185" s="76">
        <f t="shared" si="23"/>
        <v>31.59</v>
      </c>
    </row>
    <row r="186" spans="1:16">
      <c r="B186" s="89">
        <v>170</v>
      </c>
      <c r="C186" s="90" t="s">
        <v>65</v>
      </c>
      <c r="D186" s="74">
        <f t="shared" si="13"/>
        <v>24.285714285714285</v>
      </c>
      <c r="E186" s="91">
        <v>0.18540000000000001</v>
      </c>
      <c r="F186" s="92">
        <v>8.8040000000000004E-5</v>
      </c>
      <c r="G186" s="88">
        <f t="shared" si="16"/>
        <v>0.18548804000000002</v>
      </c>
      <c r="H186" s="77">
        <v>3.57</v>
      </c>
      <c r="I186" s="79" t="s">
        <v>12</v>
      </c>
      <c r="J186" s="76">
        <f t="shared" si="25"/>
        <v>3570</v>
      </c>
      <c r="K186" s="77">
        <v>133.69</v>
      </c>
      <c r="L186" s="79" t="s">
        <v>66</v>
      </c>
      <c r="M186" s="76">
        <f t="shared" si="18"/>
        <v>133.69</v>
      </c>
      <c r="N186" s="77">
        <v>35.14</v>
      </c>
      <c r="O186" s="79" t="s">
        <v>66</v>
      </c>
      <c r="P186" s="76">
        <f t="shared" si="23"/>
        <v>35.14</v>
      </c>
    </row>
    <row r="187" spans="1:16">
      <c r="B187" s="89">
        <v>180</v>
      </c>
      <c r="C187" s="90" t="s">
        <v>65</v>
      </c>
      <c r="D187" s="74">
        <f t="shared" si="13"/>
        <v>25.714285714285715</v>
      </c>
      <c r="E187" s="91">
        <v>0.1769</v>
      </c>
      <c r="F187" s="92">
        <v>8.3570000000000001E-5</v>
      </c>
      <c r="G187" s="88">
        <f t="shared" si="16"/>
        <v>0.17698357000000001</v>
      </c>
      <c r="H187" s="77">
        <v>3.96</v>
      </c>
      <c r="I187" s="79" t="s">
        <v>12</v>
      </c>
      <c r="J187" s="76">
        <f t="shared" si="25"/>
        <v>3960</v>
      </c>
      <c r="K187" s="77">
        <v>144.76</v>
      </c>
      <c r="L187" s="79" t="s">
        <v>66</v>
      </c>
      <c r="M187" s="76">
        <f t="shared" si="18"/>
        <v>144.76</v>
      </c>
      <c r="N187" s="77">
        <v>38.86</v>
      </c>
      <c r="O187" s="79" t="s">
        <v>66</v>
      </c>
      <c r="P187" s="76">
        <f t="shared" si="23"/>
        <v>38.86</v>
      </c>
    </row>
    <row r="188" spans="1:16">
      <c r="B188" s="89">
        <v>200</v>
      </c>
      <c r="C188" s="90" t="s">
        <v>65</v>
      </c>
      <c r="D188" s="74">
        <f t="shared" si="13"/>
        <v>28.571428571428573</v>
      </c>
      <c r="E188" s="91">
        <v>0.16239999999999999</v>
      </c>
      <c r="F188" s="92">
        <v>7.5920000000000005E-5</v>
      </c>
      <c r="G188" s="88">
        <f t="shared" si="16"/>
        <v>0.16247592</v>
      </c>
      <c r="H188" s="77">
        <v>4.79</v>
      </c>
      <c r="I188" s="79" t="s">
        <v>12</v>
      </c>
      <c r="J188" s="80">
        <f t="shared" si="25"/>
        <v>4790</v>
      </c>
      <c r="K188" s="77">
        <v>186.85</v>
      </c>
      <c r="L188" s="79" t="s">
        <v>66</v>
      </c>
      <c r="M188" s="76">
        <f t="shared" si="18"/>
        <v>186.85</v>
      </c>
      <c r="N188" s="77">
        <v>46.79</v>
      </c>
      <c r="O188" s="79" t="s">
        <v>66</v>
      </c>
      <c r="P188" s="76">
        <f t="shared" si="23"/>
        <v>46.79</v>
      </c>
    </row>
    <row r="189" spans="1:16">
      <c r="B189" s="89">
        <v>225</v>
      </c>
      <c r="C189" s="90" t="s">
        <v>65</v>
      </c>
      <c r="D189" s="74">
        <f t="shared" si="13"/>
        <v>32.142857142857146</v>
      </c>
      <c r="E189" s="91">
        <v>0.14760000000000001</v>
      </c>
      <c r="F189" s="92">
        <v>6.8180000000000001E-5</v>
      </c>
      <c r="G189" s="88">
        <f t="shared" si="16"/>
        <v>0.14766818000000001</v>
      </c>
      <c r="H189" s="77">
        <v>5.93</v>
      </c>
      <c r="I189" s="79" t="s">
        <v>12</v>
      </c>
      <c r="J189" s="80">
        <f t="shared" si="25"/>
        <v>5930</v>
      </c>
      <c r="K189" s="77">
        <v>247.05</v>
      </c>
      <c r="L189" s="79" t="s">
        <v>66</v>
      </c>
      <c r="M189" s="76">
        <f t="shared" si="18"/>
        <v>247.05</v>
      </c>
      <c r="N189" s="77">
        <v>57.6</v>
      </c>
      <c r="O189" s="79" t="s">
        <v>66</v>
      </c>
      <c r="P189" s="76">
        <f t="shared" si="23"/>
        <v>57.6</v>
      </c>
    </row>
    <row r="190" spans="1:16">
      <c r="B190" s="89">
        <v>250</v>
      </c>
      <c r="C190" s="90" t="s">
        <v>65</v>
      </c>
      <c r="D190" s="74">
        <f t="shared" si="13"/>
        <v>35.714285714285715</v>
      </c>
      <c r="E190" s="91">
        <v>0.13550000000000001</v>
      </c>
      <c r="F190" s="92">
        <v>6.1920000000000003E-5</v>
      </c>
      <c r="G190" s="88">
        <f t="shared" si="16"/>
        <v>0.13556192</v>
      </c>
      <c r="H190" s="77">
        <v>7.17</v>
      </c>
      <c r="I190" s="79" t="s">
        <v>12</v>
      </c>
      <c r="J190" s="80">
        <f t="shared" si="25"/>
        <v>7170</v>
      </c>
      <c r="K190" s="77">
        <v>303.92</v>
      </c>
      <c r="L190" s="79" t="s">
        <v>66</v>
      </c>
      <c r="M190" s="76">
        <f t="shared" si="18"/>
        <v>303.92</v>
      </c>
      <c r="N190" s="77">
        <v>69.38</v>
      </c>
      <c r="O190" s="79" t="s">
        <v>66</v>
      </c>
      <c r="P190" s="76">
        <f t="shared" si="23"/>
        <v>69.38</v>
      </c>
    </row>
    <row r="191" spans="1:16">
      <c r="B191" s="89">
        <v>275</v>
      </c>
      <c r="C191" s="90" t="s">
        <v>65</v>
      </c>
      <c r="D191" s="74">
        <f t="shared" ref="D191:D204" si="26">B191/$C$5</f>
        <v>39.285714285714285</v>
      </c>
      <c r="E191" s="91">
        <v>0.12540000000000001</v>
      </c>
      <c r="F191" s="92">
        <v>5.6759999999999999E-5</v>
      </c>
      <c r="G191" s="88">
        <f t="shared" si="16"/>
        <v>0.12545676</v>
      </c>
      <c r="H191" s="77">
        <v>8.52</v>
      </c>
      <c r="I191" s="79" t="s">
        <v>12</v>
      </c>
      <c r="J191" s="80">
        <f t="shared" ref="J191:J222" si="27">H191*1000</f>
        <v>8520</v>
      </c>
      <c r="K191" s="77">
        <v>359.51</v>
      </c>
      <c r="L191" s="79" t="s">
        <v>66</v>
      </c>
      <c r="M191" s="76">
        <f t="shared" si="18"/>
        <v>359.51</v>
      </c>
      <c r="N191" s="77">
        <v>82.09</v>
      </c>
      <c r="O191" s="79" t="s">
        <v>66</v>
      </c>
      <c r="P191" s="76">
        <f t="shared" si="23"/>
        <v>82.09</v>
      </c>
    </row>
    <row r="192" spans="1:16">
      <c r="B192" s="89">
        <v>300</v>
      </c>
      <c r="C192" s="90" t="s">
        <v>65</v>
      </c>
      <c r="D192" s="74">
        <f t="shared" si="26"/>
        <v>42.857142857142854</v>
      </c>
      <c r="E192" s="91">
        <v>0.11700000000000001</v>
      </c>
      <c r="F192" s="92">
        <v>5.2410000000000001E-5</v>
      </c>
      <c r="G192" s="88">
        <f t="shared" si="16"/>
        <v>0.11705241000000001</v>
      </c>
      <c r="H192" s="77">
        <v>9.9700000000000006</v>
      </c>
      <c r="I192" s="79" t="s">
        <v>12</v>
      </c>
      <c r="J192" s="80">
        <f t="shared" si="27"/>
        <v>9970</v>
      </c>
      <c r="K192" s="77">
        <v>414.74</v>
      </c>
      <c r="L192" s="79" t="s">
        <v>66</v>
      </c>
      <c r="M192" s="76">
        <f t="shared" si="18"/>
        <v>414.74</v>
      </c>
      <c r="N192" s="77">
        <v>95.72</v>
      </c>
      <c r="O192" s="79" t="s">
        <v>66</v>
      </c>
      <c r="P192" s="76">
        <f t="shared" si="23"/>
        <v>95.72</v>
      </c>
    </row>
    <row r="193" spans="2:16">
      <c r="B193" s="89">
        <v>325</v>
      </c>
      <c r="C193" s="90" t="s">
        <v>65</v>
      </c>
      <c r="D193" s="74">
        <f t="shared" si="26"/>
        <v>46.428571428571431</v>
      </c>
      <c r="E193" s="91">
        <v>0.10970000000000001</v>
      </c>
      <c r="F193" s="92">
        <v>4.871E-5</v>
      </c>
      <c r="G193" s="88">
        <f t="shared" si="16"/>
        <v>0.10974871</v>
      </c>
      <c r="H193" s="77">
        <v>11.53</v>
      </c>
      <c r="I193" s="79" t="s">
        <v>12</v>
      </c>
      <c r="J193" s="80">
        <f t="shared" si="27"/>
        <v>11530</v>
      </c>
      <c r="K193" s="77">
        <v>470.05</v>
      </c>
      <c r="L193" s="79" t="s">
        <v>66</v>
      </c>
      <c r="M193" s="76">
        <f t="shared" si="18"/>
        <v>470.05</v>
      </c>
      <c r="N193" s="77">
        <v>110.23</v>
      </c>
      <c r="O193" s="79" t="s">
        <v>66</v>
      </c>
      <c r="P193" s="76">
        <f t="shared" si="23"/>
        <v>110.23</v>
      </c>
    </row>
    <row r="194" spans="2:16">
      <c r="B194" s="89">
        <v>350</v>
      </c>
      <c r="C194" s="90" t="s">
        <v>65</v>
      </c>
      <c r="D194" s="74">
        <f t="shared" si="26"/>
        <v>50</v>
      </c>
      <c r="E194" s="91">
        <v>0.10340000000000001</v>
      </c>
      <c r="F194" s="92">
        <v>4.5510000000000003E-5</v>
      </c>
      <c r="G194" s="88">
        <f t="shared" si="16"/>
        <v>0.10344551</v>
      </c>
      <c r="H194" s="77">
        <v>13.18</v>
      </c>
      <c r="I194" s="79" t="s">
        <v>12</v>
      </c>
      <c r="J194" s="80">
        <f t="shared" si="27"/>
        <v>13180</v>
      </c>
      <c r="K194" s="77">
        <v>525.69000000000005</v>
      </c>
      <c r="L194" s="79" t="s">
        <v>66</v>
      </c>
      <c r="M194" s="76">
        <f t="shared" si="18"/>
        <v>525.69000000000005</v>
      </c>
      <c r="N194" s="77">
        <v>125.61</v>
      </c>
      <c r="O194" s="79" t="s">
        <v>66</v>
      </c>
      <c r="P194" s="76">
        <f t="shared" si="23"/>
        <v>125.61</v>
      </c>
    </row>
    <row r="195" spans="2:16">
      <c r="B195" s="89">
        <v>375</v>
      </c>
      <c r="C195" s="90" t="s">
        <v>65</v>
      </c>
      <c r="D195" s="74">
        <f t="shared" si="26"/>
        <v>53.571428571428569</v>
      </c>
      <c r="E195" s="91">
        <v>9.7860000000000003E-2</v>
      </c>
      <c r="F195" s="92">
        <v>4.2719999999999998E-5</v>
      </c>
      <c r="G195" s="88">
        <f t="shared" si="16"/>
        <v>9.7902719999999999E-2</v>
      </c>
      <c r="H195" s="77">
        <v>14.93</v>
      </c>
      <c r="I195" s="79" t="s">
        <v>12</v>
      </c>
      <c r="J195" s="80">
        <f t="shared" si="27"/>
        <v>14930</v>
      </c>
      <c r="K195" s="77">
        <v>581.79999999999995</v>
      </c>
      <c r="L195" s="79" t="s">
        <v>66</v>
      </c>
      <c r="M195" s="76">
        <f t="shared" si="18"/>
        <v>581.79999999999995</v>
      </c>
      <c r="N195" s="77">
        <v>141.84</v>
      </c>
      <c r="O195" s="79" t="s">
        <v>66</v>
      </c>
      <c r="P195" s="76">
        <f t="shared" si="23"/>
        <v>141.84</v>
      </c>
    </row>
    <row r="196" spans="2:16">
      <c r="B196" s="89">
        <v>400</v>
      </c>
      <c r="C196" s="90" t="s">
        <v>65</v>
      </c>
      <c r="D196" s="74">
        <f t="shared" si="26"/>
        <v>57.142857142857146</v>
      </c>
      <c r="E196" s="91">
        <v>9.2979999999999993E-2</v>
      </c>
      <c r="F196" s="92">
        <v>4.0269999999999999E-5</v>
      </c>
      <c r="G196" s="88">
        <f t="shared" si="16"/>
        <v>9.3020269999999988E-2</v>
      </c>
      <c r="H196" s="77">
        <v>16.78</v>
      </c>
      <c r="I196" s="79" t="s">
        <v>12</v>
      </c>
      <c r="J196" s="80">
        <f t="shared" si="27"/>
        <v>16780</v>
      </c>
      <c r="K196" s="77">
        <v>638.47</v>
      </c>
      <c r="L196" s="79" t="s">
        <v>66</v>
      </c>
      <c r="M196" s="76">
        <f t="shared" si="18"/>
        <v>638.47</v>
      </c>
      <c r="N196" s="77">
        <v>158.88999999999999</v>
      </c>
      <c r="O196" s="79" t="s">
        <v>66</v>
      </c>
      <c r="P196" s="76">
        <f t="shared" si="23"/>
        <v>158.88999999999999</v>
      </c>
    </row>
    <row r="197" spans="2:16">
      <c r="B197" s="89">
        <v>450</v>
      </c>
      <c r="C197" s="90" t="s">
        <v>65</v>
      </c>
      <c r="D197" s="74">
        <f t="shared" si="26"/>
        <v>64.285714285714292</v>
      </c>
      <c r="E197" s="91">
        <v>8.4750000000000006E-2</v>
      </c>
      <c r="F197" s="92">
        <v>3.6140000000000003E-5</v>
      </c>
      <c r="G197" s="88">
        <f t="shared" si="16"/>
        <v>8.478614000000001E-2</v>
      </c>
      <c r="H197" s="77">
        <v>20.74</v>
      </c>
      <c r="I197" s="79" t="s">
        <v>12</v>
      </c>
      <c r="J197" s="80">
        <f t="shared" si="27"/>
        <v>20740</v>
      </c>
      <c r="K197" s="77">
        <v>851.46</v>
      </c>
      <c r="L197" s="79" t="s">
        <v>66</v>
      </c>
      <c r="M197" s="76">
        <f t="shared" si="18"/>
        <v>851.46</v>
      </c>
      <c r="N197" s="77">
        <v>195.4</v>
      </c>
      <c r="O197" s="79" t="s">
        <v>66</v>
      </c>
      <c r="P197" s="76">
        <f t="shared" si="23"/>
        <v>195.4</v>
      </c>
    </row>
    <row r="198" spans="2:16">
      <c r="B198" s="89">
        <v>500</v>
      </c>
      <c r="C198" s="90" t="s">
        <v>65</v>
      </c>
      <c r="D198" s="74">
        <f t="shared" si="26"/>
        <v>71.428571428571431</v>
      </c>
      <c r="E198" s="91">
        <v>7.8070000000000001E-2</v>
      </c>
      <c r="F198" s="92">
        <v>3.2809999999999999E-5</v>
      </c>
      <c r="G198" s="88">
        <f t="shared" si="16"/>
        <v>7.8102809999999995E-2</v>
      </c>
      <c r="H198" s="77">
        <v>25.07</v>
      </c>
      <c r="I198" s="79" t="s">
        <v>12</v>
      </c>
      <c r="J198" s="80">
        <f t="shared" si="27"/>
        <v>25070</v>
      </c>
      <c r="K198" s="77">
        <v>1.05</v>
      </c>
      <c r="L198" s="78" t="s">
        <v>12</v>
      </c>
      <c r="M198" s="76">
        <f t="shared" ref="M198:M203" si="28">K198*1000</f>
        <v>1050</v>
      </c>
      <c r="N198" s="77">
        <v>235</v>
      </c>
      <c r="O198" s="79" t="s">
        <v>66</v>
      </c>
      <c r="P198" s="76">
        <f t="shared" si="23"/>
        <v>235</v>
      </c>
    </row>
    <row r="199" spans="2:16">
      <c r="B199" s="89">
        <v>550</v>
      </c>
      <c r="C199" s="90" t="s">
        <v>65</v>
      </c>
      <c r="D199" s="74">
        <f t="shared" si="26"/>
        <v>78.571428571428569</v>
      </c>
      <c r="E199" s="91">
        <v>7.2529999999999997E-2</v>
      </c>
      <c r="F199" s="92">
        <v>3.006E-5</v>
      </c>
      <c r="G199" s="88">
        <f t="shared" si="16"/>
        <v>7.2560059999999996E-2</v>
      </c>
      <c r="H199" s="77">
        <v>29.75</v>
      </c>
      <c r="I199" s="79" t="s">
        <v>12</v>
      </c>
      <c r="J199" s="80">
        <f t="shared" si="27"/>
        <v>29750</v>
      </c>
      <c r="K199" s="77">
        <v>1.24</v>
      </c>
      <c r="L199" s="79" t="s">
        <v>12</v>
      </c>
      <c r="M199" s="76">
        <f t="shared" si="28"/>
        <v>1240</v>
      </c>
      <c r="N199" s="77">
        <v>277.55</v>
      </c>
      <c r="O199" s="79" t="s">
        <v>66</v>
      </c>
      <c r="P199" s="76">
        <f t="shared" si="23"/>
        <v>277.55</v>
      </c>
    </row>
    <row r="200" spans="2:16">
      <c r="B200" s="89">
        <v>600</v>
      </c>
      <c r="C200" s="90" t="s">
        <v>65</v>
      </c>
      <c r="D200" s="74">
        <f t="shared" si="26"/>
        <v>85.714285714285708</v>
      </c>
      <c r="E200" s="91">
        <v>6.787E-2</v>
      </c>
      <c r="F200" s="92">
        <v>2.775E-5</v>
      </c>
      <c r="G200" s="88">
        <f t="shared" si="16"/>
        <v>6.7897750000000007E-2</v>
      </c>
      <c r="H200" s="77">
        <v>34.770000000000003</v>
      </c>
      <c r="I200" s="79" t="s">
        <v>12</v>
      </c>
      <c r="J200" s="80">
        <f t="shared" si="27"/>
        <v>34770</v>
      </c>
      <c r="K200" s="77">
        <v>1.43</v>
      </c>
      <c r="L200" s="79" t="s">
        <v>12</v>
      </c>
      <c r="M200" s="76">
        <f t="shared" si="28"/>
        <v>1430</v>
      </c>
      <c r="N200" s="77">
        <v>322.93</v>
      </c>
      <c r="O200" s="79" t="s">
        <v>66</v>
      </c>
      <c r="P200" s="76">
        <f t="shared" si="23"/>
        <v>322.93</v>
      </c>
    </row>
    <row r="201" spans="2:16">
      <c r="B201" s="89">
        <v>650</v>
      </c>
      <c r="C201" s="90" t="s">
        <v>65</v>
      </c>
      <c r="D201" s="74">
        <f t="shared" si="26"/>
        <v>92.857142857142861</v>
      </c>
      <c r="E201" s="91">
        <v>6.3869999999999996E-2</v>
      </c>
      <c r="F201" s="92">
        <v>2.5780000000000001E-5</v>
      </c>
      <c r="G201" s="88">
        <f t="shared" si="16"/>
        <v>6.3895779999999999E-2</v>
      </c>
      <c r="H201" s="77">
        <v>40.11</v>
      </c>
      <c r="I201" s="79" t="s">
        <v>12</v>
      </c>
      <c r="J201" s="80">
        <f t="shared" si="27"/>
        <v>40110</v>
      </c>
      <c r="K201" s="77">
        <v>1.62</v>
      </c>
      <c r="L201" s="79" t="s">
        <v>12</v>
      </c>
      <c r="M201" s="76">
        <f t="shared" si="28"/>
        <v>1620</v>
      </c>
      <c r="N201" s="77">
        <v>371.03</v>
      </c>
      <c r="O201" s="79" t="s">
        <v>66</v>
      </c>
      <c r="P201" s="76">
        <f t="shared" si="23"/>
        <v>371.03</v>
      </c>
    </row>
    <row r="202" spans="2:16">
      <c r="B202" s="89">
        <v>700</v>
      </c>
      <c r="C202" s="90" t="s">
        <v>65</v>
      </c>
      <c r="D202" s="74">
        <f t="shared" si="26"/>
        <v>100</v>
      </c>
      <c r="E202" s="91">
        <v>6.0420000000000001E-2</v>
      </c>
      <c r="F202" s="92">
        <v>2.408E-5</v>
      </c>
      <c r="G202" s="88">
        <f t="shared" si="16"/>
        <v>6.0444080000000004E-2</v>
      </c>
      <c r="H202" s="77">
        <v>45.78</v>
      </c>
      <c r="I202" s="79" t="s">
        <v>12</v>
      </c>
      <c r="J202" s="80">
        <f t="shared" si="27"/>
        <v>45780</v>
      </c>
      <c r="K202" s="77">
        <v>1.81</v>
      </c>
      <c r="L202" s="79" t="s">
        <v>12</v>
      </c>
      <c r="M202" s="76">
        <f t="shared" si="28"/>
        <v>1810</v>
      </c>
      <c r="N202" s="77">
        <v>421.74</v>
      </c>
      <c r="O202" s="79" t="s">
        <v>66</v>
      </c>
      <c r="P202" s="76">
        <f t="shared" si="23"/>
        <v>421.74</v>
      </c>
    </row>
    <row r="203" spans="2:16">
      <c r="B203" s="89">
        <v>800</v>
      </c>
      <c r="C203" s="90" t="s">
        <v>65</v>
      </c>
      <c r="D203" s="74">
        <f t="shared" si="26"/>
        <v>114.28571428571429</v>
      </c>
      <c r="E203" s="91">
        <v>5.475E-2</v>
      </c>
      <c r="F203" s="92">
        <v>2.1290000000000001E-5</v>
      </c>
      <c r="G203" s="88">
        <f t="shared" si="16"/>
        <v>5.477129E-2</v>
      </c>
      <c r="H203" s="77">
        <v>58.03</v>
      </c>
      <c r="I203" s="79" t="s">
        <v>12</v>
      </c>
      <c r="J203" s="80">
        <f t="shared" si="27"/>
        <v>58030</v>
      </c>
      <c r="K203" s="77">
        <v>2.5099999999999998</v>
      </c>
      <c r="L203" s="79" t="s">
        <v>12</v>
      </c>
      <c r="M203" s="76">
        <f t="shared" si="28"/>
        <v>2510</v>
      </c>
      <c r="N203" s="77">
        <v>530.63</v>
      </c>
      <c r="O203" s="79" t="s">
        <v>66</v>
      </c>
      <c r="P203" s="76">
        <f t="shared" si="23"/>
        <v>530.63</v>
      </c>
    </row>
    <row r="204" spans="2:16">
      <c r="B204" s="89">
        <v>900</v>
      </c>
      <c r="C204" s="90" t="s">
        <v>65</v>
      </c>
      <c r="D204" s="74">
        <f t="shared" si="26"/>
        <v>128.57142857142858</v>
      </c>
      <c r="E204" s="91">
        <v>5.0279999999999998E-2</v>
      </c>
      <c r="F204" s="92">
        <v>1.91E-5</v>
      </c>
      <c r="G204" s="88">
        <f t="shared" si="16"/>
        <v>5.0299099999999999E-2</v>
      </c>
      <c r="H204" s="77">
        <v>71.45</v>
      </c>
      <c r="I204" s="79" t="s">
        <v>12</v>
      </c>
      <c r="J204" s="80">
        <f t="shared" si="27"/>
        <v>71450</v>
      </c>
      <c r="K204" s="77">
        <v>3.15</v>
      </c>
      <c r="L204" s="79" t="s">
        <v>12</v>
      </c>
      <c r="M204" s="76">
        <f t="shared" ref="M204:M206" si="29">K204*1000</f>
        <v>3150</v>
      </c>
      <c r="N204" s="77">
        <v>648.85</v>
      </c>
      <c r="O204" s="79" t="s">
        <v>66</v>
      </c>
      <c r="P204" s="76">
        <f t="shared" si="23"/>
        <v>648.85</v>
      </c>
    </row>
    <row r="205" spans="2:16">
      <c r="B205" s="89">
        <v>1</v>
      </c>
      <c r="C205" s="93" t="s">
        <v>67</v>
      </c>
      <c r="D205" s="74">
        <f t="shared" ref="D205:D228" si="30">B205*1000/$C$5</f>
        <v>142.85714285714286</v>
      </c>
      <c r="E205" s="91">
        <v>4.666E-2</v>
      </c>
      <c r="F205" s="92">
        <v>1.7329999999999998E-5</v>
      </c>
      <c r="G205" s="88">
        <f t="shared" si="16"/>
        <v>4.6677330000000003E-2</v>
      </c>
      <c r="H205" s="77">
        <v>85.99</v>
      </c>
      <c r="I205" s="79" t="s">
        <v>12</v>
      </c>
      <c r="J205" s="80">
        <f t="shared" si="27"/>
        <v>85990</v>
      </c>
      <c r="K205" s="77">
        <v>3.77</v>
      </c>
      <c r="L205" s="79" t="s">
        <v>12</v>
      </c>
      <c r="M205" s="76">
        <f t="shared" si="29"/>
        <v>3770</v>
      </c>
      <c r="N205" s="77">
        <v>775.73</v>
      </c>
      <c r="O205" s="79" t="s">
        <v>66</v>
      </c>
      <c r="P205" s="76">
        <f t="shared" si="23"/>
        <v>775.73</v>
      </c>
    </row>
    <row r="206" spans="2:16">
      <c r="B206" s="89">
        <v>1.1000000000000001</v>
      </c>
      <c r="C206" s="90" t="s">
        <v>67</v>
      </c>
      <c r="D206" s="74">
        <f t="shared" si="30"/>
        <v>157.14285714285714</v>
      </c>
      <c r="E206" s="91">
        <v>4.367E-2</v>
      </c>
      <c r="F206" s="92">
        <v>1.5869999999999999E-5</v>
      </c>
      <c r="G206" s="88">
        <f t="shared" si="16"/>
        <v>4.3685870000000002E-2</v>
      </c>
      <c r="H206" s="77">
        <v>101.59</v>
      </c>
      <c r="I206" s="79" t="s">
        <v>12</v>
      </c>
      <c r="J206" s="80">
        <f t="shared" si="27"/>
        <v>101590</v>
      </c>
      <c r="K206" s="77">
        <v>4.37</v>
      </c>
      <c r="L206" s="79" t="s">
        <v>12</v>
      </c>
      <c r="M206" s="76">
        <f t="shared" si="29"/>
        <v>4370</v>
      </c>
      <c r="N206" s="77">
        <v>910.67</v>
      </c>
      <c r="O206" s="79" t="s">
        <v>66</v>
      </c>
      <c r="P206" s="76">
        <f t="shared" si="23"/>
        <v>910.67</v>
      </c>
    </row>
    <row r="207" spans="2:16">
      <c r="B207" s="89">
        <v>1.2</v>
      </c>
      <c r="C207" s="90" t="s">
        <v>67</v>
      </c>
      <c r="D207" s="74">
        <f t="shared" si="30"/>
        <v>171.42857142857142</v>
      </c>
      <c r="E207" s="91">
        <v>4.1160000000000002E-2</v>
      </c>
      <c r="F207" s="92">
        <v>1.464E-5</v>
      </c>
      <c r="G207" s="88">
        <f t="shared" si="16"/>
        <v>4.1174640000000005E-2</v>
      </c>
      <c r="H207" s="77">
        <v>118.2</v>
      </c>
      <c r="I207" s="79" t="s">
        <v>12</v>
      </c>
      <c r="J207" s="80">
        <f t="shared" si="27"/>
        <v>118200</v>
      </c>
      <c r="K207" s="77">
        <v>4.97</v>
      </c>
      <c r="L207" s="79" t="s">
        <v>12</v>
      </c>
      <c r="M207" s="76">
        <f t="shared" ref="M207:M216" si="31">K207*1000</f>
        <v>4970</v>
      </c>
      <c r="N207" s="77">
        <v>1.05</v>
      </c>
      <c r="O207" s="78" t="s">
        <v>12</v>
      </c>
      <c r="P207" s="80">
        <f t="shared" ref="P207:P216" si="32">N207*1000</f>
        <v>1050</v>
      </c>
    </row>
    <row r="208" spans="2:16">
      <c r="B208" s="89">
        <v>1.3</v>
      </c>
      <c r="C208" s="90" t="s">
        <v>67</v>
      </c>
      <c r="D208" s="74">
        <f t="shared" si="30"/>
        <v>185.71428571428572</v>
      </c>
      <c r="E208" s="91">
        <v>3.9019999999999999E-2</v>
      </c>
      <c r="F208" s="92">
        <v>1.36E-5</v>
      </c>
      <c r="G208" s="88">
        <f t="shared" si="16"/>
        <v>3.9033600000000002E-2</v>
      </c>
      <c r="H208" s="77">
        <v>135.77000000000001</v>
      </c>
      <c r="I208" s="79" t="s">
        <v>12</v>
      </c>
      <c r="J208" s="80">
        <f t="shared" si="27"/>
        <v>135770</v>
      </c>
      <c r="K208" s="77">
        <v>5.56</v>
      </c>
      <c r="L208" s="79" t="s">
        <v>12</v>
      </c>
      <c r="M208" s="76">
        <f t="shared" si="31"/>
        <v>5560</v>
      </c>
      <c r="N208" s="77">
        <v>1.2</v>
      </c>
      <c r="O208" s="79" t="s">
        <v>12</v>
      </c>
      <c r="P208" s="80">
        <f t="shared" si="32"/>
        <v>1200</v>
      </c>
    </row>
    <row r="209" spans="2:16">
      <c r="B209" s="89">
        <v>1.4</v>
      </c>
      <c r="C209" s="90" t="s">
        <v>67</v>
      </c>
      <c r="D209" s="74">
        <f t="shared" si="30"/>
        <v>200</v>
      </c>
      <c r="E209" s="91">
        <v>3.7179999999999998E-2</v>
      </c>
      <c r="F209" s="92">
        <v>1.27E-5</v>
      </c>
      <c r="G209" s="88">
        <f t="shared" si="16"/>
        <v>3.7192699999999995E-2</v>
      </c>
      <c r="H209" s="77">
        <v>154.25</v>
      </c>
      <c r="I209" s="79" t="s">
        <v>12</v>
      </c>
      <c r="J209" s="80">
        <f t="shared" si="27"/>
        <v>154250</v>
      </c>
      <c r="K209" s="77">
        <v>6.15</v>
      </c>
      <c r="L209" s="79" t="s">
        <v>12</v>
      </c>
      <c r="M209" s="80">
        <f t="shared" si="31"/>
        <v>6150</v>
      </c>
      <c r="N209" s="77">
        <v>1.36</v>
      </c>
      <c r="O209" s="79" t="s">
        <v>12</v>
      </c>
      <c r="P209" s="80">
        <f t="shared" si="32"/>
        <v>1360</v>
      </c>
    </row>
    <row r="210" spans="2:16">
      <c r="B210" s="89">
        <v>1.5</v>
      </c>
      <c r="C210" s="90" t="s">
        <v>67</v>
      </c>
      <c r="D210" s="74">
        <f t="shared" si="30"/>
        <v>214.28571428571428</v>
      </c>
      <c r="E210" s="91">
        <v>3.5580000000000001E-2</v>
      </c>
      <c r="F210" s="92">
        <v>1.1909999999999999E-5</v>
      </c>
      <c r="G210" s="88">
        <f t="shared" si="16"/>
        <v>3.5591909999999997E-2</v>
      </c>
      <c r="H210" s="77">
        <v>173.61</v>
      </c>
      <c r="I210" s="79" t="s">
        <v>12</v>
      </c>
      <c r="J210" s="80">
        <f t="shared" si="27"/>
        <v>173610</v>
      </c>
      <c r="K210" s="77">
        <v>6.74</v>
      </c>
      <c r="L210" s="79" t="s">
        <v>12</v>
      </c>
      <c r="M210" s="80">
        <f t="shared" si="31"/>
        <v>6740</v>
      </c>
      <c r="N210" s="77">
        <v>1.52</v>
      </c>
      <c r="O210" s="79" t="s">
        <v>12</v>
      </c>
      <c r="P210" s="80">
        <f t="shared" si="32"/>
        <v>1520</v>
      </c>
    </row>
    <row r="211" spans="2:16">
      <c r="B211" s="89">
        <v>1.6</v>
      </c>
      <c r="C211" s="90" t="s">
        <v>67</v>
      </c>
      <c r="D211" s="74">
        <f t="shared" si="30"/>
        <v>228.57142857142858</v>
      </c>
      <c r="E211" s="91">
        <v>3.4169999999999999E-2</v>
      </c>
      <c r="F211" s="92">
        <v>1.1219999999999999E-5</v>
      </c>
      <c r="G211" s="88">
        <f t="shared" si="16"/>
        <v>3.4181219999999998E-2</v>
      </c>
      <c r="H211" s="77">
        <v>193.81</v>
      </c>
      <c r="I211" s="79" t="s">
        <v>12</v>
      </c>
      <c r="J211" s="80">
        <f t="shared" si="27"/>
        <v>193810</v>
      </c>
      <c r="K211" s="77">
        <v>7.32</v>
      </c>
      <c r="L211" s="79" t="s">
        <v>12</v>
      </c>
      <c r="M211" s="80">
        <f t="shared" si="31"/>
        <v>7320</v>
      </c>
      <c r="N211" s="77">
        <v>1.69</v>
      </c>
      <c r="O211" s="79" t="s">
        <v>12</v>
      </c>
      <c r="P211" s="80">
        <f t="shared" si="32"/>
        <v>1690</v>
      </c>
    </row>
    <row r="212" spans="2:16">
      <c r="B212" s="89">
        <v>1.7</v>
      </c>
      <c r="C212" s="90" t="s">
        <v>67</v>
      </c>
      <c r="D212" s="74">
        <f t="shared" si="30"/>
        <v>242.85714285714286</v>
      </c>
      <c r="E212" s="91">
        <v>3.2919999999999998E-2</v>
      </c>
      <c r="F212" s="92">
        <v>1.061E-5</v>
      </c>
      <c r="G212" s="88">
        <f t="shared" si="16"/>
        <v>3.2930609999999999E-2</v>
      </c>
      <c r="H212" s="77">
        <v>214.8</v>
      </c>
      <c r="I212" s="79" t="s">
        <v>12</v>
      </c>
      <c r="J212" s="80">
        <f t="shared" si="27"/>
        <v>214800</v>
      </c>
      <c r="K212" s="77">
        <v>7.91</v>
      </c>
      <c r="L212" s="79" t="s">
        <v>12</v>
      </c>
      <c r="M212" s="80">
        <f t="shared" si="31"/>
        <v>7910</v>
      </c>
      <c r="N212" s="77">
        <v>1.86</v>
      </c>
      <c r="O212" s="79" t="s">
        <v>12</v>
      </c>
      <c r="P212" s="80">
        <f t="shared" si="32"/>
        <v>1860</v>
      </c>
    </row>
    <row r="213" spans="2:16">
      <c r="B213" s="89">
        <v>1.8</v>
      </c>
      <c r="C213" s="90" t="s">
        <v>67</v>
      </c>
      <c r="D213" s="74">
        <f t="shared" si="30"/>
        <v>257.14285714285717</v>
      </c>
      <c r="E213" s="91">
        <v>3.1809999999999998E-2</v>
      </c>
      <c r="F213" s="92">
        <v>1.006E-5</v>
      </c>
      <c r="G213" s="88">
        <f t="shared" ref="G213:G228" si="33">E213+F213</f>
        <v>3.1820059999999997E-2</v>
      </c>
      <c r="H213" s="77">
        <v>236.56</v>
      </c>
      <c r="I213" s="79" t="s">
        <v>12</v>
      </c>
      <c r="J213" s="80">
        <f t="shared" si="27"/>
        <v>236560</v>
      </c>
      <c r="K213" s="77">
        <v>8.49</v>
      </c>
      <c r="L213" s="79" t="s">
        <v>12</v>
      </c>
      <c r="M213" s="80">
        <f t="shared" si="31"/>
        <v>8490</v>
      </c>
      <c r="N213" s="77">
        <v>2.04</v>
      </c>
      <c r="O213" s="79" t="s">
        <v>12</v>
      </c>
      <c r="P213" s="80">
        <f t="shared" si="32"/>
        <v>2040</v>
      </c>
    </row>
    <row r="214" spans="2:16">
      <c r="B214" s="89">
        <v>2</v>
      </c>
      <c r="C214" s="90" t="s">
        <v>67</v>
      </c>
      <c r="D214" s="74">
        <f t="shared" si="30"/>
        <v>285.71428571428572</v>
      </c>
      <c r="E214" s="91">
        <v>2.9909999999999999E-2</v>
      </c>
      <c r="F214" s="92">
        <v>9.1260000000000004E-6</v>
      </c>
      <c r="G214" s="88">
        <f t="shared" si="33"/>
        <v>2.9919126000000001E-2</v>
      </c>
      <c r="H214" s="77">
        <v>282.22000000000003</v>
      </c>
      <c r="I214" s="79" t="s">
        <v>12</v>
      </c>
      <c r="J214" s="80">
        <f t="shared" si="27"/>
        <v>282220</v>
      </c>
      <c r="K214" s="77">
        <v>10.68</v>
      </c>
      <c r="L214" s="79" t="s">
        <v>12</v>
      </c>
      <c r="M214" s="80">
        <f t="shared" si="31"/>
        <v>10680</v>
      </c>
      <c r="N214" s="77">
        <v>2.41</v>
      </c>
      <c r="O214" s="79" t="s">
        <v>12</v>
      </c>
      <c r="P214" s="80">
        <f t="shared" si="32"/>
        <v>2410</v>
      </c>
    </row>
    <row r="215" spans="2:16">
      <c r="B215" s="89">
        <v>2.25</v>
      </c>
      <c r="C215" s="90" t="s">
        <v>67</v>
      </c>
      <c r="D215" s="74">
        <f t="shared" si="30"/>
        <v>321.42857142857144</v>
      </c>
      <c r="E215" s="91">
        <v>2.802E-2</v>
      </c>
      <c r="F215" s="92">
        <v>8.1820000000000006E-6</v>
      </c>
      <c r="G215" s="88">
        <f t="shared" si="33"/>
        <v>2.8028181999999999E-2</v>
      </c>
      <c r="H215" s="77">
        <v>343.04</v>
      </c>
      <c r="I215" s="79" t="s">
        <v>12</v>
      </c>
      <c r="J215" s="80">
        <f t="shared" si="27"/>
        <v>343040</v>
      </c>
      <c r="K215" s="77">
        <v>13.73</v>
      </c>
      <c r="L215" s="79" t="s">
        <v>12</v>
      </c>
      <c r="M215" s="80">
        <f t="shared" si="31"/>
        <v>13730</v>
      </c>
      <c r="N215" s="77">
        <v>2.89</v>
      </c>
      <c r="O215" s="79" t="s">
        <v>12</v>
      </c>
      <c r="P215" s="80">
        <f t="shared" si="32"/>
        <v>2890</v>
      </c>
    </row>
    <row r="216" spans="2:16">
      <c r="B216" s="89">
        <v>2.5</v>
      </c>
      <c r="C216" s="90" t="s">
        <v>67</v>
      </c>
      <c r="D216" s="74">
        <f t="shared" si="30"/>
        <v>357.14285714285717</v>
      </c>
      <c r="E216" s="91">
        <v>2.6499999999999999E-2</v>
      </c>
      <c r="F216" s="92">
        <v>7.4200000000000001E-6</v>
      </c>
      <c r="G216" s="88">
        <f t="shared" si="33"/>
        <v>2.650742E-2</v>
      </c>
      <c r="H216" s="77">
        <v>407.65</v>
      </c>
      <c r="I216" s="79" t="s">
        <v>12</v>
      </c>
      <c r="J216" s="80">
        <f t="shared" si="27"/>
        <v>407650</v>
      </c>
      <c r="K216" s="77">
        <v>16.510000000000002</v>
      </c>
      <c r="L216" s="79" t="s">
        <v>12</v>
      </c>
      <c r="M216" s="80">
        <f t="shared" si="31"/>
        <v>16510</v>
      </c>
      <c r="N216" s="77">
        <v>3.4</v>
      </c>
      <c r="O216" s="79" t="s">
        <v>12</v>
      </c>
      <c r="P216" s="80">
        <f t="shared" si="32"/>
        <v>3400</v>
      </c>
    </row>
    <row r="217" spans="2:16">
      <c r="B217" s="89">
        <v>2.75</v>
      </c>
      <c r="C217" s="90" t="s">
        <v>67</v>
      </c>
      <c r="D217" s="74">
        <f t="shared" si="30"/>
        <v>392.85714285714283</v>
      </c>
      <c r="E217" s="91">
        <v>2.5260000000000001E-2</v>
      </c>
      <c r="F217" s="92">
        <v>6.7909999999999999E-6</v>
      </c>
      <c r="G217" s="88">
        <f t="shared" si="33"/>
        <v>2.5266791E-2</v>
      </c>
      <c r="H217" s="77">
        <v>475.71</v>
      </c>
      <c r="I217" s="79" t="s">
        <v>12</v>
      </c>
      <c r="J217" s="80">
        <f t="shared" si="27"/>
        <v>475710</v>
      </c>
      <c r="K217" s="77">
        <v>19.12</v>
      </c>
      <c r="L217" s="79" t="s">
        <v>12</v>
      </c>
      <c r="M217" s="80">
        <f>K217*1000</f>
        <v>19120</v>
      </c>
      <c r="N217" s="77">
        <v>3.92</v>
      </c>
      <c r="O217" s="79" t="s">
        <v>12</v>
      </c>
      <c r="P217" s="80">
        <f t="shared" ref="P217:P220" si="34">N217*1000</f>
        <v>3920</v>
      </c>
    </row>
    <row r="218" spans="2:16">
      <c r="B218" s="89">
        <v>3</v>
      </c>
      <c r="C218" s="90" t="s">
        <v>67</v>
      </c>
      <c r="D218" s="74">
        <f t="shared" si="30"/>
        <v>428.57142857142856</v>
      </c>
      <c r="E218" s="91">
        <v>2.4230000000000002E-2</v>
      </c>
      <c r="F218" s="92">
        <v>6.2639999999999997E-6</v>
      </c>
      <c r="G218" s="88">
        <f t="shared" si="33"/>
        <v>2.4236264E-2</v>
      </c>
      <c r="H218" s="77">
        <v>546.87</v>
      </c>
      <c r="I218" s="79" t="s">
        <v>12</v>
      </c>
      <c r="J218" s="80">
        <f t="shared" si="27"/>
        <v>546870</v>
      </c>
      <c r="K218" s="77">
        <v>21.63</v>
      </c>
      <c r="L218" s="79" t="s">
        <v>12</v>
      </c>
      <c r="M218" s="80">
        <f t="shared" ref="M218:M228" si="35">K218*1000</f>
        <v>21630</v>
      </c>
      <c r="N218" s="77">
        <v>4.46</v>
      </c>
      <c r="O218" s="79" t="s">
        <v>12</v>
      </c>
      <c r="P218" s="80">
        <f t="shared" si="34"/>
        <v>4460</v>
      </c>
    </row>
    <row r="219" spans="2:16">
      <c r="B219" s="89">
        <v>3.25</v>
      </c>
      <c r="C219" s="90" t="s">
        <v>67</v>
      </c>
      <c r="D219" s="74">
        <f t="shared" si="30"/>
        <v>464.28571428571428</v>
      </c>
      <c r="E219" s="91">
        <v>2.3359999999999999E-2</v>
      </c>
      <c r="F219" s="92">
        <v>5.8150000000000002E-6</v>
      </c>
      <c r="G219" s="88">
        <f t="shared" si="33"/>
        <v>2.3365814999999998E-2</v>
      </c>
      <c r="H219" s="77">
        <v>620.87</v>
      </c>
      <c r="I219" s="79" t="s">
        <v>12</v>
      </c>
      <c r="J219" s="80">
        <f t="shared" si="27"/>
        <v>620870</v>
      </c>
      <c r="K219" s="77">
        <v>24.04</v>
      </c>
      <c r="L219" s="79" t="s">
        <v>12</v>
      </c>
      <c r="M219" s="80">
        <f t="shared" si="35"/>
        <v>24040</v>
      </c>
      <c r="N219" s="77">
        <v>5.0199999999999996</v>
      </c>
      <c r="O219" s="79" t="s">
        <v>12</v>
      </c>
      <c r="P219" s="80">
        <f t="shared" si="34"/>
        <v>5020</v>
      </c>
    </row>
    <row r="220" spans="2:16">
      <c r="B220" s="89">
        <v>3.5</v>
      </c>
      <c r="C220" s="90" t="s">
        <v>67</v>
      </c>
      <c r="D220" s="74">
        <f t="shared" si="30"/>
        <v>500</v>
      </c>
      <c r="E220" s="91">
        <v>2.2620000000000001E-2</v>
      </c>
      <c r="F220" s="92">
        <v>5.4280000000000004E-6</v>
      </c>
      <c r="G220" s="88">
        <f t="shared" si="33"/>
        <v>2.2625428E-2</v>
      </c>
      <c r="H220" s="77">
        <v>697.44</v>
      </c>
      <c r="I220" s="79" t="s">
        <v>12</v>
      </c>
      <c r="J220" s="80">
        <f t="shared" si="27"/>
        <v>697440</v>
      </c>
      <c r="K220" s="77">
        <v>26.38</v>
      </c>
      <c r="L220" s="79" t="s">
        <v>12</v>
      </c>
      <c r="M220" s="80">
        <f t="shared" si="35"/>
        <v>26380</v>
      </c>
      <c r="N220" s="77">
        <v>5.58</v>
      </c>
      <c r="O220" s="79" t="s">
        <v>12</v>
      </c>
      <c r="P220" s="80">
        <f t="shared" si="34"/>
        <v>5580</v>
      </c>
    </row>
    <row r="221" spans="2:16">
      <c r="B221" s="89">
        <v>3.75</v>
      </c>
      <c r="C221" s="90" t="s">
        <v>67</v>
      </c>
      <c r="D221" s="74">
        <f t="shared" si="30"/>
        <v>535.71428571428567</v>
      </c>
      <c r="E221" s="91">
        <v>2.1989999999999999E-2</v>
      </c>
      <c r="F221" s="92">
        <v>5.0900000000000004E-6</v>
      </c>
      <c r="G221" s="88">
        <f t="shared" si="33"/>
        <v>2.1995089999999998E-2</v>
      </c>
      <c r="H221" s="77">
        <v>776.37</v>
      </c>
      <c r="I221" s="79" t="s">
        <v>12</v>
      </c>
      <c r="J221" s="80">
        <f t="shared" si="27"/>
        <v>776370</v>
      </c>
      <c r="K221" s="77">
        <v>28.67</v>
      </c>
      <c r="L221" s="79" t="s">
        <v>12</v>
      </c>
      <c r="M221" s="80">
        <f t="shared" si="35"/>
        <v>28670</v>
      </c>
      <c r="N221" s="77">
        <v>6.15</v>
      </c>
      <c r="O221" s="79" t="s">
        <v>12</v>
      </c>
      <c r="P221" s="80">
        <f>N221*1000</f>
        <v>6150</v>
      </c>
    </row>
    <row r="222" spans="2:16">
      <c r="B222" s="89">
        <v>4</v>
      </c>
      <c r="C222" s="90" t="s">
        <v>67</v>
      </c>
      <c r="D222" s="74">
        <f t="shared" si="30"/>
        <v>571.42857142857144</v>
      </c>
      <c r="E222" s="91">
        <v>2.1440000000000001E-2</v>
      </c>
      <c r="F222" s="92">
        <v>4.7940000000000002E-6</v>
      </c>
      <c r="G222" s="88">
        <f t="shared" si="33"/>
        <v>2.1444794E-2</v>
      </c>
      <c r="H222" s="77">
        <v>857.45</v>
      </c>
      <c r="I222" s="79" t="s">
        <v>12</v>
      </c>
      <c r="J222" s="80">
        <f t="shared" si="27"/>
        <v>857450</v>
      </c>
      <c r="K222" s="77">
        <v>30.89</v>
      </c>
      <c r="L222" s="79" t="s">
        <v>12</v>
      </c>
      <c r="M222" s="80">
        <f t="shared" si="35"/>
        <v>30890</v>
      </c>
      <c r="N222" s="77">
        <v>6.73</v>
      </c>
      <c r="O222" s="79" t="s">
        <v>12</v>
      </c>
      <c r="P222" s="80">
        <f t="shared" ref="P222:P228" si="36">N222*1000</f>
        <v>6730</v>
      </c>
    </row>
    <row r="223" spans="2:16">
      <c r="B223" s="89">
        <v>4.5</v>
      </c>
      <c r="C223" s="90" t="s">
        <v>67</v>
      </c>
      <c r="D223" s="74">
        <f t="shared" si="30"/>
        <v>642.85714285714289</v>
      </c>
      <c r="E223" s="91">
        <v>2.0539999999999999E-2</v>
      </c>
      <c r="F223" s="92">
        <v>4.296E-6</v>
      </c>
      <c r="G223" s="88">
        <f t="shared" si="33"/>
        <v>2.0544296E-2</v>
      </c>
      <c r="H223" s="77">
        <v>1.03</v>
      </c>
      <c r="I223" s="78" t="s">
        <v>90</v>
      </c>
      <c r="J223" s="187">
        <f>H223*1000000</f>
        <v>1030000</v>
      </c>
      <c r="K223" s="77">
        <v>38.99</v>
      </c>
      <c r="L223" s="79" t="s">
        <v>12</v>
      </c>
      <c r="M223" s="80">
        <f t="shared" si="35"/>
        <v>38990</v>
      </c>
      <c r="N223" s="77">
        <v>7.9</v>
      </c>
      <c r="O223" s="79" t="s">
        <v>12</v>
      </c>
      <c r="P223" s="80">
        <f t="shared" si="36"/>
        <v>7900</v>
      </c>
    </row>
    <row r="224" spans="2:16">
      <c r="B224" s="89">
        <v>5</v>
      </c>
      <c r="C224" s="90" t="s">
        <v>67</v>
      </c>
      <c r="D224" s="74">
        <f t="shared" si="30"/>
        <v>714.28571428571433</v>
      </c>
      <c r="E224" s="91">
        <v>1.983E-2</v>
      </c>
      <c r="F224" s="92">
        <v>3.8940000000000003E-6</v>
      </c>
      <c r="G224" s="88">
        <f t="shared" si="33"/>
        <v>1.9833894000000001E-2</v>
      </c>
      <c r="H224" s="77">
        <v>1.2</v>
      </c>
      <c r="I224" s="79" t="s">
        <v>90</v>
      </c>
      <c r="J224" s="187">
        <f t="shared" ref="J224:J228" si="37">H224*1000000</f>
        <v>1200000</v>
      </c>
      <c r="K224" s="77">
        <v>46.17</v>
      </c>
      <c r="L224" s="79" t="s">
        <v>12</v>
      </c>
      <c r="M224" s="80">
        <f t="shared" si="35"/>
        <v>46170</v>
      </c>
      <c r="N224" s="77">
        <v>9.09</v>
      </c>
      <c r="O224" s="79" t="s">
        <v>12</v>
      </c>
      <c r="P224" s="80">
        <f t="shared" si="36"/>
        <v>9090</v>
      </c>
    </row>
    <row r="225" spans="1:16">
      <c r="B225" s="89">
        <v>5.5</v>
      </c>
      <c r="C225" s="90" t="s">
        <v>67</v>
      </c>
      <c r="D225" s="74">
        <f t="shared" si="30"/>
        <v>785.71428571428567</v>
      </c>
      <c r="E225" s="91">
        <v>1.9269999999999999E-2</v>
      </c>
      <c r="F225" s="92">
        <v>3.563E-6</v>
      </c>
      <c r="G225" s="88">
        <f t="shared" si="33"/>
        <v>1.9273563000000001E-2</v>
      </c>
      <c r="H225" s="77">
        <v>1.38</v>
      </c>
      <c r="I225" s="79" t="s">
        <v>90</v>
      </c>
      <c r="J225" s="187">
        <f t="shared" si="37"/>
        <v>1380000</v>
      </c>
      <c r="K225" s="77">
        <v>52.76</v>
      </c>
      <c r="L225" s="79" t="s">
        <v>12</v>
      </c>
      <c r="M225" s="80">
        <f t="shared" si="35"/>
        <v>52760</v>
      </c>
      <c r="N225" s="77">
        <v>10.28</v>
      </c>
      <c r="O225" s="79" t="s">
        <v>12</v>
      </c>
      <c r="P225" s="80">
        <f t="shared" si="36"/>
        <v>10280</v>
      </c>
    </row>
    <row r="226" spans="1:16">
      <c r="B226" s="89">
        <v>6</v>
      </c>
      <c r="C226" s="90" t="s">
        <v>67</v>
      </c>
      <c r="D226" s="74">
        <f t="shared" si="30"/>
        <v>857.14285714285711</v>
      </c>
      <c r="E226" s="91">
        <v>1.881E-2</v>
      </c>
      <c r="F226" s="92">
        <v>3.286E-6</v>
      </c>
      <c r="G226" s="88">
        <f t="shared" si="33"/>
        <v>1.8813286000000002E-2</v>
      </c>
      <c r="H226" s="77">
        <v>1.56</v>
      </c>
      <c r="I226" s="79" t="s">
        <v>90</v>
      </c>
      <c r="J226" s="187">
        <f t="shared" si="37"/>
        <v>1560000</v>
      </c>
      <c r="K226" s="77">
        <v>58.92</v>
      </c>
      <c r="L226" s="79" t="s">
        <v>12</v>
      </c>
      <c r="M226" s="80">
        <f t="shared" si="35"/>
        <v>58920</v>
      </c>
      <c r="N226" s="77">
        <v>11.48</v>
      </c>
      <c r="O226" s="79" t="s">
        <v>12</v>
      </c>
      <c r="P226" s="80">
        <f t="shared" si="36"/>
        <v>11480</v>
      </c>
    </row>
    <row r="227" spans="1:16">
      <c r="B227" s="89">
        <v>6.5</v>
      </c>
      <c r="C227" s="90" t="s">
        <v>67</v>
      </c>
      <c r="D227" s="74">
        <f t="shared" si="30"/>
        <v>928.57142857142856</v>
      </c>
      <c r="E227" s="91">
        <v>1.8440000000000002E-2</v>
      </c>
      <c r="F227" s="92">
        <v>3.0489999999999999E-6</v>
      </c>
      <c r="G227" s="88">
        <f t="shared" si="33"/>
        <v>1.8443049000000003E-2</v>
      </c>
      <c r="H227" s="77">
        <v>1.75</v>
      </c>
      <c r="I227" s="79" t="s">
        <v>90</v>
      </c>
      <c r="J227" s="187">
        <f t="shared" si="37"/>
        <v>1750000</v>
      </c>
      <c r="K227" s="77">
        <v>64.73</v>
      </c>
      <c r="L227" s="79" t="s">
        <v>12</v>
      </c>
      <c r="M227" s="80">
        <f t="shared" si="35"/>
        <v>64730.000000000007</v>
      </c>
      <c r="N227" s="77">
        <v>12.67</v>
      </c>
      <c r="O227" s="79" t="s">
        <v>12</v>
      </c>
      <c r="P227" s="80">
        <f t="shared" si="36"/>
        <v>12670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30"/>
        <v>1000</v>
      </c>
      <c r="E228" s="91">
        <v>1.813E-2</v>
      </c>
      <c r="F228" s="92">
        <v>2.8459999999999999E-6</v>
      </c>
      <c r="G228" s="88">
        <f t="shared" si="33"/>
        <v>1.8132846000000001E-2</v>
      </c>
      <c r="H228" s="77">
        <v>1.95</v>
      </c>
      <c r="I228" s="79" t="s">
        <v>90</v>
      </c>
      <c r="J228" s="187">
        <f t="shared" si="37"/>
        <v>1950000</v>
      </c>
      <c r="K228" s="77">
        <v>70.25</v>
      </c>
      <c r="L228" s="79" t="s">
        <v>12</v>
      </c>
      <c r="M228" s="80">
        <f t="shared" si="35"/>
        <v>70250</v>
      </c>
      <c r="N228" s="77">
        <v>13.86</v>
      </c>
      <c r="O228" s="79" t="s">
        <v>12</v>
      </c>
      <c r="P228" s="80">
        <f t="shared" si="36"/>
        <v>13860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228"/>
  <sheetViews>
    <sheetView zoomScale="70" zoomScaleNormal="70" workbookViewId="0">
      <selection activeCell="J16" sqref="J16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3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3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srim7Li_Mylar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96</v>
      </c>
      <c r="D6" s="21" t="s">
        <v>32</v>
      </c>
      <c r="F6" s="27" t="s">
        <v>3</v>
      </c>
      <c r="G6" s="28">
        <v>1</v>
      </c>
      <c r="H6" s="28">
        <v>36.36</v>
      </c>
      <c r="I6" s="29">
        <v>4.2</v>
      </c>
      <c r="J6" s="4">
        <v>1</v>
      </c>
      <c r="K6" s="30">
        <v>13.97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97</v>
      </c>
      <c r="F7" s="32" t="s">
        <v>4</v>
      </c>
      <c r="G7" s="33">
        <v>6</v>
      </c>
      <c r="H7" s="33">
        <v>45.45</v>
      </c>
      <c r="I7" s="34">
        <v>62.5</v>
      </c>
      <c r="J7" s="4">
        <v>2</v>
      </c>
      <c r="K7" s="35">
        <v>139.69999999999999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1.397</v>
      </c>
      <c r="D8" s="38" t="s">
        <v>9</v>
      </c>
      <c r="F8" s="32" t="s">
        <v>5</v>
      </c>
      <c r="G8" s="33">
        <v>8</v>
      </c>
      <c r="H8" s="33">
        <v>18.18</v>
      </c>
      <c r="I8" s="34">
        <v>33.299999999999997</v>
      </c>
      <c r="J8" s="4">
        <v>3</v>
      </c>
      <c r="K8" s="35">
        <v>139.69999999999999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9.6310999999999992E+22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109</v>
      </c>
      <c r="F12" s="32"/>
      <c r="G12" s="33"/>
      <c r="H12" s="33"/>
      <c r="I12" s="34"/>
      <c r="J12" s="4">
        <v>7</v>
      </c>
      <c r="K12" s="35">
        <v>14.505000000000001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82</v>
      </c>
      <c r="F13" s="49"/>
      <c r="G13" s="50"/>
      <c r="H13" s="50"/>
      <c r="I13" s="51"/>
      <c r="J13" s="4">
        <v>8</v>
      </c>
      <c r="K13" s="52">
        <v>0.62060999999999999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205</v>
      </c>
      <c r="C14" s="102"/>
      <c r="D14" s="21" t="s">
        <v>206</v>
      </c>
      <c r="E14" s="25"/>
      <c r="F14" s="25"/>
      <c r="G14" s="25"/>
      <c r="H14" s="106">
        <f>SUM(H6:H13)</f>
        <v>99.990000000000009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207</v>
      </c>
      <c r="C15" s="103"/>
      <c r="D15" s="101" t="s">
        <v>220</v>
      </c>
      <c r="E15" s="81"/>
      <c r="F15" s="81"/>
      <c r="G15" s="81"/>
      <c r="H15" s="59"/>
      <c r="I15" s="59"/>
      <c r="J15" s="82"/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116" t="s">
        <v>104</v>
      </c>
      <c r="K16" s="61"/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0" t="s">
        <v>59</v>
      </c>
      <c r="F18" s="191"/>
      <c r="G18" s="192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2.8559999999999999E-2</v>
      </c>
      <c r="F20" s="87">
        <v>0.27110000000000001</v>
      </c>
      <c r="G20" s="88">
        <f>E20+F20</f>
        <v>0.29965999999999998</v>
      </c>
      <c r="H20" s="84">
        <v>13</v>
      </c>
      <c r="I20" s="85" t="s">
        <v>64</v>
      </c>
      <c r="J20" s="97">
        <f>H20/1000/10</f>
        <v>1.2999999999999999E-3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7</v>
      </c>
      <c r="O20" s="85" t="s">
        <v>64</v>
      </c>
      <c r="P20" s="97">
        <f t="shared" ref="P20:P83" si="1">N20/1000/10</f>
        <v>6.9999999999999999E-4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3.0530000000000002E-2</v>
      </c>
      <c r="F21" s="92">
        <v>0.28170000000000001</v>
      </c>
      <c r="G21" s="88">
        <f t="shared" ref="G21:G84" si="3">E21+F21</f>
        <v>0.31223000000000001</v>
      </c>
      <c r="H21" s="89">
        <v>14</v>
      </c>
      <c r="I21" s="90" t="s">
        <v>64</v>
      </c>
      <c r="J21" s="74">
        <f t="shared" ref="J21:J84" si="4">H21/1000/10</f>
        <v>1.4E-3</v>
      </c>
      <c r="K21" s="89">
        <v>11</v>
      </c>
      <c r="L21" s="90" t="s">
        <v>64</v>
      </c>
      <c r="M21" s="74">
        <f t="shared" si="0"/>
        <v>1.0999999999999998E-3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3.2379999999999999E-2</v>
      </c>
      <c r="F22" s="92">
        <v>0.29110000000000003</v>
      </c>
      <c r="G22" s="88">
        <f t="shared" si="3"/>
        <v>0.32348000000000005</v>
      </c>
      <c r="H22" s="89">
        <v>16</v>
      </c>
      <c r="I22" s="90" t="s">
        <v>64</v>
      </c>
      <c r="J22" s="74">
        <f t="shared" si="4"/>
        <v>1.6000000000000001E-3</v>
      </c>
      <c r="K22" s="89">
        <v>11</v>
      </c>
      <c r="L22" s="90" t="s">
        <v>64</v>
      </c>
      <c r="M22" s="74">
        <f t="shared" si="0"/>
        <v>1.0999999999999998E-3</v>
      </c>
      <c r="N22" s="89">
        <v>8</v>
      </c>
      <c r="O22" s="90" t="s">
        <v>64</v>
      </c>
      <c r="P22" s="74">
        <f t="shared" si="1"/>
        <v>8.0000000000000004E-4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3.4139999999999997E-2</v>
      </c>
      <c r="F23" s="92">
        <v>0.2994</v>
      </c>
      <c r="G23" s="88">
        <f t="shared" si="3"/>
        <v>0.33354</v>
      </c>
      <c r="H23" s="89">
        <v>17</v>
      </c>
      <c r="I23" s="90" t="s">
        <v>64</v>
      </c>
      <c r="J23" s="74">
        <f t="shared" si="4"/>
        <v>1.7000000000000001E-3</v>
      </c>
      <c r="K23" s="89">
        <v>12</v>
      </c>
      <c r="L23" s="90" t="s">
        <v>64</v>
      </c>
      <c r="M23" s="74">
        <f t="shared" si="0"/>
        <v>1.2000000000000001E-3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3.5799999999999998E-2</v>
      </c>
      <c r="F24" s="92">
        <v>0.30680000000000002</v>
      </c>
      <c r="G24" s="88">
        <f t="shared" si="3"/>
        <v>0.34260000000000002</v>
      </c>
      <c r="H24" s="89">
        <v>18</v>
      </c>
      <c r="I24" s="90" t="s">
        <v>64</v>
      </c>
      <c r="J24" s="74">
        <f t="shared" si="4"/>
        <v>1.8E-3</v>
      </c>
      <c r="K24" s="89">
        <v>13</v>
      </c>
      <c r="L24" s="90" t="s">
        <v>64</v>
      </c>
      <c r="M24" s="74">
        <f t="shared" si="0"/>
        <v>1.2999999999999999E-3</v>
      </c>
      <c r="N24" s="89">
        <v>9</v>
      </c>
      <c r="O24" s="90" t="s">
        <v>64</v>
      </c>
      <c r="P24" s="74">
        <f t="shared" si="1"/>
        <v>8.9999999999999998E-4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3.739E-2</v>
      </c>
      <c r="F25" s="92">
        <v>0.3135</v>
      </c>
      <c r="G25" s="88">
        <f t="shared" si="3"/>
        <v>0.35088999999999998</v>
      </c>
      <c r="H25" s="89">
        <v>19</v>
      </c>
      <c r="I25" s="90" t="s">
        <v>64</v>
      </c>
      <c r="J25" s="74">
        <f t="shared" si="4"/>
        <v>1.9E-3</v>
      </c>
      <c r="K25" s="89">
        <v>13</v>
      </c>
      <c r="L25" s="90" t="s">
        <v>64</v>
      </c>
      <c r="M25" s="74">
        <f t="shared" si="0"/>
        <v>1.2999999999999999E-3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3.8920000000000003E-2</v>
      </c>
      <c r="F26" s="92">
        <v>0.31950000000000001</v>
      </c>
      <c r="G26" s="88">
        <f t="shared" si="3"/>
        <v>0.35842000000000002</v>
      </c>
      <c r="H26" s="89">
        <v>20</v>
      </c>
      <c r="I26" s="90" t="s">
        <v>64</v>
      </c>
      <c r="J26" s="74">
        <f t="shared" si="4"/>
        <v>2E-3</v>
      </c>
      <c r="K26" s="89">
        <v>14</v>
      </c>
      <c r="L26" s="90" t="s">
        <v>64</v>
      </c>
      <c r="M26" s="74">
        <f t="shared" si="0"/>
        <v>1.4E-3</v>
      </c>
      <c r="N26" s="89">
        <v>10</v>
      </c>
      <c r="O26" s="90" t="s">
        <v>64</v>
      </c>
      <c r="P26" s="74">
        <f t="shared" si="1"/>
        <v>1E-3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4.0390000000000002E-2</v>
      </c>
      <c r="F27" s="92">
        <v>0.32500000000000001</v>
      </c>
      <c r="G27" s="88">
        <f t="shared" si="3"/>
        <v>0.36538999999999999</v>
      </c>
      <c r="H27" s="89">
        <v>21</v>
      </c>
      <c r="I27" s="90" t="s">
        <v>64</v>
      </c>
      <c r="J27" s="74">
        <f t="shared" si="4"/>
        <v>2.1000000000000003E-3</v>
      </c>
      <c r="K27" s="89">
        <v>15</v>
      </c>
      <c r="L27" s="90" t="s">
        <v>64</v>
      </c>
      <c r="M27" s="74">
        <f t="shared" si="0"/>
        <v>1.5E-3</v>
      </c>
      <c r="N27" s="89">
        <v>11</v>
      </c>
      <c r="O27" s="90" t="s">
        <v>64</v>
      </c>
      <c r="P27" s="74">
        <f t="shared" si="1"/>
        <v>1.0999999999999998E-3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4.181E-2</v>
      </c>
      <c r="F28" s="92">
        <v>0.33</v>
      </c>
      <c r="G28" s="88">
        <f t="shared" si="3"/>
        <v>0.37181000000000003</v>
      </c>
      <c r="H28" s="89">
        <v>22</v>
      </c>
      <c r="I28" s="90" t="s">
        <v>64</v>
      </c>
      <c r="J28" s="74">
        <f t="shared" si="4"/>
        <v>2.1999999999999997E-3</v>
      </c>
      <c r="K28" s="89">
        <v>15</v>
      </c>
      <c r="L28" s="90" t="s">
        <v>64</v>
      </c>
      <c r="M28" s="74">
        <f t="shared" si="0"/>
        <v>1.5E-3</v>
      </c>
      <c r="N28" s="89">
        <v>11</v>
      </c>
      <c r="O28" s="90" t="s">
        <v>64</v>
      </c>
      <c r="P28" s="74">
        <f t="shared" si="1"/>
        <v>1.0999999999999998E-3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4.3180000000000003E-2</v>
      </c>
      <c r="F29" s="92">
        <v>0.33460000000000001</v>
      </c>
      <c r="G29" s="88">
        <f t="shared" si="3"/>
        <v>0.37778</v>
      </c>
      <c r="H29" s="89">
        <v>23</v>
      </c>
      <c r="I29" s="90" t="s">
        <v>64</v>
      </c>
      <c r="J29" s="74">
        <f t="shared" si="4"/>
        <v>2.3E-3</v>
      </c>
      <c r="K29" s="89">
        <v>16</v>
      </c>
      <c r="L29" s="90" t="s">
        <v>64</v>
      </c>
      <c r="M29" s="74">
        <f t="shared" si="0"/>
        <v>1.6000000000000001E-3</v>
      </c>
      <c r="N29" s="89">
        <v>12</v>
      </c>
      <c r="O29" s="90" t="s">
        <v>64</v>
      </c>
      <c r="P29" s="74">
        <f t="shared" si="1"/>
        <v>1.2000000000000001E-3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4.4510000000000001E-2</v>
      </c>
      <c r="F30" s="92">
        <v>0.33889999999999998</v>
      </c>
      <c r="G30" s="88">
        <f t="shared" si="3"/>
        <v>0.38340999999999997</v>
      </c>
      <c r="H30" s="89">
        <v>24</v>
      </c>
      <c r="I30" s="90" t="s">
        <v>64</v>
      </c>
      <c r="J30" s="74">
        <f t="shared" si="4"/>
        <v>2.4000000000000002E-3</v>
      </c>
      <c r="K30" s="89">
        <v>17</v>
      </c>
      <c r="L30" s="90" t="s">
        <v>64</v>
      </c>
      <c r="M30" s="74">
        <f t="shared" si="0"/>
        <v>1.7000000000000001E-3</v>
      </c>
      <c r="N30" s="89">
        <v>12</v>
      </c>
      <c r="O30" s="90" t="s">
        <v>64</v>
      </c>
      <c r="P30" s="74">
        <f t="shared" si="1"/>
        <v>1.2000000000000001E-3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4.58E-2</v>
      </c>
      <c r="F31" s="92">
        <v>0.34279999999999999</v>
      </c>
      <c r="G31" s="88">
        <f t="shared" si="3"/>
        <v>0.3886</v>
      </c>
      <c r="H31" s="89">
        <v>25</v>
      </c>
      <c r="I31" s="90" t="s">
        <v>64</v>
      </c>
      <c r="J31" s="74">
        <f t="shared" si="4"/>
        <v>2.5000000000000001E-3</v>
      </c>
      <c r="K31" s="89">
        <v>17</v>
      </c>
      <c r="L31" s="90" t="s">
        <v>64</v>
      </c>
      <c r="M31" s="74">
        <f t="shared" si="0"/>
        <v>1.7000000000000001E-3</v>
      </c>
      <c r="N31" s="89">
        <v>12</v>
      </c>
      <c r="O31" s="90" t="s">
        <v>64</v>
      </c>
      <c r="P31" s="74">
        <f t="shared" si="1"/>
        <v>1.2000000000000001E-3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4.8280000000000003E-2</v>
      </c>
      <c r="F32" s="92">
        <v>0.34989999999999999</v>
      </c>
      <c r="G32" s="88">
        <f t="shared" si="3"/>
        <v>0.39817999999999998</v>
      </c>
      <c r="H32" s="89">
        <v>27</v>
      </c>
      <c r="I32" s="90" t="s">
        <v>64</v>
      </c>
      <c r="J32" s="74">
        <f t="shared" si="4"/>
        <v>2.7000000000000001E-3</v>
      </c>
      <c r="K32" s="89">
        <v>18</v>
      </c>
      <c r="L32" s="90" t="s">
        <v>64</v>
      </c>
      <c r="M32" s="74">
        <f t="shared" si="0"/>
        <v>1.8E-3</v>
      </c>
      <c r="N32" s="89">
        <v>13</v>
      </c>
      <c r="O32" s="90" t="s">
        <v>64</v>
      </c>
      <c r="P32" s="74">
        <f t="shared" si="1"/>
        <v>1.2999999999999999E-3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5.1200000000000002E-2</v>
      </c>
      <c r="F33" s="92">
        <v>0.3574</v>
      </c>
      <c r="G33" s="88">
        <f t="shared" si="3"/>
        <v>0.40860000000000002</v>
      </c>
      <c r="H33" s="89">
        <v>29</v>
      </c>
      <c r="I33" s="90" t="s">
        <v>64</v>
      </c>
      <c r="J33" s="74">
        <f t="shared" si="4"/>
        <v>2.9000000000000002E-3</v>
      </c>
      <c r="K33" s="89">
        <v>20</v>
      </c>
      <c r="L33" s="90" t="s">
        <v>64</v>
      </c>
      <c r="M33" s="74">
        <f t="shared" si="0"/>
        <v>2E-3</v>
      </c>
      <c r="N33" s="89">
        <v>14</v>
      </c>
      <c r="O33" s="90" t="s">
        <v>64</v>
      </c>
      <c r="P33" s="74">
        <f t="shared" si="1"/>
        <v>1.4E-3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5.3969999999999997E-2</v>
      </c>
      <c r="F34" s="92">
        <v>0.36370000000000002</v>
      </c>
      <c r="G34" s="88">
        <f t="shared" si="3"/>
        <v>0.41767000000000004</v>
      </c>
      <c r="H34" s="89">
        <v>32</v>
      </c>
      <c r="I34" s="90" t="s">
        <v>64</v>
      </c>
      <c r="J34" s="74">
        <f t="shared" si="4"/>
        <v>3.2000000000000002E-3</v>
      </c>
      <c r="K34" s="89">
        <v>21</v>
      </c>
      <c r="L34" s="90" t="s">
        <v>64</v>
      </c>
      <c r="M34" s="74">
        <f t="shared" si="0"/>
        <v>2.1000000000000003E-3</v>
      </c>
      <c r="N34" s="89">
        <v>15</v>
      </c>
      <c r="O34" s="90" t="s">
        <v>64</v>
      </c>
      <c r="P34" s="74">
        <f t="shared" si="1"/>
        <v>1.5E-3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5.6610000000000001E-2</v>
      </c>
      <c r="F35" s="92">
        <v>0.36909999999999998</v>
      </c>
      <c r="G35" s="88">
        <f t="shared" si="3"/>
        <v>0.42570999999999998</v>
      </c>
      <c r="H35" s="89">
        <v>34</v>
      </c>
      <c r="I35" s="90" t="s">
        <v>64</v>
      </c>
      <c r="J35" s="74">
        <f t="shared" si="4"/>
        <v>3.4000000000000002E-3</v>
      </c>
      <c r="K35" s="89">
        <v>22</v>
      </c>
      <c r="L35" s="90" t="s">
        <v>64</v>
      </c>
      <c r="M35" s="74">
        <f t="shared" si="0"/>
        <v>2.1999999999999997E-3</v>
      </c>
      <c r="N35" s="89">
        <v>16</v>
      </c>
      <c r="O35" s="90" t="s">
        <v>64</v>
      </c>
      <c r="P35" s="74">
        <f t="shared" si="1"/>
        <v>1.6000000000000001E-3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5.9130000000000002E-2</v>
      </c>
      <c r="F36" s="92">
        <v>0.37369999999999998</v>
      </c>
      <c r="G36" s="88">
        <f t="shared" si="3"/>
        <v>0.43282999999999999</v>
      </c>
      <c r="H36" s="89">
        <v>37</v>
      </c>
      <c r="I36" s="90" t="s">
        <v>64</v>
      </c>
      <c r="J36" s="74">
        <f t="shared" si="4"/>
        <v>3.6999999999999997E-3</v>
      </c>
      <c r="K36" s="89">
        <v>24</v>
      </c>
      <c r="L36" s="90" t="s">
        <v>64</v>
      </c>
      <c r="M36" s="74">
        <f t="shared" si="0"/>
        <v>2.4000000000000002E-3</v>
      </c>
      <c r="N36" s="89">
        <v>17</v>
      </c>
      <c r="O36" s="90" t="s">
        <v>64</v>
      </c>
      <c r="P36" s="74">
        <f t="shared" si="1"/>
        <v>1.7000000000000001E-3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6.1539999999999997E-2</v>
      </c>
      <c r="F37" s="92">
        <v>0.37769999999999998</v>
      </c>
      <c r="G37" s="88">
        <f t="shared" si="3"/>
        <v>0.43923999999999996</v>
      </c>
      <c r="H37" s="89">
        <v>39</v>
      </c>
      <c r="I37" s="90" t="s">
        <v>64</v>
      </c>
      <c r="J37" s="74">
        <f t="shared" si="4"/>
        <v>3.8999999999999998E-3</v>
      </c>
      <c r="K37" s="89">
        <v>25</v>
      </c>
      <c r="L37" s="90" t="s">
        <v>64</v>
      </c>
      <c r="M37" s="74">
        <f t="shared" si="0"/>
        <v>2.5000000000000001E-3</v>
      </c>
      <c r="N37" s="89">
        <v>18</v>
      </c>
      <c r="O37" s="90" t="s">
        <v>64</v>
      </c>
      <c r="P37" s="74">
        <f t="shared" si="1"/>
        <v>1.8E-3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6.386E-2</v>
      </c>
      <c r="F38" s="92">
        <v>0.38119999999999998</v>
      </c>
      <c r="G38" s="88">
        <f t="shared" si="3"/>
        <v>0.44506000000000001</v>
      </c>
      <c r="H38" s="89">
        <v>41</v>
      </c>
      <c r="I38" s="90" t="s">
        <v>64</v>
      </c>
      <c r="J38" s="74">
        <f t="shared" si="4"/>
        <v>4.1000000000000003E-3</v>
      </c>
      <c r="K38" s="89">
        <v>26</v>
      </c>
      <c r="L38" s="90" t="s">
        <v>64</v>
      </c>
      <c r="M38" s="74">
        <f t="shared" si="0"/>
        <v>2.5999999999999999E-3</v>
      </c>
      <c r="N38" s="89">
        <v>19</v>
      </c>
      <c r="O38" s="90" t="s">
        <v>64</v>
      </c>
      <c r="P38" s="74">
        <f t="shared" si="1"/>
        <v>1.9E-3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6.6100000000000006E-2</v>
      </c>
      <c r="F39" s="92">
        <v>0.38419999999999999</v>
      </c>
      <c r="G39" s="88">
        <f t="shared" si="3"/>
        <v>0.45029999999999998</v>
      </c>
      <c r="H39" s="89">
        <v>43</v>
      </c>
      <c r="I39" s="90" t="s">
        <v>64</v>
      </c>
      <c r="J39" s="74">
        <f t="shared" si="4"/>
        <v>4.3E-3</v>
      </c>
      <c r="K39" s="89">
        <v>28</v>
      </c>
      <c r="L39" s="90" t="s">
        <v>64</v>
      </c>
      <c r="M39" s="74">
        <f t="shared" si="0"/>
        <v>2.8E-3</v>
      </c>
      <c r="N39" s="89">
        <v>20</v>
      </c>
      <c r="O39" s="90" t="s">
        <v>64</v>
      </c>
      <c r="P39" s="74">
        <f t="shared" si="1"/>
        <v>2E-3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6.8269999999999997E-2</v>
      </c>
      <c r="F40" s="92">
        <v>0.38679999999999998</v>
      </c>
      <c r="G40" s="88">
        <f t="shared" si="3"/>
        <v>0.45506999999999997</v>
      </c>
      <c r="H40" s="89">
        <v>46</v>
      </c>
      <c r="I40" s="90" t="s">
        <v>64</v>
      </c>
      <c r="J40" s="74">
        <f t="shared" si="4"/>
        <v>4.5999999999999999E-3</v>
      </c>
      <c r="K40" s="89">
        <v>29</v>
      </c>
      <c r="L40" s="90" t="s">
        <v>64</v>
      </c>
      <c r="M40" s="74">
        <f t="shared" si="0"/>
        <v>2.9000000000000002E-3</v>
      </c>
      <c r="N40" s="89">
        <v>21</v>
      </c>
      <c r="O40" s="90" t="s">
        <v>64</v>
      </c>
      <c r="P40" s="74">
        <f t="shared" si="1"/>
        <v>2.1000000000000003E-3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7.2410000000000002E-2</v>
      </c>
      <c r="F41" s="92">
        <v>0.39100000000000001</v>
      </c>
      <c r="G41" s="88">
        <f t="shared" si="3"/>
        <v>0.46340999999999999</v>
      </c>
      <c r="H41" s="89">
        <v>50</v>
      </c>
      <c r="I41" s="90" t="s">
        <v>64</v>
      </c>
      <c r="J41" s="74">
        <f t="shared" si="4"/>
        <v>5.0000000000000001E-3</v>
      </c>
      <c r="K41" s="89">
        <v>32</v>
      </c>
      <c r="L41" s="90" t="s">
        <v>64</v>
      </c>
      <c r="M41" s="74">
        <f t="shared" si="0"/>
        <v>3.2000000000000002E-3</v>
      </c>
      <c r="N41" s="89">
        <v>23</v>
      </c>
      <c r="O41" s="90" t="s">
        <v>64</v>
      </c>
      <c r="P41" s="74">
        <f t="shared" si="1"/>
        <v>2.3E-3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7.6329999999999995E-2</v>
      </c>
      <c r="F42" s="92">
        <v>0.39410000000000001</v>
      </c>
      <c r="G42" s="88">
        <f t="shared" si="3"/>
        <v>0.47043000000000001</v>
      </c>
      <c r="H42" s="89">
        <v>55</v>
      </c>
      <c r="I42" s="90" t="s">
        <v>64</v>
      </c>
      <c r="J42" s="74">
        <f t="shared" si="4"/>
        <v>5.4999999999999997E-3</v>
      </c>
      <c r="K42" s="89">
        <v>34</v>
      </c>
      <c r="L42" s="90" t="s">
        <v>64</v>
      </c>
      <c r="M42" s="74">
        <f t="shared" si="0"/>
        <v>3.4000000000000002E-3</v>
      </c>
      <c r="N42" s="89">
        <v>25</v>
      </c>
      <c r="O42" s="90" t="s">
        <v>64</v>
      </c>
      <c r="P42" s="74">
        <f t="shared" si="1"/>
        <v>2.5000000000000001E-3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8.0060000000000006E-2</v>
      </c>
      <c r="F43" s="92">
        <v>0.39639999999999997</v>
      </c>
      <c r="G43" s="88">
        <f t="shared" si="3"/>
        <v>0.47645999999999999</v>
      </c>
      <c r="H43" s="89">
        <v>59</v>
      </c>
      <c r="I43" s="90" t="s">
        <v>64</v>
      </c>
      <c r="J43" s="74">
        <f t="shared" si="4"/>
        <v>5.8999999999999999E-3</v>
      </c>
      <c r="K43" s="89">
        <v>36</v>
      </c>
      <c r="L43" s="90" t="s">
        <v>64</v>
      </c>
      <c r="M43" s="74">
        <f t="shared" si="0"/>
        <v>3.5999999999999999E-3</v>
      </c>
      <c r="N43" s="89">
        <v>26</v>
      </c>
      <c r="O43" s="90" t="s">
        <v>64</v>
      </c>
      <c r="P43" s="74">
        <f t="shared" si="1"/>
        <v>2.5999999999999999E-3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8.362E-2</v>
      </c>
      <c r="F44" s="92">
        <v>0.39800000000000002</v>
      </c>
      <c r="G44" s="88">
        <f t="shared" si="3"/>
        <v>0.48162000000000005</v>
      </c>
      <c r="H44" s="89">
        <v>64</v>
      </c>
      <c r="I44" s="90" t="s">
        <v>64</v>
      </c>
      <c r="J44" s="74">
        <f t="shared" si="4"/>
        <v>6.4000000000000003E-3</v>
      </c>
      <c r="K44" s="89">
        <v>39</v>
      </c>
      <c r="L44" s="90" t="s">
        <v>64</v>
      </c>
      <c r="M44" s="74">
        <f t="shared" si="0"/>
        <v>3.8999999999999998E-3</v>
      </c>
      <c r="N44" s="89">
        <v>28</v>
      </c>
      <c r="O44" s="90" t="s">
        <v>64</v>
      </c>
      <c r="P44" s="74">
        <f t="shared" si="1"/>
        <v>2.8E-3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8.7029999999999996E-2</v>
      </c>
      <c r="F45" s="92">
        <v>0.3992</v>
      </c>
      <c r="G45" s="88">
        <f t="shared" si="3"/>
        <v>0.48623</v>
      </c>
      <c r="H45" s="89">
        <v>68</v>
      </c>
      <c r="I45" s="90" t="s">
        <v>64</v>
      </c>
      <c r="J45" s="74">
        <f t="shared" si="4"/>
        <v>6.8000000000000005E-3</v>
      </c>
      <c r="K45" s="89">
        <v>41</v>
      </c>
      <c r="L45" s="90" t="s">
        <v>64</v>
      </c>
      <c r="M45" s="74">
        <f t="shared" si="0"/>
        <v>4.1000000000000003E-3</v>
      </c>
      <c r="N45" s="89">
        <v>30</v>
      </c>
      <c r="O45" s="90" t="s">
        <v>64</v>
      </c>
      <c r="P45" s="74">
        <f t="shared" si="1"/>
        <v>3.0000000000000001E-3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9.0319999999999998E-2</v>
      </c>
      <c r="F46" s="92">
        <v>0.39979999999999999</v>
      </c>
      <c r="G46" s="88">
        <f t="shared" si="3"/>
        <v>0.49012</v>
      </c>
      <c r="H46" s="89">
        <v>73</v>
      </c>
      <c r="I46" s="90" t="s">
        <v>64</v>
      </c>
      <c r="J46" s="74">
        <f t="shared" si="4"/>
        <v>7.2999999999999992E-3</v>
      </c>
      <c r="K46" s="89">
        <v>44</v>
      </c>
      <c r="L46" s="90" t="s">
        <v>64</v>
      </c>
      <c r="M46" s="74">
        <f t="shared" si="0"/>
        <v>4.3999999999999994E-3</v>
      </c>
      <c r="N46" s="89">
        <v>32</v>
      </c>
      <c r="O46" s="90" t="s">
        <v>64</v>
      </c>
      <c r="P46" s="74">
        <f t="shared" si="1"/>
        <v>3.2000000000000002E-3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9.6549999999999997E-2</v>
      </c>
      <c r="F47" s="92">
        <v>0.40010000000000001</v>
      </c>
      <c r="G47" s="88">
        <f t="shared" si="3"/>
        <v>0.49665000000000004</v>
      </c>
      <c r="H47" s="89">
        <v>82</v>
      </c>
      <c r="I47" s="90" t="s">
        <v>64</v>
      </c>
      <c r="J47" s="74">
        <f t="shared" si="4"/>
        <v>8.2000000000000007E-3</v>
      </c>
      <c r="K47" s="89">
        <v>48</v>
      </c>
      <c r="L47" s="90" t="s">
        <v>64</v>
      </c>
      <c r="M47" s="74">
        <f t="shared" si="0"/>
        <v>4.8000000000000004E-3</v>
      </c>
      <c r="N47" s="89">
        <v>35</v>
      </c>
      <c r="O47" s="90" t="s">
        <v>64</v>
      </c>
      <c r="P47" s="74">
        <f t="shared" si="1"/>
        <v>3.5000000000000005E-3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0.1024</v>
      </c>
      <c r="F48" s="92">
        <v>0.39939999999999998</v>
      </c>
      <c r="G48" s="88">
        <f t="shared" si="3"/>
        <v>0.50180000000000002</v>
      </c>
      <c r="H48" s="89">
        <v>90</v>
      </c>
      <c r="I48" s="90" t="s">
        <v>64</v>
      </c>
      <c r="J48" s="74">
        <f t="shared" si="4"/>
        <v>8.9999999999999993E-3</v>
      </c>
      <c r="K48" s="89">
        <v>53</v>
      </c>
      <c r="L48" s="90" t="s">
        <v>64</v>
      </c>
      <c r="M48" s="74">
        <f t="shared" si="0"/>
        <v>5.3E-3</v>
      </c>
      <c r="N48" s="89">
        <v>38</v>
      </c>
      <c r="O48" s="90" t="s">
        <v>64</v>
      </c>
      <c r="P48" s="74">
        <f t="shared" si="1"/>
        <v>3.8E-3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0.1079</v>
      </c>
      <c r="F49" s="92">
        <v>0.39800000000000002</v>
      </c>
      <c r="G49" s="88">
        <f t="shared" si="3"/>
        <v>0.50590000000000002</v>
      </c>
      <c r="H49" s="89">
        <v>99</v>
      </c>
      <c r="I49" s="90" t="s">
        <v>64</v>
      </c>
      <c r="J49" s="74">
        <f t="shared" si="4"/>
        <v>9.9000000000000008E-3</v>
      </c>
      <c r="K49" s="89">
        <v>57</v>
      </c>
      <c r="L49" s="90" t="s">
        <v>64</v>
      </c>
      <c r="M49" s="74">
        <f t="shared" si="0"/>
        <v>5.7000000000000002E-3</v>
      </c>
      <c r="N49" s="89">
        <v>41</v>
      </c>
      <c r="O49" s="90" t="s">
        <v>64</v>
      </c>
      <c r="P49" s="74">
        <f t="shared" si="1"/>
        <v>4.1000000000000003E-3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0.1132</v>
      </c>
      <c r="F50" s="92">
        <v>0.39600000000000002</v>
      </c>
      <c r="G50" s="88">
        <f t="shared" si="3"/>
        <v>0.50919999999999999</v>
      </c>
      <c r="H50" s="89">
        <v>108</v>
      </c>
      <c r="I50" s="90" t="s">
        <v>64</v>
      </c>
      <c r="J50" s="74">
        <f t="shared" si="4"/>
        <v>1.0800000000000001E-2</v>
      </c>
      <c r="K50" s="89">
        <v>62</v>
      </c>
      <c r="L50" s="90" t="s">
        <v>64</v>
      </c>
      <c r="M50" s="74">
        <f t="shared" si="0"/>
        <v>6.1999999999999998E-3</v>
      </c>
      <c r="N50" s="89">
        <v>45</v>
      </c>
      <c r="O50" s="90" t="s">
        <v>64</v>
      </c>
      <c r="P50" s="74">
        <f t="shared" si="1"/>
        <v>4.4999999999999997E-3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0.1183</v>
      </c>
      <c r="F51" s="92">
        <v>0.39369999999999999</v>
      </c>
      <c r="G51" s="88">
        <f t="shared" si="3"/>
        <v>0.51200000000000001</v>
      </c>
      <c r="H51" s="89">
        <v>117</v>
      </c>
      <c r="I51" s="90" t="s">
        <v>64</v>
      </c>
      <c r="J51" s="74">
        <f t="shared" si="4"/>
        <v>1.17E-2</v>
      </c>
      <c r="K51" s="89">
        <v>66</v>
      </c>
      <c r="L51" s="90" t="s">
        <v>64</v>
      </c>
      <c r="M51" s="74">
        <f t="shared" si="0"/>
        <v>6.6E-3</v>
      </c>
      <c r="N51" s="89">
        <v>48</v>
      </c>
      <c r="O51" s="90" t="s">
        <v>64</v>
      </c>
      <c r="P51" s="74">
        <f t="shared" si="1"/>
        <v>4.8000000000000004E-3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0.1231</v>
      </c>
      <c r="F52" s="92">
        <v>0.3911</v>
      </c>
      <c r="G52" s="88">
        <f t="shared" si="3"/>
        <v>0.51419999999999999</v>
      </c>
      <c r="H52" s="89">
        <v>126</v>
      </c>
      <c r="I52" s="90" t="s">
        <v>64</v>
      </c>
      <c r="J52" s="74">
        <f t="shared" si="4"/>
        <v>1.26E-2</v>
      </c>
      <c r="K52" s="89">
        <v>71</v>
      </c>
      <c r="L52" s="90" t="s">
        <v>64</v>
      </c>
      <c r="M52" s="74">
        <f t="shared" si="0"/>
        <v>7.0999999999999995E-3</v>
      </c>
      <c r="N52" s="89">
        <v>51</v>
      </c>
      <c r="O52" s="90" t="s">
        <v>64</v>
      </c>
      <c r="P52" s="74">
        <f t="shared" si="1"/>
        <v>5.0999999999999995E-3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0.12770000000000001</v>
      </c>
      <c r="F53" s="92">
        <v>0.38829999999999998</v>
      </c>
      <c r="G53" s="88">
        <f t="shared" si="3"/>
        <v>0.51600000000000001</v>
      </c>
      <c r="H53" s="89">
        <v>135</v>
      </c>
      <c r="I53" s="90" t="s">
        <v>64</v>
      </c>
      <c r="J53" s="74">
        <f t="shared" si="4"/>
        <v>1.3500000000000002E-2</v>
      </c>
      <c r="K53" s="89">
        <v>75</v>
      </c>
      <c r="L53" s="90" t="s">
        <v>64</v>
      </c>
      <c r="M53" s="74">
        <f t="shared" si="0"/>
        <v>7.4999999999999997E-3</v>
      </c>
      <c r="N53" s="89">
        <v>54</v>
      </c>
      <c r="O53" s="90" t="s">
        <v>64</v>
      </c>
      <c r="P53" s="74">
        <f t="shared" si="1"/>
        <v>5.4000000000000003E-3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0.13220000000000001</v>
      </c>
      <c r="F54" s="92">
        <v>0.38529999999999998</v>
      </c>
      <c r="G54" s="88">
        <f t="shared" si="3"/>
        <v>0.51749999999999996</v>
      </c>
      <c r="H54" s="89">
        <v>144</v>
      </c>
      <c r="I54" s="90" t="s">
        <v>64</v>
      </c>
      <c r="J54" s="74">
        <f t="shared" si="4"/>
        <v>1.44E-2</v>
      </c>
      <c r="K54" s="89">
        <v>79</v>
      </c>
      <c r="L54" s="90" t="s">
        <v>64</v>
      </c>
      <c r="M54" s="74">
        <f t="shared" si="0"/>
        <v>7.9000000000000008E-3</v>
      </c>
      <c r="N54" s="89">
        <v>57</v>
      </c>
      <c r="O54" s="90" t="s">
        <v>64</v>
      </c>
      <c r="P54" s="74">
        <f t="shared" si="1"/>
        <v>5.7000000000000002E-3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0.13650000000000001</v>
      </c>
      <c r="F55" s="92">
        <v>0.38219999999999998</v>
      </c>
      <c r="G55" s="88">
        <f t="shared" si="3"/>
        <v>0.51869999999999994</v>
      </c>
      <c r="H55" s="89">
        <v>153</v>
      </c>
      <c r="I55" s="90" t="s">
        <v>64</v>
      </c>
      <c r="J55" s="74">
        <f t="shared" si="4"/>
        <v>1.5299999999999999E-2</v>
      </c>
      <c r="K55" s="89">
        <v>84</v>
      </c>
      <c r="L55" s="90" t="s">
        <v>64</v>
      </c>
      <c r="M55" s="74">
        <f t="shared" si="0"/>
        <v>8.4000000000000012E-3</v>
      </c>
      <c r="N55" s="89">
        <v>60</v>
      </c>
      <c r="O55" s="90" t="s">
        <v>64</v>
      </c>
      <c r="P55" s="74">
        <f t="shared" si="1"/>
        <v>6.0000000000000001E-3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0.14069999999999999</v>
      </c>
      <c r="F56" s="92">
        <v>0.37909999999999999</v>
      </c>
      <c r="G56" s="88">
        <f t="shared" si="3"/>
        <v>0.51980000000000004</v>
      </c>
      <c r="H56" s="89">
        <v>162</v>
      </c>
      <c r="I56" s="90" t="s">
        <v>64</v>
      </c>
      <c r="J56" s="74">
        <f t="shared" si="4"/>
        <v>1.6199999999999999E-2</v>
      </c>
      <c r="K56" s="89">
        <v>88</v>
      </c>
      <c r="L56" s="90" t="s">
        <v>64</v>
      </c>
      <c r="M56" s="74">
        <f t="shared" si="0"/>
        <v>8.7999999999999988E-3</v>
      </c>
      <c r="N56" s="89">
        <v>63</v>
      </c>
      <c r="O56" s="90" t="s">
        <v>64</v>
      </c>
      <c r="P56" s="74">
        <f t="shared" si="1"/>
        <v>6.3E-3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0.14480000000000001</v>
      </c>
      <c r="F57" s="92">
        <v>0.37590000000000001</v>
      </c>
      <c r="G57" s="88">
        <f t="shared" si="3"/>
        <v>0.52070000000000005</v>
      </c>
      <c r="H57" s="89">
        <v>171</v>
      </c>
      <c r="I57" s="90" t="s">
        <v>64</v>
      </c>
      <c r="J57" s="74">
        <f t="shared" si="4"/>
        <v>1.7100000000000001E-2</v>
      </c>
      <c r="K57" s="89">
        <v>92</v>
      </c>
      <c r="L57" s="90" t="s">
        <v>64</v>
      </c>
      <c r="M57" s="74">
        <f t="shared" si="0"/>
        <v>9.1999999999999998E-3</v>
      </c>
      <c r="N57" s="89">
        <v>66</v>
      </c>
      <c r="O57" s="90" t="s">
        <v>64</v>
      </c>
      <c r="P57" s="74">
        <f t="shared" si="1"/>
        <v>6.6E-3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0.1527</v>
      </c>
      <c r="F58" s="92">
        <v>0.3695</v>
      </c>
      <c r="G58" s="88">
        <f t="shared" si="3"/>
        <v>0.5222</v>
      </c>
      <c r="H58" s="89">
        <v>190</v>
      </c>
      <c r="I58" s="90" t="s">
        <v>64</v>
      </c>
      <c r="J58" s="74">
        <f t="shared" si="4"/>
        <v>1.9E-2</v>
      </c>
      <c r="K58" s="89">
        <v>101</v>
      </c>
      <c r="L58" s="90" t="s">
        <v>64</v>
      </c>
      <c r="M58" s="74">
        <f t="shared" si="0"/>
        <v>1.0100000000000001E-2</v>
      </c>
      <c r="N58" s="89">
        <v>72</v>
      </c>
      <c r="O58" s="90" t="s">
        <v>64</v>
      </c>
      <c r="P58" s="74">
        <f t="shared" si="1"/>
        <v>7.1999999999999998E-3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0.16189999999999999</v>
      </c>
      <c r="F59" s="92">
        <v>0.36159999999999998</v>
      </c>
      <c r="G59" s="88">
        <f t="shared" si="3"/>
        <v>0.52349999999999997</v>
      </c>
      <c r="H59" s="89">
        <v>213</v>
      </c>
      <c r="I59" s="90" t="s">
        <v>64</v>
      </c>
      <c r="J59" s="74">
        <f t="shared" si="4"/>
        <v>2.1299999999999999E-2</v>
      </c>
      <c r="K59" s="89">
        <v>111</v>
      </c>
      <c r="L59" s="90" t="s">
        <v>64</v>
      </c>
      <c r="M59" s="74">
        <f t="shared" si="0"/>
        <v>1.11E-2</v>
      </c>
      <c r="N59" s="89">
        <v>80</v>
      </c>
      <c r="O59" s="90" t="s">
        <v>64</v>
      </c>
      <c r="P59" s="74">
        <f t="shared" si="1"/>
        <v>8.0000000000000002E-3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0.17069999999999999</v>
      </c>
      <c r="F60" s="92">
        <v>0.35370000000000001</v>
      </c>
      <c r="G60" s="88">
        <f t="shared" si="3"/>
        <v>0.52439999999999998</v>
      </c>
      <c r="H60" s="89">
        <v>236</v>
      </c>
      <c r="I60" s="90" t="s">
        <v>64</v>
      </c>
      <c r="J60" s="74">
        <f t="shared" si="4"/>
        <v>2.3599999999999999E-2</v>
      </c>
      <c r="K60" s="89">
        <v>121</v>
      </c>
      <c r="L60" s="90" t="s">
        <v>64</v>
      </c>
      <c r="M60" s="74">
        <f t="shared" si="0"/>
        <v>1.21E-2</v>
      </c>
      <c r="N60" s="89">
        <v>87</v>
      </c>
      <c r="O60" s="90" t="s">
        <v>64</v>
      </c>
      <c r="P60" s="74">
        <f t="shared" si="1"/>
        <v>8.6999999999999994E-3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0.17899999999999999</v>
      </c>
      <c r="F61" s="92">
        <v>0.34620000000000001</v>
      </c>
      <c r="G61" s="88">
        <f t="shared" si="3"/>
        <v>0.5252</v>
      </c>
      <c r="H61" s="89">
        <v>259</v>
      </c>
      <c r="I61" s="90" t="s">
        <v>64</v>
      </c>
      <c r="J61" s="74">
        <f t="shared" si="4"/>
        <v>2.5899999999999999E-2</v>
      </c>
      <c r="K61" s="89">
        <v>131</v>
      </c>
      <c r="L61" s="90" t="s">
        <v>64</v>
      </c>
      <c r="M61" s="74">
        <f t="shared" si="0"/>
        <v>1.3100000000000001E-2</v>
      </c>
      <c r="N61" s="89">
        <v>95</v>
      </c>
      <c r="O61" s="90" t="s">
        <v>64</v>
      </c>
      <c r="P61" s="74">
        <f t="shared" si="1"/>
        <v>9.4999999999999998E-3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0.187</v>
      </c>
      <c r="F62" s="92">
        <v>0.33879999999999999</v>
      </c>
      <c r="G62" s="88">
        <f t="shared" si="3"/>
        <v>0.52580000000000005</v>
      </c>
      <c r="H62" s="89">
        <v>283</v>
      </c>
      <c r="I62" s="90" t="s">
        <v>64</v>
      </c>
      <c r="J62" s="74">
        <f t="shared" si="4"/>
        <v>2.8299999999999999E-2</v>
      </c>
      <c r="K62" s="89">
        <v>141</v>
      </c>
      <c r="L62" s="90" t="s">
        <v>64</v>
      </c>
      <c r="M62" s="74">
        <f t="shared" si="0"/>
        <v>1.4099999999999998E-2</v>
      </c>
      <c r="N62" s="89">
        <v>102</v>
      </c>
      <c r="O62" s="90" t="s">
        <v>64</v>
      </c>
      <c r="P62" s="74">
        <f t="shared" si="1"/>
        <v>1.0199999999999999E-2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0.1946</v>
      </c>
      <c r="F63" s="92">
        <v>0.33179999999999998</v>
      </c>
      <c r="G63" s="88">
        <f t="shared" si="3"/>
        <v>0.52639999999999998</v>
      </c>
      <c r="H63" s="89">
        <v>307</v>
      </c>
      <c r="I63" s="90" t="s">
        <v>64</v>
      </c>
      <c r="J63" s="74">
        <f t="shared" si="4"/>
        <v>3.0699999999999998E-2</v>
      </c>
      <c r="K63" s="89">
        <v>151</v>
      </c>
      <c r="L63" s="90" t="s">
        <v>64</v>
      </c>
      <c r="M63" s="74">
        <f t="shared" si="0"/>
        <v>1.5099999999999999E-2</v>
      </c>
      <c r="N63" s="89">
        <v>110</v>
      </c>
      <c r="O63" s="90" t="s">
        <v>64</v>
      </c>
      <c r="P63" s="74">
        <f t="shared" si="1"/>
        <v>1.0999999999999999E-2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0.20200000000000001</v>
      </c>
      <c r="F64" s="92">
        <v>0.3251</v>
      </c>
      <c r="G64" s="88">
        <f t="shared" si="3"/>
        <v>0.52710000000000001</v>
      </c>
      <c r="H64" s="89">
        <v>331</v>
      </c>
      <c r="I64" s="90" t="s">
        <v>64</v>
      </c>
      <c r="J64" s="74">
        <f t="shared" si="4"/>
        <v>3.3100000000000004E-2</v>
      </c>
      <c r="K64" s="89">
        <v>161</v>
      </c>
      <c r="L64" s="90" t="s">
        <v>64</v>
      </c>
      <c r="M64" s="74">
        <f t="shared" si="0"/>
        <v>1.61E-2</v>
      </c>
      <c r="N64" s="89">
        <v>117</v>
      </c>
      <c r="O64" s="90" t="s">
        <v>64</v>
      </c>
      <c r="P64" s="74">
        <f t="shared" si="1"/>
        <v>1.17E-2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0.20899999999999999</v>
      </c>
      <c r="F65" s="92">
        <v>0.31859999999999999</v>
      </c>
      <c r="G65" s="88">
        <f t="shared" si="3"/>
        <v>0.52759999999999996</v>
      </c>
      <c r="H65" s="89">
        <v>355</v>
      </c>
      <c r="I65" s="90" t="s">
        <v>64</v>
      </c>
      <c r="J65" s="74">
        <f t="shared" si="4"/>
        <v>3.5499999999999997E-2</v>
      </c>
      <c r="K65" s="89">
        <v>171</v>
      </c>
      <c r="L65" s="90" t="s">
        <v>64</v>
      </c>
      <c r="M65" s="74">
        <f t="shared" si="0"/>
        <v>1.7100000000000001E-2</v>
      </c>
      <c r="N65" s="89">
        <v>124</v>
      </c>
      <c r="O65" s="90" t="s">
        <v>64</v>
      </c>
      <c r="P65" s="74">
        <f t="shared" si="1"/>
        <v>1.24E-2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0.21590000000000001</v>
      </c>
      <c r="F66" s="92">
        <v>0.31240000000000001</v>
      </c>
      <c r="G66" s="88">
        <f t="shared" si="3"/>
        <v>0.52829999999999999</v>
      </c>
      <c r="H66" s="89">
        <v>380</v>
      </c>
      <c r="I66" s="90" t="s">
        <v>64</v>
      </c>
      <c r="J66" s="74">
        <f t="shared" si="4"/>
        <v>3.7999999999999999E-2</v>
      </c>
      <c r="K66" s="89">
        <v>180</v>
      </c>
      <c r="L66" s="90" t="s">
        <v>64</v>
      </c>
      <c r="M66" s="74">
        <f t="shared" si="0"/>
        <v>1.7999999999999999E-2</v>
      </c>
      <c r="N66" s="89">
        <v>132</v>
      </c>
      <c r="O66" s="90" t="s">
        <v>64</v>
      </c>
      <c r="P66" s="74">
        <f t="shared" si="1"/>
        <v>1.32E-2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0.22900000000000001</v>
      </c>
      <c r="F67" s="92">
        <v>0.30070000000000002</v>
      </c>
      <c r="G67" s="88">
        <f t="shared" si="3"/>
        <v>0.52970000000000006</v>
      </c>
      <c r="H67" s="89">
        <v>429</v>
      </c>
      <c r="I67" s="90" t="s">
        <v>64</v>
      </c>
      <c r="J67" s="74">
        <f t="shared" si="4"/>
        <v>4.2900000000000001E-2</v>
      </c>
      <c r="K67" s="89">
        <v>199</v>
      </c>
      <c r="L67" s="90" t="s">
        <v>64</v>
      </c>
      <c r="M67" s="74">
        <f t="shared" si="0"/>
        <v>1.9900000000000001E-2</v>
      </c>
      <c r="N67" s="89">
        <v>146</v>
      </c>
      <c r="O67" s="90" t="s">
        <v>64</v>
      </c>
      <c r="P67" s="74">
        <f t="shared" si="1"/>
        <v>1.4599999999999998E-2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0.2414</v>
      </c>
      <c r="F68" s="92">
        <v>0.28999999999999998</v>
      </c>
      <c r="G68" s="88">
        <f t="shared" si="3"/>
        <v>0.53139999999999998</v>
      </c>
      <c r="H68" s="89">
        <v>478</v>
      </c>
      <c r="I68" s="90" t="s">
        <v>64</v>
      </c>
      <c r="J68" s="74">
        <f t="shared" si="4"/>
        <v>4.7799999999999995E-2</v>
      </c>
      <c r="K68" s="89">
        <v>217</v>
      </c>
      <c r="L68" s="90" t="s">
        <v>64</v>
      </c>
      <c r="M68" s="74">
        <f t="shared" si="0"/>
        <v>2.1700000000000001E-2</v>
      </c>
      <c r="N68" s="89">
        <v>161</v>
      </c>
      <c r="O68" s="90" t="s">
        <v>64</v>
      </c>
      <c r="P68" s="74">
        <f t="shared" si="1"/>
        <v>1.61E-2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0.25319999999999998</v>
      </c>
      <c r="F69" s="92">
        <v>0.28010000000000002</v>
      </c>
      <c r="G69" s="88">
        <f t="shared" si="3"/>
        <v>0.5333</v>
      </c>
      <c r="H69" s="89">
        <v>528</v>
      </c>
      <c r="I69" s="90" t="s">
        <v>64</v>
      </c>
      <c r="J69" s="74">
        <f t="shared" si="4"/>
        <v>5.28E-2</v>
      </c>
      <c r="K69" s="89">
        <v>234</v>
      </c>
      <c r="L69" s="90" t="s">
        <v>64</v>
      </c>
      <c r="M69" s="74">
        <f t="shared" si="0"/>
        <v>2.3400000000000001E-2</v>
      </c>
      <c r="N69" s="89">
        <v>175</v>
      </c>
      <c r="O69" s="90" t="s">
        <v>64</v>
      </c>
      <c r="P69" s="74">
        <f t="shared" si="1"/>
        <v>1.7499999999999998E-2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0.26440000000000002</v>
      </c>
      <c r="F70" s="92">
        <v>0.27100000000000002</v>
      </c>
      <c r="G70" s="88">
        <f t="shared" si="3"/>
        <v>0.5354000000000001</v>
      </c>
      <c r="H70" s="89">
        <v>578</v>
      </c>
      <c r="I70" s="90" t="s">
        <v>64</v>
      </c>
      <c r="J70" s="74">
        <f t="shared" si="4"/>
        <v>5.7799999999999997E-2</v>
      </c>
      <c r="K70" s="89">
        <v>252</v>
      </c>
      <c r="L70" s="90" t="s">
        <v>64</v>
      </c>
      <c r="M70" s="74">
        <f t="shared" si="0"/>
        <v>2.52E-2</v>
      </c>
      <c r="N70" s="89">
        <v>189</v>
      </c>
      <c r="O70" s="90" t="s">
        <v>64</v>
      </c>
      <c r="P70" s="74">
        <f t="shared" si="1"/>
        <v>1.89E-2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0.2752</v>
      </c>
      <c r="F71" s="92">
        <v>0.26250000000000001</v>
      </c>
      <c r="G71" s="88">
        <f t="shared" si="3"/>
        <v>0.53770000000000007</v>
      </c>
      <c r="H71" s="89">
        <v>628</v>
      </c>
      <c r="I71" s="90" t="s">
        <v>64</v>
      </c>
      <c r="J71" s="74">
        <f t="shared" si="4"/>
        <v>6.2799999999999995E-2</v>
      </c>
      <c r="K71" s="89">
        <v>269</v>
      </c>
      <c r="L71" s="90" t="s">
        <v>64</v>
      </c>
      <c r="M71" s="74">
        <f t="shared" si="0"/>
        <v>2.69E-2</v>
      </c>
      <c r="N71" s="89">
        <v>204</v>
      </c>
      <c r="O71" s="90" t="s">
        <v>64</v>
      </c>
      <c r="P71" s="74">
        <f t="shared" si="1"/>
        <v>2.0399999999999998E-2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0.28560000000000002</v>
      </c>
      <c r="F72" s="92">
        <v>0.25469999999999998</v>
      </c>
      <c r="G72" s="88">
        <f t="shared" si="3"/>
        <v>0.5403</v>
      </c>
      <c r="H72" s="89">
        <v>678</v>
      </c>
      <c r="I72" s="90" t="s">
        <v>64</v>
      </c>
      <c r="J72" s="74">
        <f t="shared" si="4"/>
        <v>6.7799999999999999E-2</v>
      </c>
      <c r="K72" s="89">
        <v>285</v>
      </c>
      <c r="L72" s="90" t="s">
        <v>64</v>
      </c>
      <c r="M72" s="74">
        <f t="shared" si="0"/>
        <v>2.8499999999999998E-2</v>
      </c>
      <c r="N72" s="89">
        <v>218</v>
      </c>
      <c r="O72" s="90" t="s">
        <v>64</v>
      </c>
      <c r="P72" s="74">
        <f t="shared" si="1"/>
        <v>2.18E-2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0.30530000000000002</v>
      </c>
      <c r="F73" s="92">
        <v>0.24049999999999999</v>
      </c>
      <c r="G73" s="88">
        <f t="shared" si="3"/>
        <v>0.54580000000000006</v>
      </c>
      <c r="H73" s="89">
        <v>779</v>
      </c>
      <c r="I73" s="90" t="s">
        <v>64</v>
      </c>
      <c r="J73" s="74">
        <f t="shared" si="4"/>
        <v>7.7899999999999997E-2</v>
      </c>
      <c r="K73" s="89">
        <v>317</v>
      </c>
      <c r="L73" s="90" t="s">
        <v>64</v>
      </c>
      <c r="M73" s="74">
        <f t="shared" si="0"/>
        <v>3.1699999999999999E-2</v>
      </c>
      <c r="N73" s="89">
        <v>245</v>
      </c>
      <c r="O73" s="90" t="s">
        <v>64</v>
      </c>
      <c r="P73" s="74">
        <f t="shared" si="1"/>
        <v>2.4500000000000001E-2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0.32390000000000002</v>
      </c>
      <c r="F74" s="92">
        <v>0.2281</v>
      </c>
      <c r="G74" s="88">
        <f t="shared" si="3"/>
        <v>0.55200000000000005</v>
      </c>
      <c r="H74" s="89">
        <v>881</v>
      </c>
      <c r="I74" s="90" t="s">
        <v>64</v>
      </c>
      <c r="J74" s="74">
        <f t="shared" si="4"/>
        <v>8.8099999999999998E-2</v>
      </c>
      <c r="K74" s="89">
        <v>347</v>
      </c>
      <c r="L74" s="90" t="s">
        <v>64</v>
      </c>
      <c r="M74" s="74">
        <f t="shared" si="0"/>
        <v>3.4699999999999995E-2</v>
      </c>
      <c r="N74" s="89">
        <v>273</v>
      </c>
      <c r="O74" s="90" t="s">
        <v>64</v>
      </c>
      <c r="P74" s="74">
        <f t="shared" si="1"/>
        <v>2.7300000000000001E-2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0.34139999999999998</v>
      </c>
      <c r="F75" s="92">
        <v>0.21709999999999999</v>
      </c>
      <c r="G75" s="88">
        <f t="shared" si="3"/>
        <v>0.5585</v>
      </c>
      <c r="H75" s="89">
        <v>982</v>
      </c>
      <c r="I75" s="90" t="s">
        <v>64</v>
      </c>
      <c r="J75" s="74">
        <f t="shared" si="4"/>
        <v>9.8199999999999996E-2</v>
      </c>
      <c r="K75" s="89">
        <v>376</v>
      </c>
      <c r="L75" s="90" t="s">
        <v>64</v>
      </c>
      <c r="M75" s="74">
        <f t="shared" si="0"/>
        <v>3.7600000000000001E-2</v>
      </c>
      <c r="N75" s="89">
        <v>299</v>
      </c>
      <c r="O75" s="90" t="s">
        <v>64</v>
      </c>
      <c r="P75" s="74">
        <f t="shared" si="1"/>
        <v>2.9899999999999999E-2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0.35809999999999997</v>
      </c>
      <c r="F76" s="92">
        <v>0.20730000000000001</v>
      </c>
      <c r="G76" s="88">
        <f t="shared" si="3"/>
        <v>0.56540000000000001</v>
      </c>
      <c r="H76" s="89">
        <v>1083</v>
      </c>
      <c r="I76" s="90" t="s">
        <v>64</v>
      </c>
      <c r="J76" s="74">
        <f t="shared" si="4"/>
        <v>0.10829999999999999</v>
      </c>
      <c r="K76" s="89">
        <v>404</v>
      </c>
      <c r="L76" s="90" t="s">
        <v>64</v>
      </c>
      <c r="M76" s="74">
        <f t="shared" si="0"/>
        <v>4.0400000000000005E-2</v>
      </c>
      <c r="N76" s="89">
        <v>325</v>
      </c>
      <c r="O76" s="90" t="s">
        <v>64</v>
      </c>
      <c r="P76" s="74">
        <f t="shared" si="1"/>
        <v>3.2500000000000001E-2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0.374</v>
      </c>
      <c r="F77" s="92">
        <v>0.19839999999999999</v>
      </c>
      <c r="G77" s="88">
        <f t="shared" si="3"/>
        <v>0.57240000000000002</v>
      </c>
      <c r="H77" s="89">
        <v>1184</v>
      </c>
      <c r="I77" s="90" t="s">
        <v>64</v>
      </c>
      <c r="J77" s="74">
        <f t="shared" si="4"/>
        <v>0.11839999999999999</v>
      </c>
      <c r="K77" s="89">
        <v>431</v>
      </c>
      <c r="L77" s="90" t="s">
        <v>64</v>
      </c>
      <c r="M77" s="74">
        <f t="shared" si="0"/>
        <v>4.3099999999999999E-2</v>
      </c>
      <c r="N77" s="89">
        <v>351</v>
      </c>
      <c r="O77" s="90" t="s">
        <v>64</v>
      </c>
      <c r="P77" s="74">
        <f t="shared" si="1"/>
        <v>3.5099999999999999E-2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0.38929999999999998</v>
      </c>
      <c r="F78" s="92">
        <v>0.1905</v>
      </c>
      <c r="G78" s="88">
        <f t="shared" si="3"/>
        <v>0.57979999999999998</v>
      </c>
      <c r="H78" s="89">
        <v>1285</v>
      </c>
      <c r="I78" s="90" t="s">
        <v>64</v>
      </c>
      <c r="J78" s="74">
        <f t="shared" si="4"/>
        <v>0.1285</v>
      </c>
      <c r="K78" s="89">
        <v>456</v>
      </c>
      <c r="L78" s="90" t="s">
        <v>64</v>
      </c>
      <c r="M78" s="74">
        <f t="shared" si="0"/>
        <v>4.5600000000000002E-2</v>
      </c>
      <c r="N78" s="89">
        <v>376</v>
      </c>
      <c r="O78" s="90" t="s">
        <v>64</v>
      </c>
      <c r="P78" s="74">
        <f t="shared" si="1"/>
        <v>3.7600000000000001E-2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0.40389999999999998</v>
      </c>
      <c r="F79" s="92">
        <v>0.1832</v>
      </c>
      <c r="G79" s="88">
        <f t="shared" si="3"/>
        <v>0.58709999999999996</v>
      </c>
      <c r="H79" s="89">
        <v>1385</v>
      </c>
      <c r="I79" s="90" t="s">
        <v>64</v>
      </c>
      <c r="J79" s="74">
        <f t="shared" si="4"/>
        <v>0.13850000000000001</v>
      </c>
      <c r="K79" s="89">
        <v>481</v>
      </c>
      <c r="L79" s="90" t="s">
        <v>64</v>
      </c>
      <c r="M79" s="74">
        <f t="shared" si="0"/>
        <v>4.8099999999999997E-2</v>
      </c>
      <c r="N79" s="89">
        <v>400</v>
      </c>
      <c r="O79" s="90" t="s">
        <v>64</v>
      </c>
      <c r="P79" s="74">
        <f t="shared" si="1"/>
        <v>0.04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0.4173</v>
      </c>
      <c r="F80" s="92">
        <v>0.17660000000000001</v>
      </c>
      <c r="G80" s="88">
        <f t="shared" si="3"/>
        <v>0.59389999999999998</v>
      </c>
      <c r="H80" s="89">
        <v>1484</v>
      </c>
      <c r="I80" s="90" t="s">
        <v>64</v>
      </c>
      <c r="J80" s="74">
        <f t="shared" si="4"/>
        <v>0.1484</v>
      </c>
      <c r="K80" s="89">
        <v>504</v>
      </c>
      <c r="L80" s="90" t="s">
        <v>64</v>
      </c>
      <c r="M80" s="74">
        <f t="shared" si="0"/>
        <v>5.04E-2</v>
      </c>
      <c r="N80" s="89">
        <v>424</v>
      </c>
      <c r="O80" s="90" t="s">
        <v>64</v>
      </c>
      <c r="P80" s="74">
        <f t="shared" si="1"/>
        <v>4.24E-2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0.43020000000000003</v>
      </c>
      <c r="F81" s="92">
        <v>0.17050000000000001</v>
      </c>
      <c r="G81" s="88">
        <f t="shared" si="3"/>
        <v>0.60070000000000001</v>
      </c>
      <c r="H81" s="89">
        <v>1584</v>
      </c>
      <c r="I81" s="90" t="s">
        <v>64</v>
      </c>
      <c r="J81" s="74">
        <f t="shared" si="4"/>
        <v>0.15840000000000001</v>
      </c>
      <c r="K81" s="89">
        <v>527</v>
      </c>
      <c r="L81" s="90" t="s">
        <v>64</v>
      </c>
      <c r="M81" s="74">
        <f t="shared" si="0"/>
        <v>5.2700000000000004E-2</v>
      </c>
      <c r="N81" s="89">
        <v>447</v>
      </c>
      <c r="O81" s="90" t="s">
        <v>64</v>
      </c>
      <c r="P81" s="74">
        <f t="shared" si="1"/>
        <v>4.4700000000000004E-2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0.44269999999999998</v>
      </c>
      <c r="F82" s="92">
        <v>0.16489999999999999</v>
      </c>
      <c r="G82" s="88">
        <f t="shared" si="3"/>
        <v>0.60759999999999992</v>
      </c>
      <c r="H82" s="89">
        <v>1682</v>
      </c>
      <c r="I82" s="90" t="s">
        <v>64</v>
      </c>
      <c r="J82" s="74">
        <f t="shared" si="4"/>
        <v>0.16819999999999999</v>
      </c>
      <c r="K82" s="89">
        <v>549</v>
      </c>
      <c r="L82" s="90" t="s">
        <v>64</v>
      </c>
      <c r="M82" s="74">
        <f t="shared" si="0"/>
        <v>5.4900000000000004E-2</v>
      </c>
      <c r="N82" s="89">
        <v>470</v>
      </c>
      <c r="O82" s="90" t="s">
        <v>64</v>
      </c>
      <c r="P82" s="74">
        <f t="shared" si="1"/>
        <v>4.7E-2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0.45490000000000003</v>
      </c>
      <c r="F83" s="92">
        <v>0.15970000000000001</v>
      </c>
      <c r="G83" s="88">
        <f t="shared" si="3"/>
        <v>0.61460000000000004</v>
      </c>
      <c r="H83" s="89">
        <v>1780</v>
      </c>
      <c r="I83" s="90" t="s">
        <v>64</v>
      </c>
      <c r="J83" s="74">
        <f t="shared" si="4"/>
        <v>0.17799999999999999</v>
      </c>
      <c r="K83" s="89">
        <v>570</v>
      </c>
      <c r="L83" s="90" t="s">
        <v>64</v>
      </c>
      <c r="M83" s="74">
        <f t="shared" si="0"/>
        <v>5.6999999999999995E-2</v>
      </c>
      <c r="N83" s="89">
        <v>492</v>
      </c>
      <c r="O83" s="90" t="s">
        <v>64</v>
      </c>
      <c r="P83" s="74">
        <f t="shared" si="1"/>
        <v>4.9200000000000001E-2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0.47839999999999999</v>
      </c>
      <c r="F84" s="92">
        <v>0.15029999999999999</v>
      </c>
      <c r="G84" s="88">
        <f t="shared" si="3"/>
        <v>0.62870000000000004</v>
      </c>
      <c r="H84" s="89">
        <v>1975</v>
      </c>
      <c r="I84" s="90" t="s">
        <v>64</v>
      </c>
      <c r="J84" s="74">
        <f t="shared" si="4"/>
        <v>0.19750000000000001</v>
      </c>
      <c r="K84" s="89">
        <v>610</v>
      </c>
      <c r="L84" s="90" t="s">
        <v>64</v>
      </c>
      <c r="M84" s="74">
        <f t="shared" ref="M84:M147" si="6">K84/1000/10</f>
        <v>6.0999999999999999E-2</v>
      </c>
      <c r="N84" s="89">
        <v>535</v>
      </c>
      <c r="O84" s="90" t="s">
        <v>64</v>
      </c>
      <c r="P84" s="74">
        <f t="shared" ref="P84:P147" si="7">N84/1000/10</f>
        <v>5.3500000000000006E-2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0.50639999999999996</v>
      </c>
      <c r="F85" s="92">
        <v>0.14030000000000001</v>
      </c>
      <c r="G85" s="88">
        <f t="shared" ref="G85:G148" si="8">E85+F85</f>
        <v>0.64669999999999994</v>
      </c>
      <c r="H85" s="89">
        <v>2214</v>
      </c>
      <c r="I85" s="90" t="s">
        <v>64</v>
      </c>
      <c r="J85" s="74">
        <f t="shared" ref="J85:J104" si="9">H85/1000/10</f>
        <v>0.22139999999999999</v>
      </c>
      <c r="K85" s="89">
        <v>656</v>
      </c>
      <c r="L85" s="90" t="s">
        <v>64</v>
      </c>
      <c r="M85" s="74">
        <f t="shared" si="6"/>
        <v>6.5600000000000006E-2</v>
      </c>
      <c r="N85" s="89">
        <v>586</v>
      </c>
      <c r="O85" s="90" t="s">
        <v>64</v>
      </c>
      <c r="P85" s="74">
        <f t="shared" si="7"/>
        <v>5.8599999999999999E-2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0.53290000000000004</v>
      </c>
      <c r="F86" s="92">
        <v>0.13170000000000001</v>
      </c>
      <c r="G86" s="88">
        <f t="shared" si="8"/>
        <v>0.66460000000000008</v>
      </c>
      <c r="H86" s="89">
        <v>2450</v>
      </c>
      <c r="I86" s="90" t="s">
        <v>64</v>
      </c>
      <c r="J86" s="74">
        <f t="shared" si="9"/>
        <v>0.24500000000000002</v>
      </c>
      <c r="K86" s="89">
        <v>698</v>
      </c>
      <c r="L86" s="90" t="s">
        <v>64</v>
      </c>
      <c r="M86" s="74">
        <f t="shared" si="6"/>
        <v>6.9800000000000001E-2</v>
      </c>
      <c r="N86" s="89">
        <v>635</v>
      </c>
      <c r="O86" s="90" t="s">
        <v>64</v>
      </c>
      <c r="P86" s="74">
        <f t="shared" si="7"/>
        <v>6.3500000000000001E-2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0.55830000000000002</v>
      </c>
      <c r="F87" s="92">
        <v>0.12429999999999999</v>
      </c>
      <c r="G87" s="88">
        <f t="shared" si="8"/>
        <v>0.68259999999999998</v>
      </c>
      <c r="H87" s="89">
        <v>2681</v>
      </c>
      <c r="I87" s="90" t="s">
        <v>64</v>
      </c>
      <c r="J87" s="74">
        <f t="shared" si="9"/>
        <v>0.2681</v>
      </c>
      <c r="K87" s="89">
        <v>738</v>
      </c>
      <c r="L87" s="90" t="s">
        <v>64</v>
      </c>
      <c r="M87" s="74">
        <f t="shared" si="6"/>
        <v>7.3800000000000004E-2</v>
      </c>
      <c r="N87" s="89">
        <v>681</v>
      </c>
      <c r="O87" s="90" t="s">
        <v>64</v>
      </c>
      <c r="P87" s="74">
        <f t="shared" si="7"/>
        <v>6.8100000000000008E-2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0.5827</v>
      </c>
      <c r="F88" s="92">
        <v>0.1177</v>
      </c>
      <c r="G88" s="88">
        <f t="shared" si="8"/>
        <v>0.70040000000000002</v>
      </c>
      <c r="H88" s="89">
        <v>2908</v>
      </c>
      <c r="I88" s="90" t="s">
        <v>64</v>
      </c>
      <c r="J88" s="74">
        <f t="shared" si="9"/>
        <v>0.2908</v>
      </c>
      <c r="K88" s="89">
        <v>774</v>
      </c>
      <c r="L88" s="90" t="s">
        <v>64</v>
      </c>
      <c r="M88" s="74">
        <f t="shared" si="6"/>
        <v>7.7399999999999997E-2</v>
      </c>
      <c r="N88" s="89">
        <v>725</v>
      </c>
      <c r="O88" s="90" t="s">
        <v>64</v>
      </c>
      <c r="P88" s="74">
        <f t="shared" si="7"/>
        <v>7.2499999999999995E-2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0.60619999999999996</v>
      </c>
      <c r="F89" s="92">
        <v>0.1119</v>
      </c>
      <c r="G89" s="88">
        <f t="shared" si="8"/>
        <v>0.71809999999999996</v>
      </c>
      <c r="H89" s="89">
        <v>3131</v>
      </c>
      <c r="I89" s="90" t="s">
        <v>64</v>
      </c>
      <c r="J89" s="74">
        <f t="shared" si="9"/>
        <v>0.31309999999999999</v>
      </c>
      <c r="K89" s="89">
        <v>808</v>
      </c>
      <c r="L89" s="90" t="s">
        <v>64</v>
      </c>
      <c r="M89" s="74">
        <f t="shared" si="6"/>
        <v>8.0800000000000011E-2</v>
      </c>
      <c r="N89" s="89">
        <v>766</v>
      </c>
      <c r="O89" s="90" t="s">
        <v>64</v>
      </c>
      <c r="P89" s="74">
        <f t="shared" si="7"/>
        <v>7.6600000000000001E-2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0.629</v>
      </c>
      <c r="F90" s="92">
        <v>0.1067</v>
      </c>
      <c r="G90" s="88">
        <f t="shared" si="8"/>
        <v>0.73570000000000002</v>
      </c>
      <c r="H90" s="89">
        <v>3350</v>
      </c>
      <c r="I90" s="90" t="s">
        <v>64</v>
      </c>
      <c r="J90" s="74">
        <f t="shared" si="9"/>
        <v>0.33500000000000002</v>
      </c>
      <c r="K90" s="89">
        <v>840</v>
      </c>
      <c r="L90" s="90" t="s">
        <v>64</v>
      </c>
      <c r="M90" s="74">
        <f t="shared" si="6"/>
        <v>8.3999999999999991E-2</v>
      </c>
      <c r="N90" s="89">
        <v>806</v>
      </c>
      <c r="O90" s="90" t="s">
        <v>64</v>
      </c>
      <c r="P90" s="74">
        <f t="shared" si="7"/>
        <v>8.0600000000000005E-2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0.65100000000000002</v>
      </c>
      <c r="F91" s="92">
        <v>0.1021</v>
      </c>
      <c r="G91" s="88">
        <f t="shared" si="8"/>
        <v>0.75309999999999999</v>
      </c>
      <c r="H91" s="89">
        <v>3565</v>
      </c>
      <c r="I91" s="90" t="s">
        <v>64</v>
      </c>
      <c r="J91" s="74">
        <f t="shared" si="9"/>
        <v>0.35649999999999998</v>
      </c>
      <c r="K91" s="89">
        <v>869</v>
      </c>
      <c r="L91" s="90" t="s">
        <v>64</v>
      </c>
      <c r="M91" s="74">
        <f t="shared" si="6"/>
        <v>8.6900000000000005E-2</v>
      </c>
      <c r="N91" s="89">
        <v>844</v>
      </c>
      <c r="O91" s="90" t="s">
        <v>64</v>
      </c>
      <c r="P91" s="74">
        <f t="shared" si="7"/>
        <v>8.4400000000000003E-2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0.6724</v>
      </c>
      <c r="F92" s="92">
        <v>9.7879999999999995E-2</v>
      </c>
      <c r="G92" s="88">
        <f t="shared" si="8"/>
        <v>0.77027999999999996</v>
      </c>
      <c r="H92" s="89">
        <v>3777</v>
      </c>
      <c r="I92" s="90" t="s">
        <v>64</v>
      </c>
      <c r="J92" s="74">
        <f t="shared" si="9"/>
        <v>0.37770000000000004</v>
      </c>
      <c r="K92" s="89">
        <v>897</v>
      </c>
      <c r="L92" s="90" t="s">
        <v>64</v>
      </c>
      <c r="M92" s="74">
        <f t="shared" si="6"/>
        <v>8.9700000000000002E-2</v>
      </c>
      <c r="N92" s="89">
        <v>880</v>
      </c>
      <c r="O92" s="90" t="s">
        <v>64</v>
      </c>
      <c r="P92" s="74">
        <f t="shared" si="7"/>
        <v>8.7999999999999995E-2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0.71350000000000002</v>
      </c>
      <c r="F93" s="92">
        <v>9.0539999999999995E-2</v>
      </c>
      <c r="G93" s="88">
        <f t="shared" si="8"/>
        <v>0.80403999999999998</v>
      </c>
      <c r="H93" s="89">
        <v>4189</v>
      </c>
      <c r="I93" s="90" t="s">
        <v>64</v>
      </c>
      <c r="J93" s="74">
        <f t="shared" si="9"/>
        <v>0.41889999999999999</v>
      </c>
      <c r="K93" s="89">
        <v>948</v>
      </c>
      <c r="L93" s="90" t="s">
        <v>64</v>
      </c>
      <c r="M93" s="74">
        <f t="shared" si="6"/>
        <v>9.4799999999999995E-2</v>
      </c>
      <c r="N93" s="89">
        <v>948</v>
      </c>
      <c r="O93" s="90" t="s">
        <v>64</v>
      </c>
      <c r="P93" s="74">
        <f t="shared" si="7"/>
        <v>9.4799999999999995E-2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0.75270000000000004</v>
      </c>
      <c r="F94" s="92">
        <v>8.4349999999999994E-2</v>
      </c>
      <c r="G94" s="88">
        <f t="shared" si="8"/>
        <v>0.83705000000000007</v>
      </c>
      <c r="H94" s="89">
        <v>4587</v>
      </c>
      <c r="I94" s="90" t="s">
        <v>64</v>
      </c>
      <c r="J94" s="74">
        <f t="shared" si="9"/>
        <v>0.4587</v>
      </c>
      <c r="K94" s="89">
        <v>994</v>
      </c>
      <c r="L94" s="90" t="s">
        <v>64</v>
      </c>
      <c r="M94" s="74">
        <f t="shared" si="6"/>
        <v>9.9400000000000002E-2</v>
      </c>
      <c r="N94" s="89">
        <v>1010</v>
      </c>
      <c r="O94" s="90" t="s">
        <v>64</v>
      </c>
      <c r="P94" s="74">
        <f t="shared" si="7"/>
        <v>0.10100000000000001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0.79</v>
      </c>
      <c r="F95" s="92">
        <v>7.9049999999999995E-2</v>
      </c>
      <c r="G95" s="88">
        <f t="shared" si="8"/>
        <v>0.86904999999999999</v>
      </c>
      <c r="H95" s="89">
        <v>4973</v>
      </c>
      <c r="I95" s="90" t="s">
        <v>64</v>
      </c>
      <c r="J95" s="74">
        <f t="shared" si="9"/>
        <v>0.49729999999999996</v>
      </c>
      <c r="K95" s="89">
        <v>1035</v>
      </c>
      <c r="L95" s="90" t="s">
        <v>64</v>
      </c>
      <c r="M95" s="74">
        <f t="shared" si="6"/>
        <v>0.10349999999999999</v>
      </c>
      <c r="N95" s="89">
        <v>1067</v>
      </c>
      <c r="O95" s="90" t="s">
        <v>64</v>
      </c>
      <c r="P95" s="74">
        <f t="shared" si="7"/>
        <v>0.10669999999999999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0.82579999999999998</v>
      </c>
      <c r="F96" s="92">
        <v>7.4450000000000002E-2</v>
      </c>
      <c r="G96" s="88">
        <f t="shared" si="8"/>
        <v>0.90024999999999999</v>
      </c>
      <c r="H96" s="89">
        <v>5348</v>
      </c>
      <c r="I96" s="90" t="s">
        <v>64</v>
      </c>
      <c r="J96" s="74">
        <f t="shared" si="9"/>
        <v>0.53479999999999994</v>
      </c>
      <c r="K96" s="89">
        <v>1072</v>
      </c>
      <c r="L96" s="90" t="s">
        <v>64</v>
      </c>
      <c r="M96" s="74">
        <f t="shared" si="6"/>
        <v>0.1072</v>
      </c>
      <c r="N96" s="89">
        <v>1121</v>
      </c>
      <c r="O96" s="90" t="s">
        <v>64</v>
      </c>
      <c r="P96" s="74">
        <f t="shared" si="7"/>
        <v>0.11210000000000001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0.86009999999999998</v>
      </c>
      <c r="F97" s="92">
        <v>7.0419999999999996E-2</v>
      </c>
      <c r="G97" s="88">
        <f t="shared" si="8"/>
        <v>0.93052000000000001</v>
      </c>
      <c r="H97" s="89">
        <v>5712</v>
      </c>
      <c r="I97" s="90" t="s">
        <v>64</v>
      </c>
      <c r="J97" s="74">
        <f t="shared" si="9"/>
        <v>0.57119999999999993</v>
      </c>
      <c r="K97" s="89">
        <v>1106</v>
      </c>
      <c r="L97" s="90" t="s">
        <v>64</v>
      </c>
      <c r="M97" s="74">
        <f t="shared" si="6"/>
        <v>0.1106</v>
      </c>
      <c r="N97" s="89">
        <v>1171</v>
      </c>
      <c r="O97" s="90" t="s">
        <v>64</v>
      </c>
      <c r="P97" s="74">
        <f t="shared" si="7"/>
        <v>0.11710000000000001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0.89300000000000002</v>
      </c>
      <c r="F98" s="92">
        <v>6.6850000000000007E-2</v>
      </c>
      <c r="G98" s="88">
        <f t="shared" si="8"/>
        <v>0.95984999999999998</v>
      </c>
      <c r="H98" s="89">
        <v>6066</v>
      </c>
      <c r="I98" s="90" t="s">
        <v>64</v>
      </c>
      <c r="J98" s="74">
        <f t="shared" si="9"/>
        <v>0.60660000000000003</v>
      </c>
      <c r="K98" s="89">
        <v>1136</v>
      </c>
      <c r="L98" s="90" t="s">
        <v>64</v>
      </c>
      <c r="M98" s="74">
        <f t="shared" si="6"/>
        <v>0.11359999999999999</v>
      </c>
      <c r="N98" s="89">
        <v>1217</v>
      </c>
      <c r="O98" s="90" t="s">
        <v>64</v>
      </c>
      <c r="P98" s="74">
        <f t="shared" si="7"/>
        <v>0.1217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0.95489999999999997</v>
      </c>
      <c r="F99" s="92">
        <v>6.08E-2</v>
      </c>
      <c r="G99" s="88">
        <f t="shared" si="8"/>
        <v>1.0157</v>
      </c>
      <c r="H99" s="89">
        <v>6748</v>
      </c>
      <c r="I99" s="90" t="s">
        <v>64</v>
      </c>
      <c r="J99" s="74">
        <f t="shared" si="9"/>
        <v>0.67480000000000007</v>
      </c>
      <c r="K99" s="89">
        <v>1192</v>
      </c>
      <c r="L99" s="90" t="s">
        <v>64</v>
      </c>
      <c r="M99" s="74">
        <f t="shared" si="6"/>
        <v>0.1192</v>
      </c>
      <c r="N99" s="89">
        <v>1302</v>
      </c>
      <c r="O99" s="90" t="s">
        <v>64</v>
      </c>
      <c r="P99" s="74">
        <f t="shared" si="7"/>
        <v>0.13020000000000001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1.012</v>
      </c>
      <c r="F100" s="92">
        <v>5.5870000000000003E-2</v>
      </c>
      <c r="G100" s="88">
        <f t="shared" si="8"/>
        <v>1.0678700000000001</v>
      </c>
      <c r="H100" s="89">
        <v>7398</v>
      </c>
      <c r="I100" s="90" t="s">
        <v>64</v>
      </c>
      <c r="J100" s="74">
        <f t="shared" si="9"/>
        <v>0.73980000000000001</v>
      </c>
      <c r="K100" s="89">
        <v>1241</v>
      </c>
      <c r="L100" s="90" t="s">
        <v>64</v>
      </c>
      <c r="M100" s="74">
        <f t="shared" si="6"/>
        <v>0.12410000000000002</v>
      </c>
      <c r="N100" s="89">
        <v>1377</v>
      </c>
      <c r="O100" s="90" t="s">
        <v>64</v>
      </c>
      <c r="P100" s="74">
        <f t="shared" si="7"/>
        <v>0.13769999999999999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1.0649999999999999</v>
      </c>
      <c r="F101" s="92">
        <v>5.1749999999999997E-2</v>
      </c>
      <c r="G101" s="88">
        <f t="shared" si="8"/>
        <v>1.1167499999999999</v>
      </c>
      <c r="H101" s="89">
        <v>8022</v>
      </c>
      <c r="I101" s="90" t="s">
        <v>64</v>
      </c>
      <c r="J101" s="74">
        <f t="shared" si="9"/>
        <v>0.80220000000000002</v>
      </c>
      <c r="K101" s="89">
        <v>1283</v>
      </c>
      <c r="L101" s="90" t="s">
        <v>64</v>
      </c>
      <c r="M101" s="74">
        <f t="shared" si="6"/>
        <v>0.1283</v>
      </c>
      <c r="N101" s="89">
        <v>1445</v>
      </c>
      <c r="O101" s="90" t="s">
        <v>64</v>
      </c>
      <c r="P101" s="74">
        <f t="shared" si="7"/>
        <v>0.14450000000000002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1.115</v>
      </c>
      <c r="F102" s="92">
        <v>4.8250000000000001E-2</v>
      </c>
      <c r="G102" s="88">
        <f t="shared" si="8"/>
        <v>1.1632499999999999</v>
      </c>
      <c r="H102" s="89">
        <v>8623</v>
      </c>
      <c r="I102" s="90" t="s">
        <v>64</v>
      </c>
      <c r="J102" s="74">
        <f t="shared" si="9"/>
        <v>0.86229999999999996</v>
      </c>
      <c r="K102" s="89">
        <v>1320</v>
      </c>
      <c r="L102" s="90" t="s">
        <v>64</v>
      </c>
      <c r="M102" s="74">
        <f t="shared" si="6"/>
        <v>0.13200000000000001</v>
      </c>
      <c r="N102" s="89">
        <v>1507</v>
      </c>
      <c r="O102" s="90" t="s">
        <v>64</v>
      </c>
      <c r="P102" s="74">
        <f t="shared" si="7"/>
        <v>0.1507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1.161</v>
      </c>
      <c r="F103" s="92">
        <v>4.5249999999999999E-2</v>
      </c>
      <c r="G103" s="88">
        <f t="shared" si="8"/>
        <v>1.20625</v>
      </c>
      <c r="H103" s="89">
        <v>9203</v>
      </c>
      <c r="I103" s="90" t="s">
        <v>64</v>
      </c>
      <c r="J103" s="74">
        <f t="shared" si="9"/>
        <v>0.9202999999999999</v>
      </c>
      <c r="K103" s="89">
        <v>1353</v>
      </c>
      <c r="L103" s="90" t="s">
        <v>64</v>
      </c>
      <c r="M103" s="74">
        <f t="shared" si="6"/>
        <v>0.1353</v>
      </c>
      <c r="N103" s="89">
        <v>1563</v>
      </c>
      <c r="O103" s="90" t="s">
        <v>64</v>
      </c>
      <c r="P103" s="74">
        <f t="shared" si="7"/>
        <v>0.15629999999999999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1.2050000000000001</v>
      </c>
      <c r="F104" s="92">
        <v>4.2630000000000001E-2</v>
      </c>
      <c r="G104" s="88">
        <f t="shared" si="8"/>
        <v>1.24763</v>
      </c>
      <c r="H104" s="89">
        <v>9765</v>
      </c>
      <c r="I104" s="90" t="s">
        <v>64</v>
      </c>
      <c r="J104" s="74">
        <f t="shared" si="9"/>
        <v>0.97650000000000003</v>
      </c>
      <c r="K104" s="89">
        <v>1383</v>
      </c>
      <c r="L104" s="90" t="s">
        <v>64</v>
      </c>
      <c r="M104" s="74">
        <f t="shared" si="6"/>
        <v>0.13830000000000001</v>
      </c>
      <c r="N104" s="89">
        <v>1615</v>
      </c>
      <c r="O104" s="90" t="s">
        <v>64</v>
      </c>
      <c r="P104" s="74">
        <f t="shared" si="7"/>
        <v>0.1615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1.2470000000000001</v>
      </c>
      <c r="F105" s="92">
        <v>4.0329999999999998E-2</v>
      </c>
      <c r="G105" s="88">
        <f t="shared" si="8"/>
        <v>1.2873300000000001</v>
      </c>
      <c r="H105" s="89">
        <v>1.03</v>
      </c>
      <c r="I105" s="93" t="s">
        <v>66</v>
      </c>
      <c r="J105" s="76">
        <f t="shared" ref="J105:J110" si="10">H105</f>
        <v>1.03</v>
      </c>
      <c r="K105" s="89">
        <v>1411</v>
      </c>
      <c r="L105" s="90" t="s">
        <v>64</v>
      </c>
      <c r="M105" s="74">
        <f t="shared" si="6"/>
        <v>0.1411</v>
      </c>
      <c r="N105" s="89">
        <v>1663</v>
      </c>
      <c r="O105" s="90" t="s">
        <v>64</v>
      </c>
      <c r="P105" s="74">
        <f t="shared" si="7"/>
        <v>0.1663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1.288</v>
      </c>
      <c r="F106" s="92">
        <v>3.8280000000000002E-2</v>
      </c>
      <c r="G106" s="88">
        <f t="shared" si="8"/>
        <v>1.3262800000000001</v>
      </c>
      <c r="H106" s="89">
        <v>1.08</v>
      </c>
      <c r="I106" s="90" t="s">
        <v>66</v>
      </c>
      <c r="J106" s="76">
        <f t="shared" si="10"/>
        <v>1.08</v>
      </c>
      <c r="K106" s="89">
        <v>1435</v>
      </c>
      <c r="L106" s="90" t="s">
        <v>64</v>
      </c>
      <c r="M106" s="74">
        <f t="shared" si="6"/>
        <v>0.14350000000000002</v>
      </c>
      <c r="N106" s="89">
        <v>1708</v>
      </c>
      <c r="O106" s="90" t="s">
        <v>64</v>
      </c>
      <c r="P106" s="74">
        <f t="shared" si="7"/>
        <v>0.17080000000000001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1.3280000000000001</v>
      </c>
      <c r="F107" s="92">
        <v>3.6459999999999999E-2</v>
      </c>
      <c r="G107" s="88">
        <f t="shared" si="8"/>
        <v>1.36446</v>
      </c>
      <c r="H107" s="89">
        <v>1.1399999999999999</v>
      </c>
      <c r="I107" s="90" t="s">
        <v>66</v>
      </c>
      <c r="J107" s="76">
        <f t="shared" si="10"/>
        <v>1.1399999999999999</v>
      </c>
      <c r="K107" s="89">
        <v>1458</v>
      </c>
      <c r="L107" s="90" t="s">
        <v>64</v>
      </c>
      <c r="M107" s="74">
        <f t="shared" si="6"/>
        <v>0.14579999999999999</v>
      </c>
      <c r="N107" s="89">
        <v>1749</v>
      </c>
      <c r="O107" s="90" t="s">
        <v>64</v>
      </c>
      <c r="P107" s="74">
        <f t="shared" si="7"/>
        <v>0.1749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1.3680000000000001</v>
      </c>
      <c r="F108" s="92">
        <v>3.4819999999999997E-2</v>
      </c>
      <c r="G108" s="88">
        <f t="shared" si="8"/>
        <v>1.4028200000000002</v>
      </c>
      <c r="H108" s="89">
        <v>1.19</v>
      </c>
      <c r="I108" s="90" t="s">
        <v>66</v>
      </c>
      <c r="J108" s="76">
        <f t="shared" si="10"/>
        <v>1.19</v>
      </c>
      <c r="K108" s="89">
        <v>1479</v>
      </c>
      <c r="L108" s="90" t="s">
        <v>64</v>
      </c>
      <c r="M108" s="74">
        <f t="shared" si="6"/>
        <v>0.1479</v>
      </c>
      <c r="N108" s="89">
        <v>1788</v>
      </c>
      <c r="O108" s="90" t="s">
        <v>64</v>
      </c>
      <c r="P108" s="74">
        <f t="shared" si="7"/>
        <v>0.17880000000000001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1.407</v>
      </c>
      <c r="F109" s="92">
        <v>3.3329999999999999E-2</v>
      </c>
      <c r="G109" s="88">
        <f t="shared" si="8"/>
        <v>1.4403300000000001</v>
      </c>
      <c r="H109" s="89">
        <v>1.23</v>
      </c>
      <c r="I109" s="90" t="s">
        <v>66</v>
      </c>
      <c r="J109" s="76">
        <f t="shared" si="10"/>
        <v>1.23</v>
      </c>
      <c r="K109" s="89">
        <v>1499</v>
      </c>
      <c r="L109" s="90" t="s">
        <v>64</v>
      </c>
      <c r="M109" s="74">
        <f t="shared" si="6"/>
        <v>0.14990000000000001</v>
      </c>
      <c r="N109" s="89">
        <v>1825</v>
      </c>
      <c r="O109" s="90" t="s">
        <v>64</v>
      </c>
      <c r="P109" s="74">
        <f t="shared" si="7"/>
        <v>0.1825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1.4850000000000001</v>
      </c>
      <c r="F110" s="92">
        <v>3.074E-2</v>
      </c>
      <c r="G110" s="88">
        <f t="shared" si="8"/>
        <v>1.5157400000000001</v>
      </c>
      <c r="H110" s="89">
        <v>1.33</v>
      </c>
      <c r="I110" s="90" t="s">
        <v>66</v>
      </c>
      <c r="J110" s="76">
        <f t="shared" si="10"/>
        <v>1.33</v>
      </c>
      <c r="K110" s="89">
        <v>1536</v>
      </c>
      <c r="L110" s="90" t="s">
        <v>64</v>
      </c>
      <c r="M110" s="74">
        <f t="shared" si="6"/>
        <v>0.15360000000000001</v>
      </c>
      <c r="N110" s="89">
        <v>1892</v>
      </c>
      <c r="O110" s="90" t="s">
        <v>64</v>
      </c>
      <c r="P110" s="74">
        <f t="shared" si="7"/>
        <v>0.18919999999999998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1.58</v>
      </c>
      <c r="F111" s="92">
        <v>2.8060000000000002E-2</v>
      </c>
      <c r="G111" s="88">
        <f t="shared" si="8"/>
        <v>1.60806</v>
      </c>
      <c r="H111" s="89">
        <v>1.44</v>
      </c>
      <c r="I111" s="90" t="s">
        <v>66</v>
      </c>
      <c r="J111" s="76">
        <f t="shared" ref="J111:J171" si="11">H111</f>
        <v>1.44</v>
      </c>
      <c r="K111" s="89">
        <v>1578</v>
      </c>
      <c r="L111" s="90" t="s">
        <v>64</v>
      </c>
      <c r="M111" s="74">
        <f t="shared" si="6"/>
        <v>0.1578</v>
      </c>
      <c r="N111" s="89">
        <v>1966</v>
      </c>
      <c r="O111" s="90" t="s">
        <v>64</v>
      </c>
      <c r="P111" s="74">
        <f t="shared" si="7"/>
        <v>0.1966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1.6739999999999999</v>
      </c>
      <c r="F112" s="92">
        <v>2.5850000000000001E-2</v>
      </c>
      <c r="G112" s="88">
        <f t="shared" si="8"/>
        <v>1.6998499999999999</v>
      </c>
      <c r="H112" s="89">
        <v>1.55</v>
      </c>
      <c r="I112" s="90" t="s">
        <v>66</v>
      </c>
      <c r="J112" s="76">
        <f t="shared" si="11"/>
        <v>1.55</v>
      </c>
      <c r="K112" s="89">
        <v>1614</v>
      </c>
      <c r="L112" s="90" t="s">
        <v>64</v>
      </c>
      <c r="M112" s="74">
        <f t="shared" si="6"/>
        <v>0.16140000000000002</v>
      </c>
      <c r="N112" s="89">
        <v>2031</v>
      </c>
      <c r="O112" s="90" t="s">
        <v>64</v>
      </c>
      <c r="P112" s="74">
        <f t="shared" si="7"/>
        <v>0.2031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1.7649999999999999</v>
      </c>
      <c r="F113" s="92">
        <v>2.3990000000000001E-2</v>
      </c>
      <c r="G113" s="88">
        <f t="shared" si="8"/>
        <v>1.7889899999999999</v>
      </c>
      <c r="H113" s="89">
        <v>1.65</v>
      </c>
      <c r="I113" s="90" t="s">
        <v>66</v>
      </c>
      <c r="J113" s="76">
        <f t="shared" si="11"/>
        <v>1.65</v>
      </c>
      <c r="K113" s="89">
        <v>1644</v>
      </c>
      <c r="L113" s="90" t="s">
        <v>64</v>
      </c>
      <c r="M113" s="74">
        <f t="shared" si="6"/>
        <v>0.16439999999999999</v>
      </c>
      <c r="N113" s="89">
        <v>2089</v>
      </c>
      <c r="O113" s="90" t="s">
        <v>64</v>
      </c>
      <c r="P113" s="74">
        <f t="shared" si="7"/>
        <v>0.2089</v>
      </c>
    </row>
    <row r="114" spans="1:16">
      <c r="B114" s="89">
        <v>300</v>
      </c>
      <c r="C114" s="90" t="s">
        <v>63</v>
      </c>
      <c r="D114" s="74">
        <f t="shared" ref="D114:D126" si="12">B114/1000/$C$5</f>
        <v>4.2857142857142858E-2</v>
      </c>
      <c r="E114" s="91">
        <v>1.8540000000000001</v>
      </c>
      <c r="F114" s="92">
        <v>2.24E-2</v>
      </c>
      <c r="G114" s="88">
        <f t="shared" si="8"/>
        <v>1.8764000000000001</v>
      </c>
      <c r="H114" s="89">
        <v>1.74</v>
      </c>
      <c r="I114" s="90" t="s">
        <v>66</v>
      </c>
      <c r="J114" s="76">
        <f t="shared" si="11"/>
        <v>1.74</v>
      </c>
      <c r="K114" s="89">
        <v>1671</v>
      </c>
      <c r="L114" s="90" t="s">
        <v>64</v>
      </c>
      <c r="M114" s="74">
        <f t="shared" si="6"/>
        <v>0.1671</v>
      </c>
      <c r="N114" s="89">
        <v>2140</v>
      </c>
      <c r="O114" s="90" t="s">
        <v>64</v>
      </c>
      <c r="P114" s="74">
        <f t="shared" si="7"/>
        <v>0.21400000000000002</v>
      </c>
    </row>
    <row r="115" spans="1:16">
      <c r="B115" s="89">
        <v>325</v>
      </c>
      <c r="C115" s="90" t="s">
        <v>63</v>
      </c>
      <c r="D115" s="74">
        <f t="shared" si="12"/>
        <v>4.642857142857143E-2</v>
      </c>
      <c r="E115" s="91">
        <v>1.94</v>
      </c>
      <c r="F115" s="92">
        <v>2.102E-2</v>
      </c>
      <c r="G115" s="88">
        <f t="shared" si="8"/>
        <v>1.96102</v>
      </c>
      <c r="H115" s="89">
        <v>1.84</v>
      </c>
      <c r="I115" s="90" t="s">
        <v>66</v>
      </c>
      <c r="J115" s="76">
        <f t="shared" si="11"/>
        <v>1.84</v>
      </c>
      <c r="K115" s="89">
        <v>1695</v>
      </c>
      <c r="L115" s="90" t="s">
        <v>64</v>
      </c>
      <c r="M115" s="74">
        <f t="shared" si="6"/>
        <v>0.16950000000000001</v>
      </c>
      <c r="N115" s="89">
        <v>2187</v>
      </c>
      <c r="O115" s="90" t="s">
        <v>64</v>
      </c>
      <c r="P115" s="74">
        <f t="shared" si="7"/>
        <v>0.21869999999999998</v>
      </c>
    </row>
    <row r="116" spans="1:16">
      <c r="B116" s="89">
        <v>350</v>
      </c>
      <c r="C116" s="90" t="s">
        <v>63</v>
      </c>
      <c r="D116" s="74">
        <f t="shared" si="12"/>
        <v>4.9999999999999996E-2</v>
      </c>
      <c r="E116" s="91">
        <v>2.0230000000000001</v>
      </c>
      <c r="F116" s="92">
        <v>1.9820000000000001E-2</v>
      </c>
      <c r="G116" s="88">
        <f t="shared" si="8"/>
        <v>2.0428200000000003</v>
      </c>
      <c r="H116" s="89">
        <v>1.92</v>
      </c>
      <c r="I116" s="90" t="s">
        <v>66</v>
      </c>
      <c r="J116" s="76">
        <f t="shared" si="11"/>
        <v>1.92</v>
      </c>
      <c r="K116" s="89">
        <v>1716</v>
      </c>
      <c r="L116" s="90" t="s">
        <v>64</v>
      </c>
      <c r="M116" s="74">
        <f t="shared" si="6"/>
        <v>0.1716</v>
      </c>
      <c r="N116" s="89">
        <v>2229</v>
      </c>
      <c r="O116" s="90" t="s">
        <v>64</v>
      </c>
      <c r="P116" s="74">
        <f t="shared" si="7"/>
        <v>0.22290000000000001</v>
      </c>
    </row>
    <row r="117" spans="1:16">
      <c r="B117" s="89">
        <v>375</v>
      </c>
      <c r="C117" s="90" t="s">
        <v>63</v>
      </c>
      <c r="D117" s="74">
        <f t="shared" si="12"/>
        <v>5.3571428571428568E-2</v>
      </c>
      <c r="E117" s="91">
        <v>2.1030000000000002</v>
      </c>
      <c r="F117" s="92">
        <v>1.8759999999999999E-2</v>
      </c>
      <c r="G117" s="88">
        <f t="shared" si="8"/>
        <v>2.1217600000000001</v>
      </c>
      <c r="H117" s="89">
        <v>2.0099999999999998</v>
      </c>
      <c r="I117" s="90" t="s">
        <v>66</v>
      </c>
      <c r="J117" s="76">
        <f t="shared" si="11"/>
        <v>2.0099999999999998</v>
      </c>
      <c r="K117" s="89">
        <v>1735</v>
      </c>
      <c r="L117" s="90" t="s">
        <v>64</v>
      </c>
      <c r="M117" s="74">
        <f t="shared" si="6"/>
        <v>0.17350000000000002</v>
      </c>
      <c r="N117" s="89">
        <v>2267</v>
      </c>
      <c r="O117" s="90" t="s">
        <v>64</v>
      </c>
      <c r="P117" s="74">
        <f t="shared" si="7"/>
        <v>0.22669999999999998</v>
      </c>
    </row>
    <row r="118" spans="1:16">
      <c r="B118" s="89">
        <v>400</v>
      </c>
      <c r="C118" s="90" t="s">
        <v>63</v>
      </c>
      <c r="D118" s="74">
        <f t="shared" si="12"/>
        <v>5.7142857142857148E-2</v>
      </c>
      <c r="E118" s="91">
        <v>2.1800000000000002</v>
      </c>
      <c r="F118" s="92">
        <v>1.7819999999999999E-2</v>
      </c>
      <c r="G118" s="88">
        <f t="shared" si="8"/>
        <v>2.1978200000000001</v>
      </c>
      <c r="H118" s="89">
        <v>2.09</v>
      </c>
      <c r="I118" s="90" t="s">
        <v>66</v>
      </c>
      <c r="J118" s="76">
        <f t="shared" si="11"/>
        <v>2.09</v>
      </c>
      <c r="K118" s="89">
        <v>1752</v>
      </c>
      <c r="L118" s="90" t="s">
        <v>64</v>
      </c>
      <c r="M118" s="74">
        <f t="shared" si="6"/>
        <v>0.17519999999999999</v>
      </c>
      <c r="N118" s="89">
        <v>2303</v>
      </c>
      <c r="O118" s="90" t="s">
        <v>64</v>
      </c>
      <c r="P118" s="74">
        <f t="shared" si="7"/>
        <v>0.2303</v>
      </c>
    </row>
    <row r="119" spans="1:16">
      <c r="B119" s="89">
        <v>450</v>
      </c>
      <c r="C119" s="90" t="s">
        <v>63</v>
      </c>
      <c r="D119" s="74">
        <f t="shared" si="12"/>
        <v>6.4285714285714293E-2</v>
      </c>
      <c r="E119" s="91">
        <v>2.3239999999999998</v>
      </c>
      <c r="F119" s="92">
        <v>1.6209999999999999E-2</v>
      </c>
      <c r="G119" s="88">
        <f t="shared" si="8"/>
        <v>2.3402099999999999</v>
      </c>
      <c r="H119" s="89">
        <v>2.25</v>
      </c>
      <c r="I119" s="90" t="s">
        <v>66</v>
      </c>
      <c r="J119" s="76">
        <f t="shared" si="11"/>
        <v>2.25</v>
      </c>
      <c r="K119" s="89">
        <v>1789</v>
      </c>
      <c r="L119" s="90" t="s">
        <v>64</v>
      </c>
      <c r="M119" s="74">
        <f t="shared" si="6"/>
        <v>0.1789</v>
      </c>
      <c r="N119" s="89">
        <v>2366</v>
      </c>
      <c r="O119" s="90" t="s">
        <v>64</v>
      </c>
      <c r="P119" s="74">
        <f t="shared" si="7"/>
        <v>0.2366</v>
      </c>
    </row>
    <row r="120" spans="1:16">
      <c r="B120" s="89">
        <v>500</v>
      </c>
      <c r="C120" s="90" t="s">
        <v>63</v>
      </c>
      <c r="D120" s="74">
        <f t="shared" si="12"/>
        <v>7.1428571428571425E-2</v>
      </c>
      <c r="E120" s="91">
        <v>2.456</v>
      </c>
      <c r="F120" s="92">
        <v>1.4880000000000001E-2</v>
      </c>
      <c r="G120" s="88">
        <f t="shared" si="8"/>
        <v>2.4708799999999997</v>
      </c>
      <c r="H120" s="89">
        <v>2.4</v>
      </c>
      <c r="I120" s="90" t="s">
        <v>66</v>
      </c>
      <c r="J120" s="76">
        <f t="shared" si="11"/>
        <v>2.4</v>
      </c>
      <c r="K120" s="89">
        <v>1820</v>
      </c>
      <c r="L120" s="90" t="s">
        <v>64</v>
      </c>
      <c r="M120" s="74">
        <f t="shared" si="6"/>
        <v>0.182</v>
      </c>
      <c r="N120" s="89">
        <v>2420</v>
      </c>
      <c r="O120" s="90" t="s">
        <v>64</v>
      </c>
      <c r="P120" s="74">
        <f t="shared" si="7"/>
        <v>0.24199999999999999</v>
      </c>
    </row>
    <row r="121" spans="1:16">
      <c r="B121" s="89">
        <v>550</v>
      </c>
      <c r="C121" s="90" t="s">
        <v>63</v>
      </c>
      <c r="D121" s="74">
        <f t="shared" si="12"/>
        <v>7.8571428571428584E-2</v>
      </c>
      <c r="E121" s="91">
        <v>2.5750000000000002</v>
      </c>
      <c r="F121" s="92">
        <v>1.3780000000000001E-2</v>
      </c>
      <c r="G121" s="88">
        <f t="shared" si="8"/>
        <v>2.5887800000000003</v>
      </c>
      <c r="H121" s="89">
        <v>2.54</v>
      </c>
      <c r="I121" s="90" t="s">
        <v>66</v>
      </c>
      <c r="J121" s="76">
        <f t="shared" si="11"/>
        <v>2.54</v>
      </c>
      <c r="K121" s="89">
        <v>1848</v>
      </c>
      <c r="L121" s="90" t="s">
        <v>64</v>
      </c>
      <c r="M121" s="74">
        <f t="shared" si="6"/>
        <v>0.18480000000000002</v>
      </c>
      <c r="N121" s="89">
        <v>2468</v>
      </c>
      <c r="O121" s="90" t="s">
        <v>64</v>
      </c>
      <c r="P121" s="74">
        <f t="shared" si="7"/>
        <v>0.24679999999999999</v>
      </c>
    </row>
    <row r="122" spans="1:16">
      <c r="B122" s="89">
        <v>600</v>
      </c>
      <c r="C122" s="90" t="s">
        <v>63</v>
      </c>
      <c r="D122" s="74">
        <f t="shared" si="12"/>
        <v>8.5714285714285715E-2</v>
      </c>
      <c r="E122" s="91">
        <v>2.6829999999999998</v>
      </c>
      <c r="F122" s="92">
        <v>1.2829999999999999E-2</v>
      </c>
      <c r="G122" s="88">
        <f t="shared" si="8"/>
        <v>2.6958299999999999</v>
      </c>
      <c r="H122" s="89">
        <v>2.67</v>
      </c>
      <c r="I122" s="90" t="s">
        <v>66</v>
      </c>
      <c r="J122" s="76">
        <f t="shared" si="11"/>
        <v>2.67</v>
      </c>
      <c r="K122" s="89">
        <v>1872</v>
      </c>
      <c r="L122" s="90" t="s">
        <v>64</v>
      </c>
      <c r="M122" s="74">
        <f t="shared" si="6"/>
        <v>0.18720000000000001</v>
      </c>
      <c r="N122" s="89">
        <v>2511</v>
      </c>
      <c r="O122" s="90" t="s">
        <v>64</v>
      </c>
      <c r="P122" s="74">
        <f t="shared" si="7"/>
        <v>0.25109999999999999</v>
      </c>
    </row>
    <row r="123" spans="1:16">
      <c r="B123" s="89">
        <v>650</v>
      </c>
      <c r="C123" s="90" t="s">
        <v>63</v>
      </c>
      <c r="D123" s="74">
        <f t="shared" si="12"/>
        <v>9.285714285714286E-2</v>
      </c>
      <c r="E123" s="91">
        <v>2.7810000000000001</v>
      </c>
      <c r="F123" s="92">
        <v>1.2019999999999999E-2</v>
      </c>
      <c r="G123" s="88">
        <f t="shared" si="8"/>
        <v>2.7930200000000003</v>
      </c>
      <c r="H123" s="89">
        <v>2.8</v>
      </c>
      <c r="I123" s="90" t="s">
        <v>66</v>
      </c>
      <c r="J123" s="76">
        <f t="shared" si="11"/>
        <v>2.8</v>
      </c>
      <c r="K123" s="89">
        <v>1893</v>
      </c>
      <c r="L123" s="90" t="s">
        <v>64</v>
      </c>
      <c r="M123" s="74">
        <f t="shared" si="6"/>
        <v>0.1893</v>
      </c>
      <c r="N123" s="89">
        <v>2549</v>
      </c>
      <c r="O123" s="90" t="s">
        <v>64</v>
      </c>
      <c r="P123" s="74">
        <f t="shared" si="7"/>
        <v>0.25490000000000002</v>
      </c>
    </row>
    <row r="124" spans="1:16">
      <c r="B124" s="89">
        <v>700</v>
      </c>
      <c r="C124" s="90" t="s">
        <v>63</v>
      </c>
      <c r="D124" s="74">
        <f t="shared" si="12"/>
        <v>9.9999999999999992E-2</v>
      </c>
      <c r="E124" s="91">
        <v>2.8690000000000002</v>
      </c>
      <c r="F124" s="92">
        <v>1.1310000000000001E-2</v>
      </c>
      <c r="G124" s="88">
        <f t="shared" si="8"/>
        <v>2.8803100000000001</v>
      </c>
      <c r="H124" s="89">
        <v>2.93</v>
      </c>
      <c r="I124" s="90" t="s">
        <v>66</v>
      </c>
      <c r="J124" s="76">
        <f t="shared" si="11"/>
        <v>2.93</v>
      </c>
      <c r="K124" s="89">
        <v>1913</v>
      </c>
      <c r="L124" s="90" t="s">
        <v>64</v>
      </c>
      <c r="M124" s="74">
        <f t="shared" si="6"/>
        <v>0.1913</v>
      </c>
      <c r="N124" s="89">
        <v>2584</v>
      </c>
      <c r="O124" s="90" t="s">
        <v>64</v>
      </c>
      <c r="P124" s="74">
        <f t="shared" si="7"/>
        <v>0.25840000000000002</v>
      </c>
    </row>
    <row r="125" spans="1:16">
      <c r="B125" s="77">
        <v>800</v>
      </c>
      <c r="C125" s="79" t="s">
        <v>63</v>
      </c>
      <c r="D125" s="74">
        <f t="shared" si="12"/>
        <v>0.1142857142857143</v>
      </c>
      <c r="E125" s="91">
        <v>3.0179999999999998</v>
      </c>
      <c r="F125" s="92">
        <v>1.013E-2</v>
      </c>
      <c r="G125" s="88">
        <f t="shared" si="8"/>
        <v>3.02813</v>
      </c>
      <c r="H125" s="89">
        <v>3.17</v>
      </c>
      <c r="I125" s="90" t="s">
        <v>66</v>
      </c>
      <c r="J125" s="76">
        <f t="shared" si="11"/>
        <v>3.17</v>
      </c>
      <c r="K125" s="89">
        <v>1962</v>
      </c>
      <c r="L125" s="90" t="s">
        <v>64</v>
      </c>
      <c r="M125" s="74">
        <f t="shared" si="6"/>
        <v>0.19619999999999999</v>
      </c>
      <c r="N125" s="89">
        <v>2646</v>
      </c>
      <c r="O125" s="90" t="s">
        <v>64</v>
      </c>
      <c r="P125" s="74">
        <f t="shared" si="7"/>
        <v>0.2646</v>
      </c>
    </row>
    <row r="126" spans="1:16">
      <c r="B126" s="77">
        <v>900</v>
      </c>
      <c r="C126" s="79" t="s">
        <v>63</v>
      </c>
      <c r="D126" s="74">
        <f t="shared" si="12"/>
        <v>0.12857142857142859</v>
      </c>
      <c r="E126" s="91">
        <v>3.1349999999999998</v>
      </c>
      <c r="F126" s="92">
        <v>9.1909999999999995E-3</v>
      </c>
      <c r="G126" s="88">
        <f t="shared" si="8"/>
        <v>3.1441909999999997</v>
      </c>
      <c r="H126" s="77">
        <v>3.4</v>
      </c>
      <c r="I126" s="79" t="s">
        <v>66</v>
      </c>
      <c r="J126" s="76">
        <f t="shared" si="11"/>
        <v>3.4</v>
      </c>
      <c r="K126" s="77">
        <v>2006</v>
      </c>
      <c r="L126" s="79" t="s">
        <v>64</v>
      </c>
      <c r="M126" s="74">
        <f t="shared" si="6"/>
        <v>0.20059999999999997</v>
      </c>
      <c r="N126" s="77">
        <v>2700</v>
      </c>
      <c r="O126" s="79" t="s">
        <v>64</v>
      </c>
      <c r="P126" s="74">
        <f t="shared" si="7"/>
        <v>0.27</v>
      </c>
    </row>
    <row r="127" spans="1:16">
      <c r="B127" s="77">
        <v>1</v>
      </c>
      <c r="C127" s="78" t="s">
        <v>65</v>
      </c>
      <c r="D127" s="74">
        <f t="shared" ref="D127:D190" si="13">B127/$C$5</f>
        <v>0.14285714285714285</v>
      </c>
      <c r="E127" s="91">
        <v>3.2269999999999999</v>
      </c>
      <c r="F127" s="92">
        <v>8.4209999999999997E-3</v>
      </c>
      <c r="G127" s="88">
        <f t="shared" si="8"/>
        <v>3.2354209999999997</v>
      </c>
      <c r="H127" s="77">
        <v>3.62</v>
      </c>
      <c r="I127" s="79" t="s">
        <v>66</v>
      </c>
      <c r="J127" s="76">
        <f t="shared" si="11"/>
        <v>3.62</v>
      </c>
      <c r="K127" s="77">
        <v>2045</v>
      </c>
      <c r="L127" s="79" t="s">
        <v>64</v>
      </c>
      <c r="M127" s="74">
        <f t="shared" si="6"/>
        <v>0.20449999999999999</v>
      </c>
      <c r="N127" s="77">
        <v>2748</v>
      </c>
      <c r="O127" s="79" t="s">
        <v>64</v>
      </c>
      <c r="P127" s="74">
        <f t="shared" si="7"/>
        <v>0.27480000000000004</v>
      </c>
    </row>
    <row r="128" spans="1:16">
      <c r="A128" s="94"/>
      <c r="B128" s="89">
        <v>1.1000000000000001</v>
      </c>
      <c r="C128" s="90" t="s">
        <v>65</v>
      </c>
      <c r="D128" s="74">
        <f t="shared" si="13"/>
        <v>0.15714285714285717</v>
      </c>
      <c r="E128" s="91">
        <v>3.2970000000000002</v>
      </c>
      <c r="F128" s="92">
        <v>7.7780000000000002E-3</v>
      </c>
      <c r="G128" s="88">
        <f t="shared" si="8"/>
        <v>3.3047780000000002</v>
      </c>
      <c r="H128" s="89">
        <v>3.84</v>
      </c>
      <c r="I128" s="90" t="s">
        <v>66</v>
      </c>
      <c r="J128" s="76">
        <f t="shared" si="11"/>
        <v>3.84</v>
      </c>
      <c r="K128" s="77">
        <v>2080</v>
      </c>
      <c r="L128" s="79" t="s">
        <v>64</v>
      </c>
      <c r="M128" s="74">
        <f t="shared" si="6"/>
        <v>0.20800000000000002</v>
      </c>
      <c r="N128" s="77">
        <v>2791</v>
      </c>
      <c r="O128" s="79" t="s">
        <v>64</v>
      </c>
      <c r="P128" s="74">
        <f t="shared" si="7"/>
        <v>0.27910000000000001</v>
      </c>
    </row>
    <row r="129" spans="1:16">
      <c r="A129" s="94"/>
      <c r="B129" s="89">
        <v>1.2</v>
      </c>
      <c r="C129" s="90" t="s">
        <v>65</v>
      </c>
      <c r="D129" s="74">
        <f t="shared" si="13"/>
        <v>0.17142857142857143</v>
      </c>
      <c r="E129" s="91">
        <v>3.3490000000000002</v>
      </c>
      <c r="F129" s="92">
        <v>7.2319999999999997E-3</v>
      </c>
      <c r="G129" s="88">
        <f t="shared" si="8"/>
        <v>3.3562320000000003</v>
      </c>
      <c r="H129" s="89">
        <v>4.05</v>
      </c>
      <c r="I129" s="90" t="s">
        <v>66</v>
      </c>
      <c r="J129" s="76">
        <f t="shared" si="11"/>
        <v>4.05</v>
      </c>
      <c r="K129" s="77">
        <v>2114</v>
      </c>
      <c r="L129" s="79" t="s">
        <v>64</v>
      </c>
      <c r="M129" s="74">
        <f t="shared" si="6"/>
        <v>0.21139999999999998</v>
      </c>
      <c r="N129" s="77">
        <v>2830</v>
      </c>
      <c r="O129" s="79" t="s">
        <v>64</v>
      </c>
      <c r="P129" s="74">
        <f t="shared" si="7"/>
        <v>0.28300000000000003</v>
      </c>
    </row>
    <row r="130" spans="1:16">
      <c r="A130" s="94"/>
      <c r="B130" s="89">
        <v>1.3</v>
      </c>
      <c r="C130" s="90" t="s">
        <v>65</v>
      </c>
      <c r="D130" s="74">
        <f t="shared" si="13"/>
        <v>0.18571428571428572</v>
      </c>
      <c r="E130" s="91">
        <v>3.387</v>
      </c>
      <c r="F130" s="92">
        <v>6.7619999999999998E-3</v>
      </c>
      <c r="G130" s="88">
        <f t="shared" si="8"/>
        <v>3.3937620000000002</v>
      </c>
      <c r="H130" s="89">
        <v>4.26</v>
      </c>
      <c r="I130" s="90" t="s">
        <v>66</v>
      </c>
      <c r="J130" s="76">
        <f t="shared" si="11"/>
        <v>4.26</v>
      </c>
      <c r="K130" s="77">
        <v>2145</v>
      </c>
      <c r="L130" s="79" t="s">
        <v>64</v>
      </c>
      <c r="M130" s="74">
        <f t="shared" si="6"/>
        <v>0.2145</v>
      </c>
      <c r="N130" s="77">
        <v>2867</v>
      </c>
      <c r="O130" s="79" t="s">
        <v>64</v>
      </c>
      <c r="P130" s="74">
        <f t="shared" si="7"/>
        <v>0.28670000000000001</v>
      </c>
    </row>
    <row r="131" spans="1:16">
      <c r="A131" s="94"/>
      <c r="B131" s="89">
        <v>1.4</v>
      </c>
      <c r="C131" s="90" t="s">
        <v>65</v>
      </c>
      <c r="D131" s="74">
        <f t="shared" si="13"/>
        <v>0.19999999999999998</v>
      </c>
      <c r="E131" s="91">
        <v>3.4119999999999999</v>
      </c>
      <c r="F131" s="92">
        <v>6.3540000000000003E-3</v>
      </c>
      <c r="G131" s="88">
        <f t="shared" si="8"/>
        <v>3.4183539999999999</v>
      </c>
      <c r="H131" s="89">
        <v>4.47</v>
      </c>
      <c r="I131" s="90" t="s">
        <v>66</v>
      </c>
      <c r="J131" s="76">
        <f t="shared" si="11"/>
        <v>4.47</v>
      </c>
      <c r="K131" s="77">
        <v>2175</v>
      </c>
      <c r="L131" s="79" t="s">
        <v>64</v>
      </c>
      <c r="M131" s="74">
        <f t="shared" si="6"/>
        <v>0.21749999999999997</v>
      </c>
      <c r="N131" s="77">
        <v>2901</v>
      </c>
      <c r="O131" s="79" t="s">
        <v>64</v>
      </c>
      <c r="P131" s="74">
        <f t="shared" si="7"/>
        <v>0.29009999999999997</v>
      </c>
    </row>
    <row r="132" spans="1:16">
      <c r="A132" s="94"/>
      <c r="B132" s="89">
        <v>1.5</v>
      </c>
      <c r="C132" s="90" t="s">
        <v>65</v>
      </c>
      <c r="D132" s="74">
        <f t="shared" si="13"/>
        <v>0.21428571428571427</v>
      </c>
      <c r="E132" s="91">
        <v>3.427</v>
      </c>
      <c r="F132" s="92">
        <v>5.9950000000000003E-3</v>
      </c>
      <c r="G132" s="88">
        <f t="shared" si="8"/>
        <v>3.432995</v>
      </c>
      <c r="H132" s="89">
        <v>4.68</v>
      </c>
      <c r="I132" s="90" t="s">
        <v>66</v>
      </c>
      <c r="J132" s="76">
        <f t="shared" si="11"/>
        <v>4.68</v>
      </c>
      <c r="K132" s="77">
        <v>2204</v>
      </c>
      <c r="L132" s="79" t="s">
        <v>64</v>
      </c>
      <c r="M132" s="74">
        <f t="shared" si="6"/>
        <v>0.22040000000000001</v>
      </c>
      <c r="N132" s="77">
        <v>2934</v>
      </c>
      <c r="O132" s="79" t="s">
        <v>64</v>
      </c>
      <c r="P132" s="74">
        <f t="shared" si="7"/>
        <v>0.29339999999999999</v>
      </c>
    </row>
    <row r="133" spans="1:16">
      <c r="A133" s="94"/>
      <c r="B133" s="89">
        <v>1.6</v>
      </c>
      <c r="C133" s="90" t="s">
        <v>65</v>
      </c>
      <c r="D133" s="74">
        <f t="shared" si="13"/>
        <v>0.22857142857142859</v>
      </c>
      <c r="E133" s="91">
        <v>3.4329999999999998</v>
      </c>
      <c r="F133" s="92">
        <v>5.6769999999999998E-3</v>
      </c>
      <c r="G133" s="88">
        <f t="shared" si="8"/>
        <v>3.4386769999999998</v>
      </c>
      <c r="H133" s="89">
        <v>4.8899999999999997</v>
      </c>
      <c r="I133" s="90" t="s">
        <v>66</v>
      </c>
      <c r="J133" s="76">
        <f t="shared" si="11"/>
        <v>4.8899999999999997</v>
      </c>
      <c r="K133" s="77">
        <v>2232</v>
      </c>
      <c r="L133" s="79" t="s">
        <v>64</v>
      </c>
      <c r="M133" s="74">
        <f t="shared" si="6"/>
        <v>0.22320000000000001</v>
      </c>
      <c r="N133" s="77">
        <v>2965</v>
      </c>
      <c r="O133" s="79" t="s">
        <v>64</v>
      </c>
      <c r="P133" s="74">
        <f t="shared" si="7"/>
        <v>0.29649999999999999</v>
      </c>
    </row>
    <row r="134" spans="1:16">
      <c r="A134" s="94"/>
      <c r="B134" s="89">
        <v>1.7</v>
      </c>
      <c r="C134" s="90" t="s">
        <v>65</v>
      </c>
      <c r="D134" s="74">
        <f t="shared" si="13"/>
        <v>0.24285714285714285</v>
      </c>
      <c r="E134" s="91">
        <v>3.4329999999999998</v>
      </c>
      <c r="F134" s="92">
        <v>5.3940000000000004E-3</v>
      </c>
      <c r="G134" s="88">
        <f t="shared" si="8"/>
        <v>3.4383939999999997</v>
      </c>
      <c r="H134" s="89">
        <v>5.0999999999999996</v>
      </c>
      <c r="I134" s="90" t="s">
        <v>66</v>
      </c>
      <c r="J134" s="76">
        <f t="shared" si="11"/>
        <v>5.0999999999999996</v>
      </c>
      <c r="K134" s="77">
        <v>2260</v>
      </c>
      <c r="L134" s="79" t="s">
        <v>64</v>
      </c>
      <c r="M134" s="74">
        <f t="shared" si="6"/>
        <v>0.22599999999999998</v>
      </c>
      <c r="N134" s="77">
        <v>2995</v>
      </c>
      <c r="O134" s="79" t="s">
        <v>64</v>
      </c>
      <c r="P134" s="74">
        <f t="shared" si="7"/>
        <v>0.29949999999999999</v>
      </c>
    </row>
    <row r="135" spans="1:16">
      <c r="A135" s="94"/>
      <c r="B135" s="89">
        <v>1.8</v>
      </c>
      <c r="C135" s="90" t="s">
        <v>65</v>
      </c>
      <c r="D135" s="74">
        <f t="shared" si="13"/>
        <v>0.25714285714285717</v>
      </c>
      <c r="E135" s="91">
        <v>3.427</v>
      </c>
      <c r="F135" s="92">
        <v>5.1390000000000003E-3</v>
      </c>
      <c r="G135" s="88">
        <f t="shared" si="8"/>
        <v>3.4321389999999998</v>
      </c>
      <c r="H135" s="89">
        <v>5.31</v>
      </c>
      <c r="I135" s="90" t="s">
        <v>66</v>
      </c>
      <c r="J135" s="76">
        <f t="shared" si="11"/>
        <v>5.31</v>
      </c>
      <c r="K135" s="77">
        <v>2287</v>
      </c>
      <c r="L135" s="79" t="s">
        <v>64</v>
      </c>
      <c r="M135" s="74">
        <f t="shared" si="6"/>
        <v>0.22869999999999999</v>
      </c>
      <c r="N135" s="77">
        <v>3024</v>
      </c>
      <c r="O135" s="79" t="s">
        <v>64</v>
      </c>
      <c r="P135" s="74">
        <f t="shared" si="7"/>
        <v>0.3024</v>
      </c>
    </row>
    <row r="136" spans="1:16">
      <c r="A136" s="94"/>
      <c r="B136" s="89">
        <v>2</v>
      </c>
      <c r="C136" s="90" t="s">
        <v>65</v>
      </c>
      <c r="D136" s="74">
        <f t="shared" si="13"/>
        <v>0.2857142857142857</v>
      </c>
      <c r="E136" s="91">
        <v>3.4020000000000001</v>
      </c>
      <c r="F136" s="92">
        <v>4.6990000000000001E-3</v>
      </c>
      <c r="G136" s="88">
        <f t="shared" si="8"/>
        <v>3.4066990000000001</v>
      </c>
      <c r="H136" s="89">
        <v>5.72</v>
      </c>
      <c r="I136" s="90" t="s">
        <v>66</v>
      </c>
      <c r="J136" s="76">
        <f t="shared" si="11"/>
        <v>5.72</v>
      </c>
      <c r="K136" s="77">
        <v>2377</v>
      </c>
      <c r="L136" s="79" t="s">
        <v>64</v>
      </c>
      <c r="M136" s="74">
        <f t="shared" si="6"/>
        <v>0.23769999999999997</v>
      </c>
      <c r="N136" s="77">
        <v>3078</v>
      </c>
      <c r="O136" s="79" t="s">
        <v>64</v>
      </c>
      <c r="P136" s="74">
        <f t="shared" si="7"/>
        <v>0.30779999999999996</v>
      </c>
    </row>
    <row r="137" spans="1:16">
      <c r="A137" s="94"/>
      <c r="B137" s="89">
        <v>2.25</v>
      </c>
      <c r="C137" s="90" t="s">
        <v>65</v>
      </c>
      <c r="D137" s="74">
        <f t="shared" si="13"/>
        <v>0.32142857142857145</v>
      </c>
      <c r="E137" s="91">
        <v>3.3530000000000002</v>
      </c>
      <c r="F137" s="92">
        <v>4.2509999999999996E-3</v>
      </c>
      <c r="G137" s="88">
        <f t="shared" si="8"/>
        <v>3.3572510000000002</v>
      </c>
      <c r="H137" s="89">
        <v>6.25</v>
      </c>
      <c r="I137" s="90" t="s">
        <v>66</v>
      </c>
      <c r="J137" s="76">
        <f t="shared" si="11"/>
        <v>6.25</v>
      </c>
      <c r="K137" s="77">
        <v>2508</v>
      </c>
      <c r="L137" s="79" t="s">
        <v>64</v>
      </c>
      <c r="M137" s="74">
        <f t="shared" si="6"/>
        <v>0.25080000000000002</v>
      </c>
      <c r="N137" s="77">
        <v>3144</v>
      </c>
      <c r="O137" s="79" t="s">
        <v>64</v>
      </c>
      <c r="P137" s="74">
        <f t="shared" si="7"/>
        <v>0.31440000000000001</v>
      </c>
    </row>
    <row r="138" spans="1:16">
      <c r="A138" s="94"/>
      <c r="B138" s="89">
        <v>2.5</v>
      </c>
      <c r="C138" s="90" t="s">
        <v>65</v>
      </c>
      <c r="D138" s="74">
        <f t="shared" si="13"/>
        <v>0.35714285714285715</v>
      </c>
      <c r="E138" s="91">
        <v>3.2930000000000001</v>
      </c>
      <c r="F138" s="92">
        <v>3.885E-3</v>
      </c>
      <c r="G138" s="88">
        <f t="shared" si="8"/>
        <v>3.2968850000000001</v>
      </c>
      <c r="H138" s="89">
        <v>6.79</v>
      </c>
      <c r="I138" s="90" t="s">
        <v>66</v>
      </c>
      <c r="J138" s="76">
        <f t="shared" si="11"/>
        <v>6.79</v>
      </c>
      <c r="K138" s="77">
        <v>2636</v>
      </c>
      <c r="L138" s="79" t="s">
        <v>64</v>
      </c>
      <c r="M138" s="74">
        <f t="shared" si="6"/>
        <v>0.2636</v>
      </c>
      <c r="N138" s="77">
        <v>3206</v>
      </c>
      <c r="O138" s="79" t="s">
        <v>64</v>
      </c>
      <c r="P138" s="74">
        <f t="shared" si="7"/>
        <v>0.3206</v>
      </c>
    </row>
    <row r="139" spans="1:16">
      <c r="A139" s="94"/>
      <c r="B139" s="89">
        <v>2.75</v>
      </c>
      <c r="C139" s="90" t="s">
        <v>65</v>
      </c>
      <c r="D139" s="74">
        <f t="shared" si="13"/>
        <v>0.39285714285714285</v>
      </c>
      <c r="E139" s="91">
        <v>3.2250000000000001</v>
      </c>
      <c r="F139" s="92">
        <v>3.581E-3</v>
      </c>
      <c r="G139" s="88">
        <f t="shared" si="8"/>
        <v>3.2285810000000001</v>
      </c>
      <c r="H139" s="89">
        <v>7.34</v>
      </c>
      <c r="I139" s="90" t="s">
        <v>66</v>
      </c>
      <c r="J139" s="76">
        <f t="shared" si="11"/>
        <v>7.34</v>
      </c>
      <c r="K139" s="77">
        <v>2763</v>
      </c>
      <c r="L139" s="79" t="s">
        <v>64</v>
      </c>
      <c r="M139" s="74">
        <f t="shared" si="6"/>
        <v>0.27629999999999999</v>
      </c>
      <c r="N139" s="77">
        <v>3267</v>
      </c>
      <c r="O139" s="79" t="s">
        <v>64</v>
      </c>
      <c r="P139" s="74">
        <f t="shared" si="7"/>
        <v>0.32669999999999999</v>
      </c>
    </row>
    <row r="140" spans="1:16">
      <c r="A140" s="94"/>
      <c r="B140" s="89">
        <v>3</v>
      </c>
      <c r="C140" s="95" t="s">
        <v>65</v>
      </c>
      <c r="D140" s="74">
        <f t="shared" si="13"/>
        <v>0.42857142857142855</v>
      </c>
      <c r="E140" s="91">
        <v>3.1539999999999999</v>
      </c>
      <c r="F140" s="92">
        <v>3.323E-3</v>
      </c>
      <c r="G140" s="88">
        <f t="shared" si="8"/>
        <v>3.1573229999999999</v>
      </c>
      <c r="H140" s="89">
        <v>7.9</v>
      </c>
      <c r="I140" s="90" t="s">
        <v>66</v>
      </c>
      <c r="J140" s="76">
        <f t="shared" si="11"/>
        <v>7.9</v>
      </c>
      <c r="K140" s="77">
        <v>2889</v>
      </c>
      <c r="L140" s="79" t="s">
        <v>64</v>
      </c>
      <c r="M140" s="74">
        <f t="shared" si="6"/>
        <v>0.28889999999999999</v>
      </c>
      <c r="N140" s="77">
        <v>3326</v>
      </c>
      <c r="O140" s="79" t="s">
        <v>64</v>
      </c>
      <c r="P140" s="74">
        <f t="shared" si="7"/>
        <v>0.33260000000000001</v>
      </c>
    </row>
    <row r="141" spans="1:16">
      <c r="B141" s="89">
        <v>3.25</v>
      </c>
      <c r="C141" s="79" t="s">
        <v>65</v>
      </c>
      <c r="D141" s="74">
        <f t="shared" si="13"/>
        <v>0.4642857142857143</v>
      </c>
      <c r="E141" s="91">
        <v>3.08</v>
      </c>
      <c r="F141" s="92">
        <v>3.1020000000000002E-3</v>
      </c>
      <c r="G141" s="88">
        <f t="shared" si="8"/>
        <v>3.0831020000000002</v>
      </c>
      <c r="H141" s="77">
        <v>8.4700000000000006</v>
      </c>
      <c r="I141" s="79" t="s">
        <v>66</v>
      </c>
      <c r="J141" s="76">
        <f t="shared" si="11"/>
        <v>8.4700000000000006</v>
      </c>
      <c r="K141" s="77">
        <v>3014</v>
      </c>
      <c r="L141" s="79" t="s">
        <v>64</v>
      </c>
      <c r="M141" s="74">
        <f t="shared" si="6"/>
        <v>0.3014</v>
      </c>
      <c r="N141" s="77">
        <v>3386</v>
      </c>
      <c r="O141" s="79" t="s">
        <v>64</v>
      </c>
      <c r="P141" s="74">
        <f t="shared" si="7"/>
        <v>0.33860000000000001</v>
      </c>
    </row>
    <row r="142" spans="1:16">
      <c r="B142" s="89">
        <v>3.5</v>
      </c>
      <c r="C142" s="79" t="s">
        <v>65</v>
      </c>
      <c r="D142" s="74">
        <f t="shared" si="13"/>
        <v>0.5</v>
      </c>
      <c r="E142" s="91">
        <v>3.0059999999999998</v>
      </c>
      <c r="F142" s="92">
        <v>2.9099999999999998E-3</v>
      </c>
      <c r="G142" s="88">
        <f t="shared" si="8"/>
        <v>3.0089099999999998</v>
      </c>
      <c r="H142" s="77">
        <v>9.06</v>
      </c>
      <c r="I142" s="79" t="s">
        <v>66</v>
      </c>
      <c r="J142" s="76">
        <f t="shared" si="11"/>
        <v>9.06</v>
      </c>
      <c r="K142" s="77">
        <v>3140</v>
      </c>
      <c r="L142" s="79" t="s">
        <v>64</v>
      </c>
      <c r="M142" s="74">
        <f t="shared" si="6"/>
        <v>0.314</v>
      </c>
      <c r="N142" s="77">
        <v>3445</v>
      </c>
      <c r="O142" s="79" t="s">
        <v>64</v>
      </c>
      <c r="P142" s="74">
        <f t="shared" si="7"/>
        <v>0.34449999999999997</v>
      </c>
    </row>
    <row r="143" spans="1:16">
      <c r="B143" s="89">
        <v>3.75</v>
      </c>
      <c r="C143" s="79" t="s">
        <v>65</v>
      </c>
      <c r="D143" s="74">
        <f t="shared" si="13"/>
        <v>0.5357142857142857</v>
      </c>
      <c r="E143" s="91">
        <v>2.931</v>
      </c>
      <c r="F143" s="92">
        <v>2.7420000000000001E-3</v>
      </c>
      <c r="G143" s="88">
        <f t="shared" si="8"/>
        <v>2.9337420000000001</v>
      </c>
      <c r="H143" s="77">
        <v>9.66</v>
      </c>
      <c r="I143" s="79" t="s">
        <v>66</v>
      </c>
      <c r="J143" s="76">
        <f t="shared" si="11"/>
        <v>9.66</v>
      </c>
      <c r="K143" s="77">
        <v>3267</v>
      </c>
      <c r="L143" s="79" t="s">
        <v>64</v>
      </c>
      <c r="M143" s="74">
        <f t="shared" si="6"/>
        <v>0.32669999999999999</v>
      </c>
      <c r="N143" s="77">
        <v>3504</v>
      </c>
      <c r="O143" s="79" t="s">
        <v>64</v>
      </c>
      <c r="P143" s="74">
        <f t="shared" si="7"/>
        <v>0.35039999999999999</v>
      </c>
    </row>
    <row r="144" spans="1:16">
      <c r="B144" s="89">
        <v>4</v>
      </c>
      <c r="C144" s="79" t="s">
        <v>65</v>
      </c>
      <c r="D144" s="74">
        <f t="shared" si="13"/>
        <v>0.5714285714285714</v>
      </c>
      <c r="E144" s="91">
        <v>2.8580000000000001</v>
      </c>
      <c r="F144" s="92">
        <v>2.5929999999999998E-3</v>
      </c>
      <c r="G144" s="88">
        <f t="shared" si="8"/>
        <v>2.8605930000000002</v>
      </c>
      <c r="H144" s="77">
        <v>10.28</v>
      </c>
      <c r="I144" s="79" t="s">
        <v>66</v>
      </c>
      <c r="J144" s="76">
        <f t="shared" si="11"/>
        <v>10.28</v>
      </c>
      <c r="K144" s="77">
        <v>3396</v>
      </c>
      <c r="L144" s="79" t="s">
        <v>64</v>
      </c>
      <c r="M144" s="74">
        <f t="shared" si="6"/>
        <v>0.33960000000000001</v>
      </c>
      <c r="N144" s="77">
        <v>3564</v>
      </c>
      <c r="O144" s="79" t="s">
        <v>64</v>
      </c>
      <c r="P144" s="74">
        <f t="shared" si="7"/>
        <v>0.35639999999999999</v>
      </c>
    </row>
    <row r="145" spans="2:16">
      <c r="B145" s="89">
        <v>4.5</v>
      </c>
      <c r="C145" s="79" t="s">
        <v>65</v>
      </c>
      <c r="D145" s="74">
        <f t="shared" si="13"/>
        <v>0.6428571428571429</v>
      </c>
      <c r="E145" s="91">
        <v>2.7160000000000002</v>
      </c>
      <c r="F145" s="92">
        <v>2.3419999999999999E-3</v>
      </c>
      <c r="G145" s="88">
        <f t="shared" si="8"/>
        <v>2.7183420000000003</v>
      </c>
      <c r="H145" s="77">
        <v>11.56</v>
      </c>
      <c r="I145" s="79" t="s">
        <v>66</v>
      </c>
      <c r="J145" s="76">
        <f t="shared" si="11"/>
        <v>11.56</v>
      </c>
      <c r="K145" s="77">
        <v>3875</v>
      </c>
      <c r="L145" s="79" t="s">
        <v>64</v>
      </c>
      <c r="M145" s="74">
        <f t="shared" si="6"/>
        <v>0.38750000000000001</v>
      </c>
      <c r="N145" s="77">
        <v>3686</v>
      </c>
      <c r="O145" s="79" t="s">
        <v>64</v>
      </c>
      <c r="P145" s="74">
        <f t="shared" si="7"/>
        <v>0.36859999999999998</v>
      </c>
    </row>
    <row r="146" spans="2:16">
      <c r="B146" s="89">
        <v>5</v>
      </c>
      <c r="C146" s="79" t="s">
        <v>65</v>
      </c>
      <c r="D146" s="74">
        <f t="shared" si="13"/>
        <v>0.7142857142857143</v>
      </c>
      <c r="E146" s="91">
        <v>2.5819999999999999</v>
      </c>
      <c r="F146" s="92">
        <v>2.137E-3</v>
      </c>
      <c r="G146" s="88">
        <f t="shared" si="8"/>
        <v>2.5841369999999997</v>
      </c>
      <c r="H146" s="77">
        <v>12.91</v>
      </c>
      <c r="I146" s="79" t="s">
        <v>66</v>
      </c>
      <c r="J146" s="76">
        <f t="shared" si="11"/>
        <v>12.91</v>
      </c>
      <c r="K146" s="77">
        <v>4344</v>
      </c>
      <c r="L146" s="79" t="s">
        <v>64</v>
      </c>
      <c r="M146" s="74">
        <f t="shared" si="6"/>
        <v>0.43440000000000001</v>
      </c>
      <c r="N146" s="77">
        <v>3812</v>
      </c>
      <c r="O146" s="79" t="s">
        <v>64</v>
      </c>
      <c r="P146" s="74">
        <f t="shared" si="7"/>
        <v>0.38119999999999998</v>
      </c>
    </row>
    <row r="147" spans="2:16">
      <c r="B147" s="89">
        <v>5.5</v>
      </c>
      <c r="C147" s="79" t="s">
        <v>65</v>
      </c>
      <c r="D147" s="74">
        <f t="shared" si="13"/>
        <v>0.7857142857142857</v>
      </c>
      <c r="E147" s="91">
        <v>2.4569999999999999</v>
      </c>
      <c r="F147" s="92">
        <v>1.967E-3</v>
      </c>
      <c r="G147" s="88">
        <f t="shared" si="8"/>
        <v>2.4589669999999999</v>
      </c>
      <c r="H147" s="77">
        <v>14.33</v>
      </c>
      <c r="I147" s="79" t="s">
        <v>66</v>
      </c>
      <c r="J147" s="76">
        <f t="shared" si="11"/>
        <v>14.33</v>
      </c>
      <c r="K147" s="77">
        <v>4810</v>
      </c>
      <c r="L147" s="79" t="s">
        <v>64</v>
      </c>
      <c r="M147" s="74">
        <f t="shared" si="6"/>
        <v>0.48099999999999998</v>
      </c>
      <c r="N147" s="77">
        <v>3943</v>
      </c>
      <c r="O147" s="79" t="s">
        <v>64</v>
      </c>
      <c r="P147" s="74">
        <f t="shared" si="7"/>
        <v>0.39429999999999998</v>
      </c>
    </row>
    <row r="148" spans="2:16">
      <c r="B148" s="89">
        <v>6</v>
      </c>
      <c r="C148" s="79" t="s">
        <v>65</v>
      </c>
      <c r="D148" s="74">
        <f t="shared" si="13"/>
        <v>0.8571428571428571</v>
      </c>
      <c r="E148" s="91">
        <v>2.3420000000000001</v>
      </c>
      <c r="F148" s="92">
        <v>1.8240000000000001E-3</v>
      </c>
      <c r="G148" s="88">
        <f t="shared" si="8"/>
        <v>2.3438240000000001</v>
      </c>
      <c r="H148" s="77">
        <v>15.82</v>
      </c>
      <c r="I148" s="79" t="s">
        <v>66</v>
      </c>
      <c r="J148" s="76">
        <f t="shared" si="11"/>
        <v>15.82</v>
      </c>
      <c r="K148" s="77">
        <v>5276</v>
      </c>
      <c r="L148" s="79" t="s">
        <v>64</v>
      </c>
      <c r="M148" s="74">
        <f t="shared" ref="M148:M152" si="14">K148/1000/10</f>
        <v>0.52759999999999996</v>
      </c>
      <c r="N148" s="77">
        <v>4080</v>
      </c>
      <c r="O148" s="79" t="s">
        <v>64</v>
      </c>
      <c r="P148" s="74">
        <f t="shared" ref="P148:P161" si="15">N148/1000/10</f>
        <v>0.40800000000000003</v>
      </c>
    </row>
    <row r="149" spans="2:16">
      <c r="B149" s="89">
        <v>6.5</v>
      </c>
      <c r="C149" s="79" t="s">
        <v>65</v>
      </c>
      <c r="D149" s="74">
        <f t="shared" si="13"/>
        <v>0.9285714285714286</v>
      </c>
      <c r="E149" s="91">
        <v>2.2370000000000001</v>
      </c>
      <c r="F149" s="92">
        <v>1.701E-3</v>
      </c>
      <c r="G149" s="88">
        <f t="shared" ref="G149:G212" si="16">E149+F149</f>
        <v>2.2387010000000003</v>
      </c>
      <c r="H149" s="77">
        <v>17.38</v>
      </c>
      <c r="I149" s="79" t="s">
        <v>66</v>
      </c>
      <c r="J149" s="76">
        <f t="shared" si="11"/>
        <v>17.38</v>
      </c>
      <c r="K149" s="77">
        <v>5744</v>
      </c>
      <c r="L149" s="79" t="s">
        <v>64</v>
      </c>
      <c r="M149" s="74">
        <f t="shared" si="14"/>
        <v>0.57440000000000002</v>
      </c>
      <c r="N149" s="77">
        <v>4224</v>
      </c>
      <c r="O149" s="79" t="s">
        <v>64</v>
      </c>
      <c r="P149" s="74">
        <f t="shared" si="15"/>
        <v>0.4224</v>
      </c>
    </row>
    <row r="150" spans="2:16">
      <c r="B150" s="89">
        <v>7</v>
      </c>
      <c r="C150" s="79" t="s">
        <v>65</v>
      </c>
      <c r="D150" s="74">
        <f t="shared" si="13"/>
        <v>1</v>
      </c>
      <c r="E150" s="91">
        <v>2.141</v>
      </c>
      <c r="F150" s="92">
        <v>1.5939999999999999E-3</v>
      </c>
      <c r="G150" s="88">
        <f t="shared" si="16"/>
        <v>2.1425939999999999</v>
      </c>
      <c r="H150" s="77">
        <v>19.02</v>
      </c>
      <c r="I150" s="79" t="s">
        <v>66</v>
      </c>
      <c r="J150" s="76">
        <f t="shared" si="11"/>
        <v>19.02</v>
      </c>
      <c r="K150" s="77">
        <v>6216</v>
      </c>
      <c r="L150" s="79" t="s">
        <v>64</v>
      </c>
      <c r="M150" s="74">
        <f t="shared" si="14"/>
        <v>0.62160000000000004</v>
      </c>
      <c r="N150" s="77">
        <v>4374</v>
      </c>
      <c r="O150" s="79" t="s">
        <v>64</v>
      </c>
      <c r="P150" s="74">
        <f t="shared" si="15"/>
        <v>0.43739999999999996</v>
      </c>
    </row>
    <row r="151" spans="2:16">
      <c r="B151" s="89">
        <v>8</v>
      </c>
      <c r="C151" s="79" t="s">
        <v>65</v>
      </c>
      <c r="D151" s="74">
        <f t="shared" si="13"/>
        <v>1.1428571428571428</v>
      </c>
      <c r="E151" s="91">
        <v>1.972</v>
      </c>
      <c r="F151" s="92">
        <v>1.418E-3</v>
      </c>
      <c r="G151" s="88">
        <f t="shared" si="16"/>
        <v>1.9734179999999999</v>
      </c>
      <c r="H151" s="77">
        <v>22.5</v>
      </c>
      <c r="I151" s="79" t="s">
        <v>66</v>
      </c>
      <c r="J151" s="76">
        <f t="shared" si="11"/>
        <v>22.5</v>
      </c>
      <c r="K151" s="77">
        <v>7974</v>
      </c>
      <c r="L151" s="79" t="s">
        <v>64</v>
      </c>
      <c r="M151" s="74">
        <f t="shared" si="14"/>
        <v>0.7974</v>
      </c>
      <c r="N151" s="77">
        <v>4697</v>
      </c>
      <c r="O151" s="79" t="s">
        <v>64</v>
      </c>
      <c r="P151" s="74">
        <f t="shared" si="15"/>
        <v>0.46970000000000001</v>
      </c>
    </row>
    <row r="152" spans="2:16">
      <c r="B152" s="89">
        <v>9</v>
      </c>
      <c r="C152" s="79" t="s">
        <v>65</v>
      </c>
      <c r="D152" s="74">
        <f t="shared" si="13"/>
        <v>1.2857142857142858</v>
      </c>
      <c r="E152" s="91">
        <v>1.83</v>
      </c>
      <c r="F152" s="92">
        <v>1.279E-3</v>
      </c>
      <c r="G152" s="88">
        <f t="shared" si="16"/>
        <v>1.8312790000000001</v>
      </c>
      <c r="H152" s="77">
        <v>26.27</v>
      </c>
      <c r="I152" s="79" t="s">
        <v>66</v>
      </c>
      <c r="J152" s="76">
        <f t="shared" si="11"/>
        <v>26.27</v>
      </c>
      <c r="K152" s="77">
        <v>9633</v>
      </c>
      <c r="L152" s="79" t="s">
        <v>64</v>
      </c>
      <c r="M152" s="74">
        <f t="shared" si="14"/>
        <v>0.96329999999999993</v>
      </c>
      <c r="N152" s="77">
        <v>5050</v>
      </c>
      <c r="O152" s="79" t="s">
        <v>64</v>
      </c>
      <c r="P152" s="74">
        <f t="shared" si="15"/>
        <v>0.505</v>
      </c>
    </row>
    <row r="153" spans="2:16">
      <c r="B153" s="89">
        <v>10</v>
      </c>
      <c r="C153" s="79" t="s">
        <v>65</v>
      </c>
      <c r="D153" s="74">
        <f t="shared" si="13"/>
        <v>1.4285714285714286</v>
      </c>
      <c r="E153" s="91">
        <v>1.7090000000000001</v>
      </c>
      <c r="F153" s="92">
        <v>1.1659999999999999E-3</v>
      </c>
      <c r="G153" s="88">
        <f t="shared" si="16"/>
        <v>1.7101660000000001</v>
      </c>
      <c r="H153" s="77">
        <v>30.31</v>
      </c>
      <c r="I153" s="79" t="s">
        <v>66</v>
      </c>
      <c r="J153" s="76">
        <f t="shared" si="11"/>
        <v>30.31</v>
      </c>
      <c r="K153" s="77">
        <v>1.1200000000000001</v>
      </c>
      <c r="L153" s="78" t="s">
        <v>66</v>
      </c>
      <c r="M153" s="74">
        <f t="shared" ref="M153:M158" si="17">K153</f>
        <v>1.1200000000000001</v>
      </c>
      <c r="N153" s="77">
        <v>5435</v>
      </c>
      <c r="O153" s="79" t="s">
        <v>64</v>
      </c>
      <c r="P153" s="74">
        <f t="shared" si="15"/>
        <v>0.54349999999999998</v>
      </c>
    </row>
    <row r="154" spans="2:16">
      <c r="B154" s="89">
        <v>11</v>
      </c>
      <c r="C154" s="79" t="s">
        <v>65</v>
      </c>
      <c r="D154" s="74">
        <f t="shared" si="13"/>
        <v>1.5714285714285714</v>
      </c>
      <c r="E154" s="91">
        <v>1.605</v>
      </c>
      <c r="F154" s="92">
        <v>1.072E-3</v>
      </c>
      <c r="G154" s="88">
        <f t="shared" si="16"/>
        <v>1.6060719999999999</v>
      </c>
      <c r="H154" s="77">
        <v>34.630000000000003</v>
      </c>
      <c r="I154" s="79" t="s">
        <v>66</v>
      </c>
      <c r="J154" s="76">
        <f t="shared" si="11"/>
        <v>34.630000000000003</v>
      </c>
      <c r="K154" s="77">
        <v>1.28</v>
      </c>
      <c r="L154" s="79" t="s">
        <v>66</v>
      </c>
      <c r="M154" s="74">
        <f t="shared" si="17"/>
        <v>1.28</v>
      </c>
      <c r="N154" s="77">
        <v>5851</v>
      </c>
      <c r="O154" s="79" t="s">
        <v>64</v>
      </c>
      <c r="P154" s="74">
        <f t="shared" si="15"/>
        <v>0.58509999999999995</v>
      </c>
    </row>
    <row r="155" spans="2:16">
      <c r="B155" s="89">
        <v>12</v>
      </c>
      <c r="C155" s="79" t="s">
        <v>65</v>
      </c>
      <c r="D155" s="74">
        <f t="shared" si="13"/>
        <v>1.7142857142857142</v>
      </c>
      <c r="E155" s="91">
        <v>1.514</v>
      </c>
      <c r="F155" s="92">
        <v>9.9280000000000006E-4</v>
      </c>
      <c r="G155" s="88">
        <f t="shared" si="16"/>
        <v>1.5149927999999999</v>
      </c>
      <c r="H155" s="77">
        <v>39.22</v>
      </c>
      <c r="I155" s="79" t="s">
        <v>66</v>
      </c>
      <c r="J155" s="76">
        <f t="shared" si="11"/>
        <v>39.22</v>
      </c>
      <c r="K155" s="77">
        <v>1.44</v>
      </c>
      <c r="L155" s="79" t="s">
        <v>66</v>
      </c>
      <c r="M155" s="74">
        <f t="shared" si="17"/>
        <v>1.44</v>
      </c>
      <c r="N155" s="77">
        <v>6297</v>
      </c>
      <c r="O155" s="79" t="s">
        <v>64</v>
      </c>
      <c r="P155" s="74">
        <f t="shared" si="15"/>
        <v>0.62969999999999993</v>
      </c>
    </row>
    <row r="156" spans="2:16">
      <c r="B156" s="89">
        <v>13</v>
      </c>
      <c r="C156" s="79" t="s">
        <v>65</v>
      </c>
      <c r="D156" s="74">
        <f t="shared" si="13"/>
        <v>1.8571428571428572</v>
      </c>
      <c r="E156" s="91">
        <v>1.4350000000000001</v>
      </c>
      <c r="F156" s="92">
        <v>9.2509999999999999E-4</v>
      </c>
      <c r="G156" s="88">
        <f t="shared" si="16"/>
        <v>1.4359251</v>
      </c>
      <c r="H156" s="77">
        <v>44.07</v>
      </c>
      <c r="I156" s="79" t="s">
        <v>66</v>
      </c>
      <c r="J156" s="76">
        <f t="shared" si="11"/>
        <v>44.07</v>
      </c>
      <c r="K156" s="77">
        <v>1.6</v>
      </c>
      <c r="L156" s="79" t="s">
        <v>66</v>
      </c>
      <c r="M156" s="74">
        <f t="shared" si="17"/>
        <v>1.6</v>
      </c>
      <c r="N156" s="77">
        <v>6773</v>
      </c>
      <c r="O156" s="79" t="s">
        <v>64</v>
      </c>
      <c r="P156" s="74">
        <f t="shared" si="15"/>
        <v>0.67730000000000001</v>
      </c>
    </row>
    <row r="157" spans="2:16">
      <c r="B157" s="89">
        <v>14</v>
      </c>
      <c r="C157" s="79" t="s">
        <v>65</v>
      </c>
      <c r="D157" s="74">
        <f t="shared" si="13"/>
        <v>2</v>
      </c>
      <c r="E157" s="91">
        <v>1.3660000000000001</v>
      </c>
      <c r="F157" s="92">
        <v>8.6640000000000003E-4</v>
      </c>
      <c r="G157" s="88">
        <f t="shared" si="16"/>
        <v>1.3668664000000001</v>
      </c>
      <c r="H157" s="77">
        <v>49.18</v>
      </c>
      <c r="I157" s="79" t="s">
        <v>66</v>
      </c>
      <c r="J157" s="76">
        <f t="shared" si="11"/>
        <v>49.18</v>
      </c>
      <c r="K157" s="77">
        <v>1.76</v>
      </c>
      <c r="L157" s="79" t="s">
        <v>66</v>
      </c>
      <c r="M157" s="74">
        <f t="shared" si="17"/>
        <v>1.76</v>
      </c>
      <c r="N157" s="77">
        <v>7278</v>
      </c>
      <c r="O157" s="79" t="s">
        <v>64</v>
      </c>
      <c r="P157" s="74">
        <f t="shared" si="15"/>
        <v>0.7278</v>
      </c>
    </row>
    <row r="158" spans="2:16">
      <c r="B158" s="89">
        <v>15</v>
      </c>
      <c r="C158" s="79" t="s">
        <v>65</v>
      </c>
      <c r="D158" s="74">
        <f t="shared" si="13"/>
        <v>2.1428571428571428</v>
      </c>
      <c r="E158" s="91">
        <v>1.3089999999999999</v>
      </c>
      <c r="F158" s="92">
        <v>8.1510000000000003E-4</v>
      </c>
      <c r="G158" s="88">
        <f t="shared" si="16"/>
        <v>1.3098151</v>
      </c>
      <c r="H158" s="77">
        <v>54.53</v>
      </c>
      <c r="I158" s="79" t="s">
        <v>66</v>
      </c>
      <c r="J158" s="76">
        <f t="shared" si="11"/>
        <v>54.53</v>
      </c>
      <c r="K158" s="77">
        <v>1.92</v>
      </c>
      <c r="L158" s="79" t="s">
        <v>66</v>
      </c>
      <c r="M158" s="74">
        <f t="shared" si="17"/>
        <v>1.92</v>
      </c>
      <c r="N158" s="77">
        <v>7810</v>
      </c>
      <c r="O158" s="79" t="s">
        <v>64</v>
      </c>
      <c r="P158" s="74">
        <f t="shared" si="15"/>
        <v>0.78099999999999992</v>
      </c>
    </row>
    <row r="159" spans="2:16">
      <c r="B159" s="89">
        <v>16</v>
      </c>
      <c r="C159" s="79" t="s">
        <v>65</v>
      </c>
      <c r="D159" s="74">
        <f t="shared" si="13"/>
        <v>2.2857142857142856</v>
      </c>
      <c r="E159" s="91">
        <v>1.2529999999999999</v>
      </c>
      <c r="F159" s="92">
        <v>7.6979999999999995E-4</v>
      </c>
      <c r="G159" s="88">
        <f t="shared" si="16"/>
        <v>1.2537697999999999</v>
      </c>
      <c r="H159" s="77">
        <v>60.12</v>
      </c>
      <c r="I159" s="79" t="s">
        <v>66</v>
      </c>
      <c r="J159" s="76">
        <f t="shared" si="11"/>
        <v>60.12</v>
      </c>
      <c r="K159" s="77">
        <v>2.09</v>
      </c>
      <c r="L159" s="79" t="s">
        <v>66</v>
      </c>
      <c r="M159" s="74">
        <f t="shared" ref="M159:M197" si="18">K159</f>
        <v>2.09</v>
      </c>
      <c r="N159" s="77">
        <v>8369</v>
      </c>
      <c r="O159" s="79" t="s">
        <v>64</v>
      </c>
      <c r="P159" s="74">
        <f t="shared" si="15"/>
        <v>0.83689999999999998</v>
      </c>
    </row>
    <row r="160" spans="2:16">
      <c r="B160" s="89">
        <v>17</v>
      </c>
      <c r="C160" s="79" t="s">
        <v>65</v>
      </c>
      <c r="D160" s="74">
        <f t="shared" si="13"/>
        <v>2.4285714285714284</v>
      </c>
      <c r="E160" s="91">
        <v>1.1970000000000001</v>
      </c>
      <c r="F160" s="92">
        <v>7.2950000000000001E-4</v>
      </c>
      <c r="G160" s="88">
        <f t="shared" si="16"/>
        <v>1.1977295000000001</v>
      </c>
      <c r="H160" s="77">
        <v>65.959999999999994</v>
      </c>
      <c r="I160" s="79" t="s">
        <v>66</v>
      </c>
      <c r="J160" s="76">
        <f t="shared" si="11"/>
        <v>65.959999999999994</v>
      </c>
      <c r="K160" s="77">
        <v>2.25</v>
      </c>
      <c r="L160" s="79" t="s">
        <v>66</v>
      </c>
      <c r="M160" s="76">
        <f t="shared" si="18"/>
        <v>2.25</v>
      </c>
      <c r="N160" s="77">
        <v>8955</v>
      </c>
      <c r="O160" s="79" t="s">
        <v>64</v>
      </c>
      <c r="P160" s="74">
        <f t="shared" si="15"/>
        <v>0.89549999999999996</v>
      </c>
    </row>
    <row r="161" spans="2:16">
      <c r="B161" s="89">
        <v>18</v>
      </c>
      <c r="C161" s="79" t="s">
        <v>65</v>
      </c>
      <c r="D161" s="74">
        <f t="shared" si="13"/>
        <v>2.5714285714285716</v>
      </c>
      <c r="E161" s="91">
        <v>1.145</v>
      </c>
      <c r="F161" s="92">
        <v>6.9340000000000005E-4</v>
      </c>
      <c r="G161" s="88">
        <f t="shared" si="16"/>
        <v>1.1456934000000001</v>
      </c>
      <c r="H161" s="77">
        <v>72.08</v>
      </c>
      <c r="I161" s="79" t="s">
        <v>66</v>
      </c>
      <c r="J161" s="76">
        <f t="shared" si="11"/>
        <v>72.08</v>
      </c>
      <c r="K161" s="77">
        <v>2.42</v>
      </c>
      <c r="L161" s="79" t="s">
        <v>66</v>
      </c>
      <c r="M161" s="76">
        <f t="shared" si="18"/>
        <v>2.42</v>
      </c>
      <c r="N161" s="77">
        <v>9569</v>
      </c>
      <c r="O161" s="79" t="s">
        <v>64</v>
      </c>
      <c r="P161" s="74">
        <f t="shared" si="15"/>
        <v>0.95690000000000008</v>
      </c>
    </row>
    <row r="162" spans="2:16">
      <c r="B162" s="89">
        <v>20</v>
      </c>
      <c r="C162" s="79" t="s">
        <v>65</v>
      </c>
      <c r="D162" s="74">
        <f t="shared" si="13"/>
        <v>2.8571428571428572</v>
      </c>
      <c r="E162" s="91">
        <v>1.0549999999999999</v>
      </c>
      <c r="F162" s="92">
        <v>6.3139999999999995E-4</v>
      </c>
      <c r="G162" s="88">
        <f t="shared" si="16"/>
        <v>1.0556314</v>
      </c>
      <c r="H162" s="77">
        <v>85.1</v>
      </c>
      <c r="I162" s="79" t="s">
        <v>66</v>
      </c>
      <c r="J162" s="76">
        <f t="shared" si="11"/>
        <v>85.1</v>
      </c>
      <c r="K162" s="77">
        <v>3.05</v>
      </c>
      <c r="L162" s="79" t="s">
        <v>66</v>
      </c>
      <c r="M162" s="76">
        <f t="shared" si="18"/>
        <v>3.05</v>
      </c>
      <c r="N162" s="77">
        <v>1.0900000000000001</v>
      </c>
      <c r="O162" s="78" t="s">
        <v>66</v>
      </c>
      <c r="P162" s="74">
        <f t="shared" ref="P162:P169" si="19">N162</f>
        <v>1.0900000000000001</v>
      </c>
    </row>
    <row r="163" spans="2:16">
      <c r="B163" s="89">
        <v>22.5</v>
      </c>
      <c r="C163" s="79" t="s">
        <v>65</v>
      </c>
      <c r="D163" s="74">
        <f t="shared" si="13"/>
        <v>3.2142857142857144</v>
      </c>
      <c r="E163" s="91">
        <v>0.96240000000000003</v>
      </c>
      <c r="F163" s="92">
        <v>5.6860000000000005E-4</v>
      </c>
      <c r="G163" s="88">
        <f t="shared" si="16"/>
        <v>0.96296860000000006</v>
      </c>
      <c r="H163" s="77">
        <v>102.85</v>
      </c>
      <c r="I163" s="79" t="s">
        <v>66</v>
      </c>
      <c r="J163" s="76">
        <f t="shared" si="11"/>
        <v>102.85</v>
      </c>
      <c r="K163" s="77">
        <v>3.96</v>
      </c>
      <c r="L163" s="79" t="s">
        <v>66</v>
      </c>
      <c r="M163" s="76">
        <f t="shared" si="18"/>
        <v>3.96</v>
      </c>
      <c r="N163" s="77">
        <v>1.27</v>
      </c>
      <c r="O163" s="79" t="s">
        <v>66</v>
      </c>
      <c r="P163" s="74">
        <f t="shared" si="19"/>
        <v>1.27</v>
      </c>
    </row>
    <row r="164" spans="2:16">
      <c r="B164" s="89">
        <v>25</v>
      </c>
      <c r="C164" s="79" t="s">
        <v>65</v>
      </c>
      <c r="D164" s="74">
        <f t="shared" si="13"/>
        <v>3.5714285714285716</v>
      </c>
      <c r="E164" s="91">
        <v>0.88629999999999998</v>
      </c>
      <c r="F164" s="92">
        <v>5.176E-4</v>
      </c>
      <c r="G164" s="88">
        <f t="shared" si="16"/>
        <v>0.88681759999999998</v>
      </c>
      <c r="H164" s="77">
        <v>122.22</v>
      </c>
      <c r="I164" s="79" t="s">
        <v>66</v>
      </c>
      <c r="J164" s="76">
        <f t="shared" si="11"/>
        <v>122.22</v>
      </c>
      <c r="K164" s="77">
        <v>4.83</v>
      </c>
      <c r="L164" s="79" t="s">
        <v>66</v>
      </c>
      <c r="M164" s="76">
        <f t="shared" si="18"/>
        <v>4.83</v>
      </c>
      <c r="N164" s="77">
        <v>1.46</v>
      </c>
      <c r="O164" s="79" t="s">
        <v>66</v>
      </c>
      <c r="P164" s="74">
        <f t="shared" si="19"/>
        <v>1.46</v>
      </c>
    </row>
    <row r="165" spans="2:16">
      <c r="B165" s="89">
        <v>27.5</v>
      </c>
      <c r="C165" s="79" t="s">
        <v>65</v>
      </c>
      <c r="D165" s="74">
        <f t="shared" si="13"/>
        <v>3.9285714285714284</v>
      </c>
      <c r="E165" s="91">
        <v>0.82240000000000002</v>
      </c>
      <c r="F165" s="92">
        <v>4.7540000000000001E-4</v>
      </c>
      <c r="G165" s="88">
        <f t="shared" si="16"/>
        <v>0.82287540000000003</v>
      </c>
      <c r="H165" s="77">
        <v>143.18</v>
      </c>
      <c r="I165" s="79" t="s">
        <v>66</v>
      </c>
      <c r="J165" s="76">
        <f t="shared" si="11"/>
        <v>143.18</v>
      </c>
      <c r="K165" s="77">
        <v>5.68</v>
      </c>
      <c r="L165" s="79" t="s">
        <v>66</v>
      </c>
      <c r="M165" s="76">
        <f t="shared" si="18"/>
        <v>5.68</v>
      </c>
      <c r="N165" s="77">
        <v>1.68</v>
      </c>
      <c r="O165" s="79" t="s">
        <v>66</v>
      </c>
      <c r="P165" s="74">
        <f t="shared" si="19"/>
        <v>1.68</v>
      </c>
    </row>
    <row r="166" spans="2:16">
      <c r="B166" s="89">
        <v>30</v>
      </c>
      <c r="C166" s="79" t="s">
        <v>65</v>
      </c>
      <c r="D166" s="74">
        <f t="shared" si="13"/>
        <v>4.2857142857142856</v>
      </c>
      <c r="E166" s="91">
        <v>0.76790000000000003</v>
      </c>
      <c r="F166" s="92">
        <v>4.3980000000000001E-4</v>
      </c>
      <c r="G166" s="88">
        <f t="shared" si="16"/>
        <v>0.76833980000000002</v>
      </c>
      <c r="H166" s="77">
        <v>165.69</v>
      </c>
      <c r="I166" s="79" t="s">
        <v>66</v>
      </c>
      <c r="J166" s="76">
        <f t="shared" si="11"/>
        <v>165.69</v>
      </c>
      <c r="K166" s="77">
        <v>6.53</v>
      </c>
      <c r="L166" s="79" t="s">
        <v>66</v>
      </c>
      <c r="M166" s="76">
        <f t="shared" si="18"/>
        <v>6.53</v>
      </c>
      <c r="N166" s="77">
        <v>1.9</v>
      </c>
      <c r="O166" s="79" t="s">
        <v>66</v>
      </c>
      <c r="P166" s="74">
        <f t="shared" si="19"/>
        <v>1.9</v>
      </c>
    </row>
    <row r="167" spans="2:16">
      <c r="B167" s="89">
        <v>32.5</v>
      </c>
      <c r="C167" s="79" t="s">
        <v>65</v>
      </c>
      <c r="D167" s="74">
        <f t="shared" si="13"/>
        <v>4.6428571428571432</v>
      </c>
      <c r="E167" s="91">
        <v>0.7208</v>
      </c>
      <c r="F167" s="92">
        <v>4.0939999999999998E-4</v>
      </c>
      <c r="G167" s="88">
        <f t="shared" si="16"/>
        <v>0.7212094</v>
      </c>
      <c r="H167" s="77">
        <v>189.73</v>
      </c>
      <c r="I167" s="79" t="s">
        <v>66</v>
      </c>
      <c r="J167" s="76">
        <f t="shared" si="11"/>
        <v>189.73</v>
      </c>
      <c r="K167" s="77">
        <v>7.38</v>
      </c>
      <c r="L167" s="79" t="s">
        <v>66</v>
      </c>
      <c r="M167" s="76">
        <f t="shared" si="18"/>
        <v>7.38</v>
      </c>
      <c r="N167" s="77">
        <v>2.15</v>
      </c>
      <c r="O167" s="79" t="s">
        <v>66</v>
      </c>
      <c r="P167" s="74">
        <f t="shared" si="19"/>
        <v>2.15</v>
      </c>
    </row>
    <row r="168" spans="2:16">
      <c r="B168" s="89">
        <v>35</v>
      </c>
      <c r="C168" s="79" t="s">
        <v>65</v>
      </c>
      <c r="D168" s="74">
        <f t="shared" si="13"/>
        <v>5</v>
      </c>
      <c r="E168" s="91">
        <v>0.67969999999999997</v>
      </c>
      <c r="F168" s="92">
        <v>3.8309999999999999E-4</v>
      </c>
      <c r="G168" s="88">
        <f t="shared" si="16"/>
        <v>0.68008309999999994</v>
      </c>
      <c r="H168" s="77">
        <v>215.28</v>
      </c>
      <c r="I168" s="79" t="s">
        <v>66</v>
      </c>
      <c r="J168" s="76">
        <f t="shared" si="11"/>
        <v>215.28</v>
      </c>
      <c r="K168" s="77">
        <v>8.24</v>
      </c>
      <c r="L168" s="79" t="s">
        <v>66</v>
      </c>
      <c r="M168" s="76">
        <f t="shared" si="18"/>
        <v>8.24</v>
      </c>
      <c r="N168" s="77">
        <v>2.41</v>
      </c>
      <c r="O168" s="79" t="s">
        <v>66</v>
      </c>
      <c r="P168" s="74">
        <f t="shared" si="19"/>
        <v>2.41</v>
      </c>
    </row>
    <row r="169" spans="2:16">
      <c r="B169" s="89">
        <v>37.5</v>
      </c>
      <c r="C169" s="79" t="s">
        <v>65</v>
      </c>
      <c r="D169" s="74">
        <f t="shared" si="13"/>
        <v>5.3571428571428568</v>
      </c>
      <c r="E169" s="91">
        <v>0.64349999999999996</v>
      </c>
      <c r="F169" s="92">
        <v>3.6019999999999997E-4</v>
      </c>
      <c r="G169" s="88">
        <f t="shared" si="16"/>
        <v>0.64386019999999999</v>
      </c>
      <c r="H169" s="77">
        <v>242.33</v>
      </c>
      <c r="I169" s="79" t="s">
        <v>66</v>
      </c>
      <c r="J169" s="76">
        <f t="shared" si="11"/>
        <v>242.33</v>
      </c>
      <c r="K169" s="77">
        <v>9.1</v>
      </c>
      <c r="L169" s="79" t="s">
        <v>66</v>
      </c>
      <c r="M169" s="76">
        <f t="shared" si="18"/>
        <v>9.1</v>
      </c>
      <c r="N169" s="77">
        <v>2.68</v>
      </c>
      <c r="O169" s="79" t="s">
        <v>66</v>
      </c>
      <c r="P169" s="74">
        <f t="shared" si="19"/>
        <v>2.68</v>
      </c>
    </row>
    <row r="170" spans="2:16">
      <c r="B170" s="89">
        <v>40</v>
      </c>
      <c r="C170" s="79" t="s">
        <v>65</v>
      </c>
      <c r="D170" s="74">
        <f t="shared" si="13"/>
        <v>5.7142857142857144</v>
      </c>
      <c r="E170" s="91">
        <v>0.61119999999999997</v>
      </c>
      <c r="F170" s="92">
        <v>3.3990000000000002E-4</v>
      </c>
      <c r="G170" s="88">
        <f t="shared" si="16"/>
        <v>0.61153989999999991</v>
      </c>
      <c r="H170" s="77">
        <v>270.86</v>
      </c>
      <c r="I170" s="79" t="s">
        <v>66</v>
      </c>
      <c r="J170" s="76">
        <f t="shared" si="11"/>
        <v>270.86</v>
      </c>
      <c r="K170" s="77">
        <v>9.9700000000000006</v>
      </c>
      <c r="L170" s="79" t="s">
        <v>66</v>
      </c>
      <c r="M170" s="76">
        <f t="shared" si="18"/>
        <v>9.9700000000000006</v>
      </c>
      <c r="N170" s="77">
        <v>2.97</v>
      </c>
      <c r="O170" s="79" t="s">
        <v>66</v>
      </c>
      <c r="P170" s="74">
        <f t="shared" ref="P170:P175" si="20">N170</f>
        <v>2.97</v>
      </c>
    </row>
    <row r="171" spans="2:16">
      <c r="B171" s="89">
        <v>45</v>
      </c>
      <c r="C171" s="79" t="s">
        <v>65</v>
      </c>
      <c r="D171" s="74">
        <f t="shared" si="13"/>
        <v>6.4285714285714288</v>
      </c>
      <c r="E171" s="91">
        <v>0.55630000000000002</v>
      </c>
      <c r="F171" s="92">
        <v>3.0580000000000001E-4</v>
      </c>
      <c r="G171" s="88">
        <f t="shared" si="16"/>
        <v>0.55660580000000004</v>
      </c>
      <c r="H171" s="77">
        <v>332.22</v>
      </c>
      <c r="I171" s="79" t="s">
        <v>66</v>
      </c>
      <c r="J171" s="76">
        <f t="shared" si="11"/>
        <v>332.22</v>
      </c>
      <c r="K171" s="77">
        <v>13.26</v>
      </c>
      <c r="L171" s="79" t="s">
        <v>66</v>
      </c>
      <c r="M171" s="76">
        <f t="shared" si="18"/>
        <v>13.26</v>
      </c>
      <c r="N171" s="77">
        <v>3.59</v>
      </c>
      <c r="O171" s="79" t="s">
        <v>66</v>
      </c>
      <c r="P171" s="74">
        <f t="shared" si="20"/>
        <v>3.59</v>
      </c>
    </row>
    <row r="172" spans="2:16">
      <c r="B172" s="89">
        <v>50</v>
      </c>
      <c r="C172" s="79" t="s">
        <v>65</v>
      </c>
      <c r="D172" s="74">
        <f t="shared" si="13"/>
        <v>7.1428571428571432</v>
      </c>
      <c r="E172" s="91">
        <v>0.51119999999999999</v>
      </c>
      <c r="F172" s="92">
        <v>2.7809999999999998E-4</v>
      </c>
      <c r="G172" s="88">
        <f t="shared" si="16"/>
        <v>0.51147809999999994</v>
      </c>
      <c r="H172" s="77">
        <v>399.32</v>
      </c>
      <c r="I172" s="79" t="s">
        <v>66</v>
      </c>
      <c r="J172" s="76">
        <f t="shared" ref="J172:J177" si="21">H172</f>
        <v>399.32</v>
      </c>
      <c r="K172" s="77">
        <v>16.350000000000001</v>
      </c>
      <c r="L172" s="79" t="s">
        <v>66</v>
      </c>
      <c r="M172" s="76">
        <f t="shared" si="18"/>
        <v>16.350000000000001</v>
      </c>
      <c r="N172" s="77">
        <v>4.26</v>
      </c>
      <c r="O172" s="79" t="s">
        <v>66</v>
      </c>
      <c r="P172" s="74">
        <f t="shared" si="20"/>
        <v>4.26</v>
      </c>
    </row>
    <row r="173" spans="2:16">
      <c r="B173" s="89">
        <v>55</v>
      </c>
      <c r="C173" s="79" t="s">
        <v>65</v>
      </c>
      <c r="D173" s="74">
        <f t="shared" si="13"/>
        <v>7.8571428571428568</v>
      </c>
      <c r="E173" s="91">
        <v>0.47349999999999998</v>
      </c>
      <c r="F173" s="92">
        <v>2.5530000000000003E-4</v>
      </c>
      <c r="G173" s="88">
        <f t="shared" si="16"/>
        <v>0.47375529999999999</v>
      </c>
      <c r="H173" s="77">
        <v>472.05</v>
      </c>
      <c r="I173" s="79" t="s">
        <v>66</v>
      </c>
      <c r="J173" s="76">
        <f t="shared" si="21"/>
        <v>472.05</v>
      </c>
      <c r="K173" s="77">
        <v>19.36</v>
      </c>
      <c r="L173" s="79" t="s">
        <v>66</v>
      </c>
      <c r="M173" s="76">
        <f t="shared" si="18"/>
        <v>19.36</v>
      </c>
      <c r="N173" s="77">
        <v>4.99</v>
      </c>
      <c r="O173" s="79" t="s">
        <v>66</v>
      </c>
      <c r="P173" s="74">
        <f t="shared" si="20"/>
        <v>4.99</v>
      </c>
    </row>
    <row r="174" spans="2:16">
      <c r="B174" s="89">
        <v>60</v>
      </c>
      <c r="C174" s="79" t="s">
        <v>65</v>
      </c>
      <c r="D174" s="74">
        <f t="shared" si="13"/>
        <v>8.5714285714285712</v>
      </c>
      <c r="E174" s="91">
        <v>0.44130000000000003</v>
      </c>
      <c r="F174" s="92">
        <v>2.3599999999999999E-4</v>
      </c>
      <c r="G174" s="88">
        <f t="shared" si="16"/>
        <v>0.44153600000000004</v>
      </c>
      <c r="H174" s="77">
        <v>550.32000000000005</v>
      </c>
      <c r="I174" s="79" t="s">
        <v>66</v>
      </c>
      <c r="J174" s="76">
        <f t="shared" si="21"/>
        <v>550.32000000000005</v>
      </c>
      <c r="K174" s="77">
        <v>22.34</v>
      </c>
      <c r="L174" s="79" t="s">
        <v>66</v>
      </c>
      <c r="M174" s="76">
        <f t="shared" si="18"/>
        <v>22.34</v>
      </c>
      <c r="N174" s="77">
        <v>5.77</v>
      </c>
      <c r="O174" s="79" t="s">
        <v>66</v>
      </c>
      <c r="P174" s="74">
        <f t="shared" si="20"/>
        <v>5.77</v>
      </c>
    </row>
    <row r="175" spans="2:16">
      <c r="B175" s="89">
        <v>65</v>
      </c>
      <c r="C175" s="79" t="s">
        <v>65</v>
      </c>
      <c r="D175" s="74">
        <f t="shared" si="13"/>
        <v>9.2857142857142865</v>
      </c>
      <c r="E175" s="91">
        <v>0.41370000000000001</v>
      </c>
      <c r="F175" s="92">
        <v>2.196E-4</v>
      </c>
      <c r="G175" s="88">
        <f t="shared" si="16"/>
        <v>0.4139196</v>
      </c>
      <c r="H175" s="77">
        <v>634.05999999999995</v>
      </c>
      <c r="I175" s="79" t="s">
        <v>66</v>
      </c>
      <c r="J175" s="76">
        <f t="shared" si="21"/>
        <v>634.05999999999995</v>
      </c>
      <c r="K175" s="77">
        <v>25.34</v>
      </c>
      <c r="L175" s="79" t="s">
        <v>66</v>
      </c>
      <c r="M175" s="76">
        <f t="shared" si="18"/>
        <v>25.34</v>
      </c>
      <c r="N175" s="77">
        <v>6.6</v>
      </c>
      <c r="O175" s="79" t="s">
        <v>66</v>
      </c>
      <c r="P175" s="74">
        <f t="shared" si="20"/>
        <v>6.6</v>
      </c>
    </row>
    <row r="176" spans="2:16">
      <c r="B176" s="89">
        <v>70</v>
      </c>
      <c r="C176" s="79" t="s">
        <v>65</v>
      </c>
      <c r="D176" s="74">
        <f t="shared" si="13"/>
        <v>10</v>
      </c>
      <c r="E176" s="91">
        <v>0.3896</v>
      </c>
      <c r="F176" s="92">
        <v>2.0540000000000001E-4</v>
      </c>
      <c r="G176" s="88">
        <f t="shared" si="16"/>
        <v>0.38980540000000002</v>
      </c>
      <c r="H176" s="77">
        <v>723.19</v>
      </c>
      <c r="I176" s="79" t="s">
        <v>66</v>
      </c>
      <c r="J176" s="76">
        <f t="shared" si="21"/>
        <v>723.19</v>
      </c>
      <c r="K176" s="77">
        <v>28.35</v>
      </c>
      <c r="L176" s="79" t="s">
        <v>66</v>
      </c>
      <c r="M176" s="76">
        <f t="shared" si="18"/>
        <v>28.35</v>
      </c>
      <c r="N176" s="77">
        <v>7.49</v>
      </c>
      <c r="O176" s="79" t="s">
        <v>66</v>
      </c>
      <c r="P176" s="76">
        <f t="shared" ref="P176:P206" si="22">N176</f>
        <v>7.49</v>
      </c>
    </row>
    <row r="177" spans="1:16">
      <c r="A177" s="4"/>
      <c r="B177" s="89">
        <v>80</v>
      </c>
      <c r="C177" s="79" t="s">
        <v>65</v>
      </c>
      <c r="D177" s="74">
        <f t="shared" si="13"/>
        <v>11.428571428571429</v>
      </c>
      <c r="E177" s="91">
        <v>0.34949999999999998</v>
      </c>
      <c r="F177" s="92">
        <v>1.8200000000000001E-4</v>
      </c>
      <c r="G177" s="88">
        <f t="shared" si="16"/>
        <v>0.34968199999999999</v>
      </c>
      <c r="H177" s="77">
        <v>917.15</v>
      </c>
      <c r="I177" s="79" t="s">
        <v>66</v>
      </c>
      <c r="J177" s="76">
        <f t="shared" si="21"/>
        <v>917.15</v>
      </c>
      <c r="K177" s="77">
        <v>39.549999999999997</v>
      </c>
      <c r="L177" s="79" t="s">
        <v>66</v>
      </c>
      <c r="M177" s="76">
        <f t="shared" si="18"/>
        <v>39.549999999999997</v>
      </c>
      <c r="N177" s="77">
        <v>9.41</v>
      </c>
      <c r="O177" s="79" t="s">
        <v>66</v>
      </c>
      <c r="P177" s="76">
        <f t="shared" si="22"/>
        <v>9.41</v>
      </c>
    </row>
    <row r="178" spans="1:16">
      <c r="B178" s="77">
        <v>90</v>
      </c>
      <c r="C178" s="79" t="s">
        <v>65</v>
      </c>
      <c r="D178" s="74">
        <f t="shared" si="13"/>
        <v>12.857142857142858</v>
      </c>
      <c r="E178" s="91">
        <v>0.3175</v>
      </c>
      <c r="F178" s="92">
        <v>1.6359999999999999E-4</v>
      </c>
      <c r="G178" s="88">
        <f t="shared" si="16"/>
        <v>0.31766359999999999</v>
      </c>
      <c r="H178" s="77">
        <v>1.1299999999999999</v>
      </c>
      <c r="I178" s="78" t="s">
        <v>12</v>
      </c>
      <c r="J178" s="76">
        <f t="shared" ref="J178:J184" si="23">H178*1000</f>
        <v>1130</v>
      </c>
      <c r="K178" s="77">
        <v>49.98</v>
      </c>
      <c r="L178" s="79" t="s">
        <v>66</v>
      </c>
      <c r="M178" s="76">
        <f t="shared" si="18"/>
        <v>49.98</v>
      </c>
      <c r="N178" s="77">
        <v>11.52</v>
      </c>
      <c r="O178" s="79" t="s">
        <v>66</v>
      </c>
      <c r="P178" s="76">
        <f t="shared" si="22"/>
        <v>11.52</v>
      </c>
    </row>
    <row r="179" spans="1:16">
      <c r="B179" s="89">
        <v>100</v>
      </c>
      <c r="C179" s="90" t="s">
        <v>65</v>
      </c>
      <c r="D179" s="74">
        <f t="shared" si="13"/>
        <v>14.285714285714286</v>
      </c>
      <c r="E179" s="91">
        <v>0.29139999999999999</v>
      </c>
      <c r="F179" s="92">
        <v>1.4870000000000001E-4</v>
      </c>
      <c r="G179" s="88">
        <f t="shared" si="16"/>
        <v>0.29154869999999999</v>
      </c>
      <c r="H179" s="77">
        <v>1.37</v>
      </c>
      <c r="I179" s="79" t="s">
        <v>12</v>
      </c>
      <c r="J179" s="76">
        <f t="shared" si="23"/>
        <v>1370</v>
      </c>
      <c r="K179" s="77">
        <v>60.16</v>
      </c>
      <c r="L179" s="79" t="s">
        <v>66</v>
      </c>
      <c r="M179" s="76">
        <f t="shared" si="18"/>
        <v>60.16</v>
      </c>
      <c r="N179" s="77">
        <v>13.83</v>
      </c>
      <c r="O179" s="79" t="s">
        <v>66</v>
      </c>
      <c r="P179" s="76">
        <f t="shared" si="22"/>
        <v>13.83</v>
      </c>
    </row>
    <row r="180" spans="1:16">
      <c r="B180" s="89">
        <v>110</v>
      </c>
      <c r="C180" s="90" t="s">
        <v>65</v>
      </c>
      <c r="D180" s="74">
        <f t="shared" si="13"/>
        <v>15.714285714285714</v>
      </c>
      <c r="E180" s="91">
        <v>0.26950000000000002</v>
      </c>
      <c r="F180" s="92">
        <v>1.3640000000000001E-4</v>
      </c>
      <c r="G180" s="88">
        <f t="shared" si="16"/>
        <v>0.2696364</v>
      </c>
      <c r="H180" s="77">
        <v>1.62</v>
      </c>
      <c r="I180" s="79" t="s">
        <v>12</v>
      </c>
      <c r="J180" s="76">
        <f t="shared" si="23"/>
        <v>1620</v>
      </c>
      <c r="K180" s="77">
        <v>70.3</v>
      </c>
      <c r="L180" s="79" t="s">
        <v>66</v>
      </c>
      <c r="M180" s="76">
        <f t="shared" si="18"/>
        <v>70.3</v>
      </c>
      <c r="N180" s="77">
        <v>16.32</v>
      </c>
      <c r="O180" s="79" t="s">
        <v>66</v>
      </c>
      <c r="P180" s="76">
        <f t="shared" si="22"/>
        <v>16.32</v>
      </c>
    </row>
    <row r="181" spans="1:16">
      <c r="B181" s="89">
        <v>120</v>
      </c>
      <c r="C181" s="90" t="s">
        <v>65</v>
      </c>
      <c r="D181" s="74">
        <f t="shared" si="13"/>
        <v>17.142857142857142</v>
      </c>
      <c r="E181" s="91">
        <v>0.251</v>
      </c>
      <c r="F181" s="92">
        <v>1.261E-4</v>
      </c>
      <c r="G181" s="88">
        <f t="shared" si="16"/>
        <v>0.25112610000000002</v>
      </c>
      <c r="H181" s="77">
        <v>1.9</v>
      </c>
      <c r="I181" s="79" t="s">
        <v>12</v>
      </c>
      <c r="J181" s="76">
        <f t="shared" si="23"/>
        <v>1900</v>
      </c>
      <c r="K181" s="77">
        <v>80.48</v>
      </c>
      <c r="L181" s="79" t="s">
        <v>66</v>
      </c>
      <c r="M181" s="76">
        <f t="shared" si="18"/>
        <v>80.48</v>
      </c>
      <c r="N181" s="77">
        <v>19</v>
      </c>
      <c r="O181" s="79" t="s">
        <v>66</v>
      </c>
      <c r="P181" s="76">
        <f t="shared" si="22"/>
        <v>19</v>
      </c>
    </row>
    <row r="182" spans="1:16">
      <c r="B182" s="89">
        <v>130</v>
      </c>
      <c r="C182" s="90" t="s">
        <v>65</v>
      </c>
      <c r="D182" s="74">
        <f t="shared" si="13"/>
        <v>18.571428571428573</v>
      </c>
      <c r="E182" s="91">
        <v>0.2351</v>
      </c>
      <c r="F182" s="92">
        <v>1.172E-4</v>
      </c>
      <c r="G182" s="88">
        <f t="shared" si="16"/>
        <v>0.23521720000000002</v>
      </c>
      <c r="H182" s="77">
        <v>2.19</v>
      </c>
      <c r="I182" s="79" t="s">
        <v>12</v>
      </c>
      <c r="J182" s="76">
        <f t="shared" si="23"/>
        <v>2190</v>
      </c>
      <c r="K182" s="77">
        <v>90.77</v>
      </c>
      <c r="L182" s="79" t="s">
        <v>66</v>
      </c>
      <c r="M182" s="76">
        <f t="shared" si="18"/>
        <v>90.77</v>
      </c>
      <c r="N182" s="77">
        <v>21.85</v>
      </c>
      <c r="O182" s="79" t="s">
        <v>66</v>
      </c>
      <c r="P182" s="76">
        <f t="shared" si="22"/>
        <v>21.85</v>
      </c>
    </row>
    <row r="183" spans="1:16">
      <c r="B183" s="89">
        <v>140</v>
      </c>
      <c r="C183" s="90" t="s">
        <v>65</v>
      </c>
      <c r="D183" s="74">
        <f t="shared" si="13"/>
        <v>20</v>
      </c>
      <c r="E183" s="91">
        <v>0.2213</v>
      </c>
      <c r="F183" s="92">
        <v>1.0959999999999999E-4</v>
      </c>
      <c r="G183" s="88">
        <f t="shared" si="16"/>
        <v>0.22140959999999998</v>
      </c>
      <c r="H183" s="77">
        <v>2.5099999999999998</v>
      </c>
      <c r="I183" s="79" t="s">
        <v>12</v>
      </c>
      <c r="J183" s="76">
        <f t="shared" si="23"/>
        <v>2510</v>
      </c>
      <c r="K183" s="77">
        <v>101.19</v>
      </c>
      <c r="L183" s="79" t="s">
        <v>66</v>
      </c>
      <c r="M183" s="76">
        <f t="shared" si="18"/>
        <v>101.19</v>
      </c>
      <c r="N183" s="77">
        <v>24.88</v>
      </c>
      <c r="O183" s="79" t="s">
        <v>66</v>
      </c>
      <c r="P183" s="76">
        <f t="shared" si="22"/>
        <v>24.88</v>
      </c>
    </row>
    <row r="184" spans="1:16">
      <c r="B184" s="89">
        <v>150</v>
      </c>
      <c r="C184" s="90" t="s">
        <v>65</v>
      </c>
      <c r="D184" s="74">
        <f t="shared" si="13"/>
        <v>21.428571428571427</v>
      </c>
      <c r="E184" s="91">
        <v>0.2092</v>
      </c>
      <c r="F184" s="92">
        <v>1.0289999999999999E-4</v>
      </c>
      <c r="G184" s="88">
        <f t="shared" si="16"/>
        <v>0.20930289999999999</v>
      </c>
      <c r="H184" s="77">
        <v>2.84</v>
      </c>
      <c r="I184" s="79" t="s">
        <v>12</v>
      </c>
      <c r="J184" s="76">
        <f t="shared" si="23"/>
        <v>2840</v>
      </c>
      <c r="K184" s="77">
        <v>111.76</v>
      </c>
      <c r="L184" s="79" t="s">
        <v>66</v>
      </c>
      <c r="M184" s="76">
        <f t="shared" si="18"/>
        <v>111.76</v>
      </c>
      <c r="N184" s="77">
        <v>28.09</v>
      </c>
      <c r="O184" s="79" t="s">
        <v>66</v>
      </c>
      <c r="P184" s="76">
        <f t="shared" si="22"/>
        <v>28.09</v>
      </c>
    </row>
    <row r="185" spans="1:16">
      <c r="B185" s="89">
        <v>160</v>
      </c>
      <c r="C185" s="90" t="s">
        <v>65</v>
      </c>
      <c r="D185" s="74">
        <f t="shared" si="13"/>
        <v>22.857142857142858</v>
      </c>
      <c r="E185" s="91">
        <v>0.19839999999999999</v>
      </c>
      <c r="F185" s="92">
        <v>9.7050000000000001E-5</v>
      </c>
      <c r="G185" s="88">
        <f t="shared" si="16"/>
        <v>0.19849704999999998</v>
      </c>
      <c r="H185" s="77">
        <v>3.19</v>
      </c>
      <c r="I185" s="79" t="s">
        <v>12</v>
      </c>
      <c r="J185" s="76">
        <f t="shared" ref="J185:J190" si="24">H185*1000</f>
        <v>3190</v>
      </c>
      <c r="K185" s="77">
        <v>122.49</v>
      </c>
      <c r="L185" s="79" t="s">
        <v>66</v>
      </c>
      <c r="M185" s="76">
        <f t="shared" si="18"/>
        <v>122.49</v>
      </c>
      <c r="N185" s="77">
        <v>31.46</v>
      </c>
      <c r="O185" s="79" t="s">
        <v>66</v>
      </c>
      <c r="P185" s="76">
        <f t="shared" si="22"/>
        <v>31.46</v>
      </c>
    </row>
    <row r="186" spans="1:16">
      <c r="B186" s="89">
        <v>170</v>
      </c>
      <c r="C186" s="90" t="s">
        <v>65</v>
      </c>
      <c r="D186" s="74">
        <f t="shared" si="13"/>
        <v>24.285714285714285</v>
      </c>
      <c r="E186" s="91">
        <v>0.1888</v>
      </c>
      <c r="F186" s="92">
        <v>9.1840000000000002E-5</v>
      </c>
      <c r="G186" s="88">
        <f t="shared" si="16"/>
        <v>0.18889184000000001</v>
      </c>
      <c r="H186" s="77">
        <v>3.56</v>
      </c>
      <c r="I186" s="79" t="s">
        <v>12</v>
      </c>
      <c r="J186" s="76">
        <f t="shared" si="24"/>
        <v>3560</v>
      </c>
      <c r="K186" s="77">
        <v>133.38</v>
      </c>
      <c r="L186" s="79" t="s">
        <v>66</v>
      </c>
      <c r="M186" s="76">
        <f t="shared" si="18"/>
        <v>133.38</v>
      </c>
      <c r="N186" s="77">
        <v>35.01</v>
      </c>
      <c r="O186" s="79" t="s">
        <v>66</v>
      </c>
      <c r="P186" s="76">
        <f t="shared" si="22"/>
        <v>35.01</v>
      </c>
    </row>
    <row r="187" spans="1:16">
      <c r="B187" s="89">
        <v>180</v>
      </c>
      <c r="C187" s="90" t="s">
        <v>65</v>
      </c>
      <c r="D187" s="74">
        <f t="shared" si="13"/>
        <v>25.714285714285715</v>
      </c>
      <c r="E187" s="91">
        <v>0.1802</v>
      </c>
      <c r="F187" s="92">
        <v>8.7180000000000002E-5</v>
      </c>
      <c r="G187" s="88">
        <f t="shared" si="16"/>
        <v>0.18028717999999999</v>
      </c>
      <c r="H187" s="77">
        <v>3.95</v>
      </c>
      <c r="I187" s="79" t="s">
        <v>12</v>
      </c>
      <c r="J187" s="76">
        <f t="shared" si="24"/>
        <v>3950</v>
      </c>
      <c r="K187" s="77">
        <v>144.43</v>
      </c>
      <c r="L187" s="79" t="s">
        <v>66</v>
      </c>
      <c r="M187" s="76">
        <f t="shared" si="18"/>
        <v>144.43</v>
      </c>
      <c r="N187" s="77">
        <v>38.71</v>
      </c>
      <c r="O187" s="79" t="s">
        <v>66</v>
      </c>
      <c r="P187" s="76">
        <f t="shared" si="22"/>
        <v>38.71</v>
      </c>
    </row>
    <row r="188" spans="1:16">
      <c r="B188" s="89">
        <v>200</v>
      </c>
      <c r="C188" s="90" t="s">
        <v>65</v>
      </c>
      <c r="D188" s="74">
        <f t="shared" si="13"/>
        <v>28.571428571428573</v>
      </c>
      <c r="E188" s="91">
        <v>0.16539999999999999</v>
      </c>
      <c r="F188" s="92">
        <v>7.9190000000000006E-5</v>
      </c>
      <c r="G188" s="88">
        <f t="shared" si="16"/>
        <v>0.16547919</v>
      </c>
      <c r="H188" s="77">
        <v>4.78</v>
      </c>
      <c r="I188" s="79" t="s">
        <v>12</v>
      </c>
      <c r="J188" s="80">
        <f t="shared" si="24"/>
        <v>4780</v>
      </c>
      <c r="K188" s="77">
        <v>186.45</v>
      </c>
      <c r="L188" s="79" t="s">
        <v>66</v>
      </c>
      <c r="M188" s="76">
        <f t="shared" si="18"/>
        <v>186.45</v>
      </c>
      <c r="N188" s="77">
        <v>46.62</v>
      </c>
      <c r="O188" s="79" t="s">
        <v>66</v>
      </c>
      <c r="P188" s="76">
        <f t="shared" si="22"/>
        <v>46.62</v>
      </c>
    </row>
    <row r="189" spans="1:16">
      <c r="B189" s="89">
        <v>225</v>
      </c>
      <c r="C189" s="90" t="s">
        <v>65</v>
      </c>
      <c r="D189" s="74">
        <f t="shared" si="13"/>
        <v>32.142857142857146</v>
      </c>
      <c r="E189" s="91">
        <v>0.15029999999999999</v>
      </c>
      <c r="F189" s="92">
        <v>7.1119999999999997E-5</v>
      </c>
      <c r="G189" s="88">
        <f t="shared" si="16"/>
        <v>0.15037112</v>
      </c>
      <c r="H189" s="77">
        <v>5.91</v>
      </c>
      <c r="I189" s="79" t="s">
        <v>12</v>
      </c>
      <c r="J189" s="80">
        <f t="shared" si="24"/>
        <v>5910</v>
      </c>
      <c r="K189" s="77">
        <v>246.55</v>
      </c>
      <c r="L189" s="79" t="s">
        <v>66</v>
      </c>
      <c r="M189" s="76">
        <f t="shared" si="18"/>
        <v>246.55</v>
      </c>
      <c r="N189" s="77">
        <v>57.4</v>
      </c>
      <c r="O189" s="79" t="s">
        <v>66</v>
      </c>
      <c r="P189" s="76">
        <f t="shared" si="22"/>
        <v>57.4</v>
      </c>
    </row>
    <row r="190" spans="1:16">
      <c r="B190" s="89">
        <v>250</v>
      </c>
      <c r="C190" s="90" t="s">
        <v>65</v>
      </c>
      <c r="D190" s="74">
        <f t="shared" si="13"/>
        <v>35.714285714285715</v>
      </c>
      <c r="E190" s="91">
        <v>0.13800000000000001</v>
      </c>
      <c r="F190" s="92">
        <v>6.4590000000000003E-5</v>
      </c>
      <c r="G190" s="88">
        <f t="shared" si="16"/>
        <v>0.13806459000000001</v>
      </c>
      <c r="H190" s="77">
        <v>7.15</v>
      </c>
      <c r="I190" s="79" t="s">
        <v>12</v>
      </c>
      <c r="J190" s="80">
        <f t="shared" si="24"/>
        <v>7150</v>
      </c>
      <c r="K190" s="77">
        <v>303.32</v>
      </c>
      <c r="L190" s="79" t="s">
        <v>66</v>
      </c>
      <c r="M190" s="76">
        <f t="shared" si="18"/>
        <v>303.32</v>
      </c>
      <c r="N190" s="77">
        <v>69.150000000000006</v>
      </c>
      <c r="O190" s="79" t="s">
        <v>66</v>
      </c>
      <c r="P190" s="76">
        <f t="shared" si="22"/>
        <v>69.150000000000006</v>
      </c>
    </row>
    <row r="191" spans="1:16">
      <c r="B191" s="89">
        <v>275</v>
      </c>
      <c r="C191" s="90" t="s">
        <v>65</v>
      </c>
      <c r="D191" s="74">
        <f t="shared" ref="D191:D204" si="25">B191/$C$5</f>
        <v>39.285714285714285</v>
      </c>
      <c r="E191" s="91">
        <v>0.12770000000000001</v>
      </c>
      <c r="F191" s="92">
        <v>5.9200000000000002E-5</v>
      </c>
      <c r="G191" s="88">
        <f t="shared" si="16"/>
        <v>0.12775920000000002</v>
      </c>
      <c r="H191" s="77">
        <v>8.5</v>
      </c>
      <c r="I191" s="79" t="s">
        <v>12</v>
      </c>
      <c r="J191" s="80">
        <f t="shared" ref="J191:J222" si="26">H191*1000</f>
        <v>8500</v>
      </c>
      <c r="K191" s="77">
        <v>358.83</v>
      </c>
      <c r="L191" s="79" t="s">
        <v>66</v>
      </c>
      <c r="M191" s="76">
        <f t="shared" si="18"/>
        <v>358.83</v>
      </c>
      <c r="N191" s="77">
        <v>81.83</v>
      </c>
      <c r="O191" s="79" t="s">
        <v>66</v>
      </c>
      <c r="P191" s="76">
        <f t="shared" si="22"/>
        <v>81.83</v>
      </c>
    </row>
    <row r="192" spans="1:16">
      <c r="B192" s="89">
        <v>300</v>
      </c>
      <c r="C192" s="90" t="s">
        <v>65</v>
      </c>
      <c r="D192" s="74">
        <f t="shared" si="25"/>
        <v>42.857142857142854</v>
      </c>
      <c r="E192" s="91">
        <v>0.1191</v>
      </c>
      <c r="F192" s="92">
        <v>5.4669999999999997E-5</v>
      </c>
      <c r="G192" s="88">
        <f t="shared" si="16"/>
        <v>0.11915467</v>
      </c>
      <c r="H192" s="77">
        <v>9.9499999999999993</v>
      </c>
      <c r="I192" s="79" t="s">
        <v>12</v>
      </c>
      <c r="J192" s="80">
        <f t="shared" si="26"/>
        <v>9950</v>
      </c>
      <c r="K192" s="77">
        <v>413.96</v>
      </c>
      <c r="L192" s="79" t="s">
        <v>66</v>
      </c>
      <c r="M192" s="76">
        <f t="shared" si="18"/>
        <v>413.96</v>
      </c>
      <c r="N192" s="77">
        <v>95.42</v>
      </c>
      <c r="O192" s="79" t="s">
        <v>66</v>
      </c>
      <c r="P192" s="76">
        <f t="shared" si="22"/>
        <v>95.42</v>
      </c>
    </row>
    <row r="193" spans="2:16">
      <c r="B193" s="89">
        <v>325</v>
      </c>
      <c r="C193" s="90" t="s">
        <v>65</v>
      </c>
      <c r="D193" s="74">
        <f t="shared" si="25"/>
        <v>46.428571428571431</v>
      </c>
      <c r="E193" s="91">
        <v>0.11169999999999999</v>
      </c>
      <c r="F193" s="92">
        <v>5.0810000000000003E-5</v>
      </c>
      <c r="G193" s="88">
        <f t="shared" si="16"/>
        <v>0.11175080999999999</v>
      </c>
      <c r="H193" s="77">
        <v>11.51</v>
      </c>
      <c r="I193" s="79" t="s">
        <v>12</v>
      </c>
      <c r="J193" s="80">
        <f t="shared" si="26"/>
        <v>11510</v>
      </c>
      <c r="K193" s="77">
        <v>469.18</v>
      </c>
      <c r="L193" s="79" t="s">
        <v>66</v>
      </c>
      <c r="M193" s="76">
        <f t="shared" si="18"/>
        <v>469.18</v>
      </c>
      <c r="N193" s="77">
        <v>109.9</v>
      </c>
      <c r="O193" s="79" t="s">
        <v>66</v>
      </c>
      <c r="P193" s="76">
        <f t="shared" si="22"/>
        <v>109.9</v>
      </c>
    </row>
    <row r="194" spans="2:16">
      <c r="B194" s="89">
        <v>350</v>
      </c>
      <c r="C194" s="90" t="s">
        <v>65</v>
      </c>
      <c r="D194" s="74">
        <f t="shared" si="25"/>
        <v>50</v>
      </c>
      <c r="E194" s="91">
        <v>0.1052</v>
      </c>
      <c r="F194" s="92">
        <v>4.7479999999999999E-5</v>
      </c>
      <c r="G194" s="88">
        <f t="shared" si="16"/>
        <v>0.10524748</v>
      </c>
      <c r="H194" s="77">
        <v>13.16</v>
      </c>
      <c r="I194" s="79" t="s">
        <v>12</v>
      </c>
      <c r="J194" s="80">
        <f t="shared" si="26"/>
        <v>13160</v>
      </c>
      <c r="K194" s="77">
        <v>524.74</v>
      </c>
      <c r="L194" s="79" t="s">
        <v>66</v>
      </c>
      <c r="M194" s="76">
        <f t="shared" si="18"/>
        <v>524.74</v>
      </c>
      <c r="N194" s="77">
        <v>125.25</v>
      </c>
      <c r="O194" s="79" t="s">
        <v>66</v>
      </c>
      <c r="P194" s="76">
        <f t="shared" si="22"/>
        <v>125.25</v>
      </c>
    </row>
    <row r="195" spans="2:16">
      <c r="B195" s="89">
        <v>375</v>
      </c>
      <c r="C195" s="90" t="s">
        <v>65</v>
      </c>
      <c r="D195" s="74">
        <f t="shared" si="25"/>
        <v>53.571428571428569</v>
      </c>
      <c r="E195" s="91">
        <v>9.9629999999999996E-2</v>
      </c>
      <c r="F195" s="92">
        <v>4.4570000000000002E-5</v>
      </c>
      <c r="G195" s="88">
        <f t="shared" si="16"/>
        <v>9.967456999999999E-2</v>
      </c>
      <c r="H195" s="77">
        <v>14.9</v>
      </c>
      <c r="I195" s="79" t="s">
        <v>12</v>
      </c>
      <c r="J195" s="80">
        <f t="shared" si="26"/>
        <v>14900</v>
      </c>
      <c r="K195" s="77">
        <v>580.77</v>
      </c>
      <c r="L195" s="79" t="s">
        <v>66</v>
      </c>
      <c r="M195" s="76">
        <f t="shared" si="18"/>
        <v>580.77</v>
      </c>
      <c r="N195" s="77">
        <v>141.43</v>
      </c>
      <c r="O195" s="79" t="s">
        <v>66</v>
      </c>
      <c r="P195" s="76">
        <f t="shared" si="22"/>
        <v>141.43</v>
      </c>
    </row>
    <row r="196" spans="2:16">
      <c r="B196" s="89">
        <v>400</v>
      </c>
      <c r="C196" s="90" t="s">
        <v>65</v>
      </c>
      <c r="D196" s="74">
        <f t="shared" si="25"/>
        <v>57.142857142857146</v>
      </c>
      <c r="E196" s="91">
        <v>9.4659999999999994E-2</v>
      </c>
      <c r="F196" s="92">
        <v>4.2009999999999999E-5</v>
      </c>
      <c r="G196" s="88">
        <f t="shared" si="16"/>
        <v>9.4702009999999989E-2</v>
      </c>
      <c r="H196" s="77">
        <v>16.75</v>
      </c>
      <c r="I196" s="79" t="s">
        <v>12</v>
      </c>
      <c r="J196" s="80">
        <f t="shared" si="26"/>
        <v>16750</v>
      </c>
      <c r="K196" s="77">
        <v>637.34</v>
      </c>
      <c r="L196" s="79" t="s">
        <v>66</v>
      </c>
      <c r="M196" s="76">
        <f t="shared" si="18"/>
        <v>637.34</v>
      </c>
      <c r="N196" s="77">
        <v>158.44999999999999</v>
      </c>
      <c r="O196" s="79" t="s">
        <v>66</v>
      </c>
      <c r="P196" s="76">
        <f t="shared" si="22"/>
        <v>158.44999999999999</v>
      </c>
    </row>
    <row r="197" spans="2:16">
      <c r="B197" s="89">
        <v>450</v>
      </c>
      <c r="C197" s="90" t="s">
        <v>65</v>
      </c>
      <c r="D197" s="74">
        <f t="shared" si="25"/>
        <v>64.285714285714292</v>
      </c>
      <c r="E197" s="91">
        <v>8.6279999999999996E-2</v>
      </c>
      <c r="F197" s="92">
        <v>3.7700000000000002E-5</v>
      </c>
      <c r="G197" s="88">
        <f t="shared" si="16"/>
        <v>8.6317699999999997E-2</v>
      </c>
      <c r="H197" s="77">
        <v>20.71</v>
      </c>
      <c r="I197" s="79" t="s">
        <v>12</v>
      </c>
      <c r="J197" s="80">
        <f t="shared" si="26"/>
        <v>20710</v>
      </c>
      <c r="K197" s="77">
        <v>850.03</v>
      </c>
      <c r="L197" s="79" t="s">
        <v>66</v>
      </c>
      <c r="M197" s="76">
        <f t="shared" si="18"/>
        <v>850.03</v>
      </c>
      <c r="N197" s="77">
        <v>194.88</v>
      </c>
      <c r="O197" s="79" t="s">
        <v>66</v>
      </c>
      <c r="P197" s="76">
        <f t="shared" si="22"/>
        <v>194.88</v>
      </c>
    </row>
    <row r="198" spans="2:16">
      <c r="B198" s="89">
        <v>500</v>
      </c>
      <c r="C198" s="90" t="s">
        <v>65</v>
      </c>
      <c r="D198" s="74">
        <f t="shared" si="25"/>
        <v>71.428571428571431</v>
      </c>
      <c r="E198" s="91">
        <v>7.9479999999999995E-2</v>
      </c>
      <c r="F198" s="92">
        <v>3.4220000000000001E-5</v>
      </c>
      <c r="G198" s="88">
        <f t="shared" si="16"/>
        <v>7.9514219999999997E-2</v>
      </c>
      <c r="H198" s="77">
        <v>25.03</v>
      </c>
      <c r="I198" s="79" t="s">
        <v>12</v>
      </c>
      <c r="J198" s="80">
        <f t="shared" si="26"/>
        <v>25030</v>
      </c>
      <c r="K198" s="77">
        <v>1.05</v>
      </c>
      <c r="L198" s="78" t="s">
        <v>12</v>
      </c>
      <c r="M198" s="76">
        <f t="shared" ref="M198:M203" si="27">K198*1000</f>
        <v>1050</v>
      </c>
      <c r="N198" s="77">
        <v>234.39</v>
      </c>
      <c r="O198" s="79" t="s">
        <v>66</v>
      </c>
      <c r="P198" s="76">
        <f t="shared" si="22"/>
        <v>234.39</v>
      </c>
    </row>
    <row r="199" spans="2:16">
      <c r="B199" s="89">
        <v>550</v>
      </c>
      <c r="C199" s="90" t="s">
        <v>65</v>
      </c>
      <c r="D199" s="74">
        <f t="shared" si="25"/>
        <v>78.571428571428569</v>
      </c>
      <c r="E199" s="91">
        <v>7.3840000000000003E-2</v>
      </c>
      <c r="F199" s="92">
        <v>3.1350000000000003E-5</v>
      </c>
      <c r="G199" s="88">
        <f t="shared" si="16"/>
        <v>7.3871350000000002E-2</v>
      </c>
      <c r="H199" s="77">
        <v>29.7</v>
      </c>
      <c r="I199" s="79" t="s">
        <v>12</v>
      </c>
      <c r="J199" s="80">
        <f t="shared" si="26"/>
        <v>29700</v>
      </c>
      <c r="K199" s="77">
        <v>1.24</v>
      </c>
      <c r="L199" s="79" t="s">
        <v>12</v>
      </c>
      <c r="M199" s="76">
        <f t="shared" si="27"/>
        <v>1240</v>
      </c>
      <c r="N199" s="77">
        <v>276.85000000000002</v>
      </c>
      <c r="O199" s="79" t="s">
        <v>66</v>
      </c>
      <c r="P199" s="76">
        <f t="shared" si="22"/>
        <v>276.85000000000002</v>
      </c>
    </row>
    <row r="200" spans="2:16">
      <c r="B200" s="89">
        <v>600</v>
      </c>
      <c r="C200" s="90" t="s">
        <v>65</v>
      </c>
      <c r="D200" s="74">
        <f t="shared" si="25"/>
        <v>85.714285714285708</v>
      </c>
      <c r="E200" s="91">
        <v>6.9080000000000003E-2</v>
      </c>
      <c r="F200" s="92">
        <v>2.8940000000000001E-5</v>
      </c>
      <c r="G200" s="88">
        <f t="shared" si="16"/>
        <v>6.9108940000000008E-2</v>
      </c>
      <c r="H200" s="77">
        <v>34.71</v>
      </c>
      <c r="I200" s="79" t="s">
        <v>12</v>
      </c>
      <c r="J200" s="80">
        <f t="shared" si="26"/>
        <v>34710</v>
      </c>
      <c r="K200" s="77">
        <v>1.43</v>
      </c>
      <c r="L200" s="79" t="s">
        <v>12</v>
      </c>
      <c r="M200" s="76">
        <f t="shared" si="27"/>
        <v>1430</v>
      </c>
      <c r="N200" s="77">
        <v>322.14</v>
      </c>
      <c r="O200" s="79" t="s">
        <v>66</v>
      </c>
      <c r="P200" s="76">
        <f t="shared" si="22"/>
        <v>322.14</v>
      </c>
    </row>
    <row r="201" spans="2:16">
      <c r="B201" s="89">
        <v>650</v>
      </c>
      <c r="C201" s="90" t="s">
        <v>65</v>
      </c>
      <c r="D201" s="74">
        <f t="shared" si="25"/>
        <v>92.857142857142861</v>
      </c>
      <c r="E201" s="91">
        <v>6.5019999999999994E-2</v>
      </c>
      <c r="F201" s="92">
        <v>2.6889999999999998E-5</v>
      </c>
      <c r="G201" s="88">
        <f t="shared" si="16"/>
        <v>6.5046889999999996E-2</v>
      </c>
      <c r="H201" s="77">
        <v>40.049999999999997</v>
      </c>
      <c r="I201" s="79" t="s">
        <v>12</v>
      </c>
      <c r="J201" s="80">
        <f t="shared" si="26"/>
        <v>40050</v>
      </c>
      <c r="K201" s="77">
        <v>1.62</v>
      </c>
      <c r="L201" s="79" t="s">
        <v>12</v>
      </c>
      <c r="M201" s="76">
        <f t="shared" si="27"/>
        <v>1620</v>
      </c>
      <c r="N201" s="77">
        <v>370.14</v>
      </c>
      <c r="O201" s="79" t="s">
        <v>66</v>
      </c>
      <c r="P201" s="76">
        <f t="shared" si="22"/>
        <v>370.14</v>
      </c>
    </row>
    <row r="202" spans="2:16">
      <c r="B202" s="89">
        <v>700</v>
      </c>
      <c r="C202" s="90" t="s">
        <v>65</v>
      </c>
      <c r="D202" s="74">
        <f t="shared" si="25"/>
        <v>100</v>
      </c>
      <c r="E202" s="91">
        <v>6.1499999999999999E-2</v>
      </c>
      <c r="F202" s="92">
        <v>2.5109999999999998E-5</v>
      </c>
      <c r="G202" s="88">
        <f t="shared" si="16"/>
        <v>6.1525110000000001E-2</v>
      </c>
      <c r="H202" s="77">
        <v>45.71</v>
      </c>
      <c r="I202" s="79" t="s">
        <v>12</v>
      </c>
      <c r="J202" s="80">
        <f t="shared" si="26"/>
        <v>45710</v>
      </c>
      <c r="K202" s="77">
        <v>1.81</v>
      </c>
      <c r="L202" s="79" t="s">
        <v>12</v>
      </c>
      <c r="M202" s="76">
        <f t="shared" si="27"/>
        <v>1810</v>
      </c>
      <c r="N202" s="77">
        <v>420.75</v>
      </c>
      <c r="O202" s="79" t="s">
        <v>66</v>
      </c>
      <c r="P202" s="76">
        <f t="shared" si="22"/>
        <v>420.75</v>
      </c>
    </row>
    <row r="203" spans="2:16">
      <c r="B203" s="89">
        <v>800</v>
      </c>
      <c r="C203" s="90" t="s">
        <v>65</v>
      </c>
      <c r="D203" s="74">
        <f t="shared" si="25"/>
        <v>114.28571428571429</v>
      </c>
      <c r="E203" s="91">
        <v>5.5730000000000002E-2</v>
      </c>
      <c r="F203" s="92">
        <v>2.2209999999999999E-5</v>
      </c>
      <c r="G203" s="88">
        <f t="shared" si="16"/>
        <v>5.5752210000000003E-2</v>
      </c>
      <c r="H203" s="77">
        <v>57.93</v>
      </c>
      <c r="I203" s="79" t="s">
        <v>12</v>
      </c>
      <c r="J203" s="80">
        <f t="shared" si="26"/>
        <v>57930</v>
      </c>
      <c r="K203" s="77">
        <v>2.5099999999999998</v>
      </c>
      <c r="L203" s="79" t="s">
        <v>12</v>
      </c>
      <c r="M203" s="76">
        <f t="shared" si="27"/>
        <v>2510</v>
      </c>
      <c r="N203" s="77">
        <v>529.44000000000005</v>
      </c>
      <c r="O203" s="79" t="s">
        <v>66</v>
      </c>
      <c r="P203" s="76">
        <f t="shared" si="22"/>
        <v>529.44000000000005</v>
      </c>
    </row>
    <row r="204" spans="2:16">
      <c r="B204" s="89">
        <v>900</v>
      </c>
      <c r="C204" s="90" t="s">
        <v>65</v>
      </c>
      <c r="D204" s="74">
        <f t="shared" si="25"/>
        <v>128.57142857142858</v>
      </c>
      <c r="E204" s="91">
        <v>5.117E-2</v>
      </c>
      <c r="F204" s="92">
        <v>1.9919999999999999E-5</v>
      </c>
      <c r="G204" s="88">
        <f t="shared" si="16"/>
        <v>5.118992E-2</v>
      </c>
      <c r="H204" s="77">
        <v>71.34</v>
      </c>
      <c r="I204" s="79" t="s">
        <v>12</v>
      </c>
      <c r="J204" s="80">
        <f t="shared" si="26"/>
        <v>71340</v>
      </c>
      <c r="K204" s="77">
        <v>3.15</v>
      </c>
      <c r="L204" s="79" t="s">
        <v>12</v>
      </c>
      <c r="M204" s="76">
        <f t="shared" ref="M204:M206" si="28">K204*1000</f>
        <v>3150</v>
      </c>
      <c r="N204" s="77">
        <v>647.42999999999995</v>
      </c>
      <c r="O204" s="79" t="s">
        <v>66</v>
      </c>
      <c r="P204" s="76">
        <f t="shared" si="22"/>
        <v>647.42999999999995</v>
      </c>
    </row>
    <row r="205" spans="2:16">
      <c r="B205" s="89">
        <v>1</v>
      </c>
      <c r="C205" s="93" t="s">
        <v>67</v>
      </c>
      <c r="D205" s="74">
        <f t="shared" ref="D205:D228" si="29">B205*1000/$C$5</f>
        <v>142.85714285714286</v>
      </c>
      <c r="E205" s="91">
        <v>4.7489999999999997E-2</v>
      </c>
      <c r="F205" s="92">
        <v>1.808E-5</v>
      </c>
      <c r="G205" s="88">
        <f t="shared" si="16"/>
        <v>4.7508079999999994E-2</v>
      </c>
      <c r="H205" s="77">
        <v>85.86</v>
      </c>
      <c r="I205" s="79" t="s">
        <v>12</v>
      </c>
      <c r="J205" s="80">
        <f t="shared" si="26"/>
        <v>85860</v>
      </c>
      <c r="K205" s="77">
        <v>3.76</v>
      </c>
      <c r="L205" s="79" t="s">
        <v>12</v>
      </c>
      <c r="M205" s="76">
        <f t="shared" si="28"/>
        <v>3760</v>
      </c>
      <c r="N205" s="77">
        <v>774.08</v>
      </c>
      <c r="O205" s="79" t="s">
        <v>66</v>
      </c>
      <c r="P205" s="76">
        <f t="shared" si="22"/>
        <v>774.08</v>
      </c>
    </row>
    <row r="206" spans="2:16">
      <c r="B206" s="89">
        <v>1.1000000000000001</v>
      </c>
      <c r="C206" s="90" t="s">
        <v>67</v>
      </c>
      <c r="D206" s="74">
        <f t="shared" si="29"/>
        <v>157.14285714285714</v>
      </c>
      <c r="E206" s="91">
        <v>4.4450000000000003E-2</v>
      </c>
      <c r="F206" s="92">
        <v>1.6549999999999999E-5</v>
      </c>
      <c r="G206" s="88">
        <f t="shared" si="16"/>
        <v>4.4466550000000001E-2</v>
      </c>
      <c r="H206" s="77">
        <v>101.44</v>
      </c>
      <c r="I206" s="79" t="s">
        <v>12</v>
      </c>
      <c r="J206" s="80">
        <f t="shared" si="26"/>
        <v>101440</v>
      </c>
      <c r="K206" s="77">
        <v>4.3600000000000003</v>
      </c>
      <c r="L206" s="79" t="s">
        <v>12</v>
      </c>
      <c r="M206" s="76">
        <f t="shared" si="28"/>
        <v>4360</v>
      </c>
      <c r="N206" s="77">
        <v>908.76</v>
      </c>
      <c r="O206" s="79" t="s">
        <v>66</v>
      </c>
      <c r="P206" s="76">
        <f t="shared" si="22"/>
        <v>908.76</v>
      </c>
    </row>
    <row r="207" spans="2:16">
      <c r="B207" s="89">
        <v>1.2</v>
      </c>
      <c r="C207" s="90" t="s">
        <v>67</v>
      </c>
      <c r="D207" s="74">
        <f t="shared" si="29"/>
        <v>171.42857142857142</v>
      </c>
      <c r="E207" s="91">
        <v>4.1889999999999997E-2</v>
      </c>
      <c r="F207" s="92">
        <v>1.5270000000000001E-5</v>
      </c>
      <c r="G207" s="88">
        <f t="shared" si="16"/>
        <v>4.1905269999999994E-2</v>
      </c>
      <c r="H207" s="77">
        <v>118.02</v>
      </c>
      <c r="I207" s="79" t="s">
        <v>12</v>
      </c>
      <c r="J207" s="80">
        <f t="shared" si="26"/>
        <v>118020</v>
      </c>
      <c r="K207" s="77">
        <v>4.96</v>
      </c>
      <c r="L207" s="79" t="s">
        <v>12</v>
      </c>
      <c r="M207" s="76">
        <f t="shared" ref="M207:M216" si="30">K207*1000</f>
        <v>4960</v>
      </c>
      <c r="N207" s="77">
        <v>1.05</v>
      </c>
      <c r="O207" s="78" t="s">
        <v>12</v>
      </c>
      <c r="P207" s="80">
        <f t="shared" ref="P207:P216" si="31">N207*1000</f>
        <v>1050</v>
      </c>
    </row>
    <row r="208" spans="2:16">
      <c r="B208" s="89">
        <v>1.3</v>
      </c>
      <c r="C208" s="90" t="s">
        <v>67</v>
      </c>
      <c r="D208" s="74">
        <f t="shared" si="29"/>
        <v>185.71428571428572</v>
      </c>
      <c r="E208" s="91">
        <v>3.9719999999999998E-2</v>
      </c>
      <c r="F208" s="92">
        <v>1.418E-5</v>
      </c>
      <c r="G208" s="88">
        <f t="shared" si="16"/>
        <v>3.9734180000000001E-2</v>
      </c>
      <c r="H208" s="77">
        <v>135.57</v>
      </c>
      <c r="I208" s="79" t="s">
        <v>12</v>
      </c>
      <c r="J208" s="80">
        <f t="shared" si="26"/>
        <v>135570</v>
      </c>
      <c r="K208" s="77">
        <v>5.55</v>
      </c>
      <c r="L208" s="79" t="s">
        <v>12</v>
      </c>
      <c r="M208" s="76">
        <f t="shared" si="30"/>
        <v>5550</v>
      </c>
      <c r="N208" s="77">
        <v>1.2</v>
      </c>
      <c r="O208" s="79" t="s">
        <v>12</v>
      </c>
      <c r="P208" s="80">
        <f t="shared" si="31"/>
        <v>1200</v>
      </c>
    </row>
    <row r="209" spans="2:16">
      <c r="B209" s="89">
        <v>1.4</v>
      </c>
      <c r="C209" s="90" t="s">
        <v>67</v>
      </c>
      <c r="D209" s="74">
        <f t="shared" si="29"/>
        <v>200</v>
      </c>
      <c r="E209" s="91">
        <v>3.7839999999999999E-2</v>
      </c>
      <c r="F209" s="92">
        <v>1.324E-5</v>
      </c>
      <c r="G209" s="88">
        <f t="shared" si="16"/>
        <v>3.7853239999999996E-2</v>
      </c>
      <c r="H209" s="77">
        <v>154.03</v>
      </c>
      <c r="I209" s="79" t="s">
        <v>12</v>
      </c>
      <c r="J209" s="80">
        <f t="shared" si="26"/>
        <v>154030</v>
      </c>
      <c r="K209" s="77">
        <v>6.14</v>
      </c>
      <c r="L209" s="79" t="s">
        <v>12</v>
      </c>
      <c r="M209" s="80">
        <f t="shared" si="30"/>
        <v>6140</v>
      </c>
      <c r="N209" s="77">
        <v>1.36</v>
      </c>
      <c r="O209" s="79" t="s">
        <v>12</v>
      </c>
      <c r="P209" s="80">
        <f t="shared" si="31"/>
        <v>1360</v>
      </c>
    </row>
    <row r="210" spans="2:16">
      <c r="B210" s="89">
        <v>1.5</v>
      </c>
      <c r="C210" s="90" t="s">
        <v>67</v>
      </c>
      <c r="D210" s="74">
        <f t="shared" si="29"/>
        <v>214.28571428571428</v>
      </c>
      <c r="E210" s="91">
        <v>3.6209999999999999E-2</v>
      </c>
      <c r="F210" s="92">
        <v>1.243E-5</v>
      </c>
      <c r="G210" s="88">
        <f t="shared" si="16"/>
        <v>3.622243E-2</v>
      </c>
      <c r="H210" s="77">
        <v>173.37</v>
      </c>
      <c r="I210" s="79" t="s">
        <v>12</v>
      </c>
      <c r="J210" s="80">
        <f t="shared" si="26"/>
        <v>173370</v>
      </c>
      <c r="K210" s="77">
        <v>6.73</v>
      </c>
      <c r="L210" s="79" t="s">
        <v>12</v>
      </c>
      <c r="M210" s="80">
        <f t="shared" si="30"/>
        <v>6730</v>
      </c>
      <c r="N210" s="77">
        <v>1.52</v>
      </c>
      <c r="O210" s="79" t="s">
        <v>12</v>
      </c>
      <c r="P210" s="80">
        <f t="shared" si="31"/>
        <v>1520</v>
      </c>
    </row>
    <row r="211" spans="2:16">
      <c r="B211" s="89">
        <v>1.6</v>
      </c>
      <c r="C211" s="90" t="s">
        <v>67</v>
      </c>
      <c r="D211" s="74">
        <f t="shared" si="29"/>
        <v>228.57142857142858</v>
      </c>
      <c r="E211" s="91">
        <v>3.4779999999999998E-2</v>
      </c>
      <c r="F211" s="92">
        <v>1.171E-5</v>
      </c>
      <c r="G211" s="88">
        <f t="shared" si="16"/>
        <v>3.4791709999999997E-2</v>
      </c>
      <c r="H211" s="77">
        <v>193.53</v>
      </c>
      <c r="I211" s="79" t="s">
        <v>12</v>
      </c>
      <c r="J211" s="80">
        <f t="shared" si="26"/>
        <v>193530</v>
      </c>
      <c r="K211" s="77">
        <v>7.31</v>
      </c>
      <c r="L211" s="79" t="s">
        <v>12</v>
      </c>
      <c r="M211" s="80">
        <f t="shared" si="30"/>
        <v>7310</v>
      </c>
      <c r="N211" s="77">
        <v>1.68</v>
      </c>
      <c r="O211" s="79" t="s">
        <v>12</v>
      </c>
      <c r="P211" s="80">
        <f t="shared" si="31"/>
        <v>1680</v>
      </c>
    </row>
    <row r="212" spans="2:16">
      <c r="B212" s="89">
        <v>1.7</v>
      </c>
      <c r="C212" s="90" t="s">
        <v>67</v>
      </c>
      <c r="D212" s="74">
        <f t="shared" si="29"/>
        <v>242.85714285714286</v>
      </c>
      <c r="E212" s="91">
        <v>3.3509999999999998E-2</v>
      </c>
      <c r="F212" s="92">
        <v>1.1070000000000001E-5</v>
      </c>
      <c r="G212" s="88">
        <f t="shared" si="16"/>
        <v>3.352107E-2</v>
      </c>
      <c r="H212" s="77">
        <v>214.5</v>
      </c>
      <c r="I212" s="79" t="s">
        <v>12</v>
      </c>
      <c r="J212" s="80">
        <f t="shared" si="26"/>
        <v>214500</v>
      </c>
      <c r="K212" s="77">
        <v>7.9</v>
      </c>
      <c r="L212" s="79" t="s">
        <v>12</v>
      </c>
      <c r="M212" s="80">
        <f t="shared" si="30"/>
        <v>7900</v>
      </c>
      <c r="N212" s="77">
        <v>1.86</v>
      </c>
      <c r="O212" s="79" t="s">
        <v>12</v>
      </c>
      <c r="P212" s="80">
        <f t="shared" si="31"/>
        <v>1860</v>
      </c>
    </row>
    <row r="213" spans="2:16">
      <c r="B213" s="89">
        <v>1.8</v>
      </c>
      <c r="C213" s="90" t="s">
        <v>67</v>
      </c>
      <c r="D213" s="74">
        <f t="shared" si="29"/>
        <v>257.14285714285717</v>
      </c>
      <c r="E213" s="91">
        <v>3.2379999999999999E-2</v>
      </c>
      <c r="F213" s="92">
        <v>1.0499999999999999E-5</v>
      </c>
      <c r="G213" s="88">
        <f t="shared" ref="G213:G228" si="32">E213+F213</f>
        <v>3.2390499999999996E-2</v>
      </c>
      <c r="H213" s="77">
        <v>236.23</v>
      </c>
      <c r="I213" s="79" t="s">
        <v>12</v>
      </c>
      <c r="J213" s="80">
        <f t="shared" si="26"/>
        <v>236230</v>
      </c>
      <c r="K213" s="77">
        <v>8.48</v>
      </c>
      <c r="L213" s="79" t="s">
        <v>12</v>
      </c>
      <c r="M213" s="80">
        <f t="shared" si="30"/>
        <v>8480</v>
      </c>
      <c r="N213" s="77">
        <v>2.04</v>
      </c>
      <c r="O213" s="79" t="s">
        <v>12</v>
      </c>
      <c r="P213" s="80">
        <f t="shared" si="31"/>
        <v>2040</v>
      </c>
    </row>
    <row r="214" spans="2:16">
      <c r="B214" s="89">
        <v>2</v>
      </c>
      <c r="C214" s="90" t="s">
        <v>67</v>
      </c>
      <c r="D214" s="74">
        <f t="shared" si="29"/>
        <v>285.71428571428572</v>
      </c>
      <c r="E214" s="91">
        <v>3.0450000000000001E-2</v>
      </c>
      <c r="F214" s="92">
        <v>9.5189999999999998E-6</v>
      </c>
      <c r="G214" s="88">
        <f t="shared" si="32"/>
        <v>3.0459519000000001E-2</v>
      </c>
      <c r="H214" s="77">
        <v>281.83</v>
      </c>
      <c r="I214" s="79" t="s">
        <v>12</v>
      </c>
      <c r="J214" s="80">
        <f t="shared" si="26"/>
        <v>281830</v>
      </c>
      <c r="K214" s="77">
        <v>10.67</v>
      </c>
      <c r="L214" s="79" t="s">
        <v>12</v>
      </c>
      <c r="M214" s="80">
        <f t="shared" si="30"/>
        <v>10670</v>
      </c>
      <c r="N214" s="77">
        <v>2.4</v>
      </c>
      <c r="O214" s="79" t="s">
        <v>12</v>
      </c>
      <c r="P214" s="80">
        <f t="shared" si="31"/>
        <v>2400</v>
      </c>
    </row>
    <row r="215" spans="2:16">
      <c r="B215" s="89">
        <v>2.25</v>
      </c>
      <c r="C215" s="90" t="s">
        <v>67</v>
      </c>
      <c r="D215" s="74">
        <f t="shared" si="29"/>
        <v>321.42857142857144</v>
      </c>
      <c r="E215" s="91">
        <v>2.852E-2</v>
      </c>
      <c r="F215" s="92">
        <v>8.5339999999999999E-6</v>
      </c>
      <c r="G215" s="88">
        <f t="shared" si="32"/>
        <v>2.8528534000000001E-2</v>
      </c>
      <c r="H215" s="77">
        <v>342.56</v>
      </c>
      <c r="I215" s="79" t="s">
        <v>12</v>
      </c>
      <c r="J215" s="80">
        <f t="shared" si="26"/>
        <v>342560</v>
      </c>
      <c r="K215" s="77">
        <v>13.71</v>
      </c>
      <c r="L215" s="79" t="s">
        <v>12</v>
      </c>
      <c r="M215" s="80">
        <f t="shared" si="30"/>
        <v>13710</v>
      </c>
      <c r="N215" s="77">
        <v>2.89</v>
      </c>
      <c r="O215" s="79" t="s">
        <v>12</v>
      </c>
      <c r="P215" s="80">
        <f t="shared" si="31"/>
        <v>2890</v>
      </c>
    </row>
    <row r="216" spans="2:16">
      <c r="B216" s="89">
        <v>2.5</v>
      </c>
      <c r="C216" s="90" t="s">
        <v>67</v>
      </c>
      <c r="D216" s="74">
        <f t="shared" si="29"/>
        <v>357.14285714285717</v>
      </c>
      <c r="E216" s="91">
        <v>2.6970000000000001E-2</v>
      </c>
      <c r="F216" s="92">
        <v>7.7389999999999999E-6</v>
      </c>
      <c r="G216" s="88">
        <f t="shared" si="32"/>
        <v>2.6977739000000001E-2</v>
      </c>
      <c r="H216" s="77">
        <v>407.08</v>
      </c>
      <c r="I216" s="79" t="s">
        <v>12</v>
      </c>
      <c r="J216" s="80">
        <f t="shared" si="26"/>
        <v>407080</v>
      </c>
      <c r="K216" s="77">
        <v>16.48</v>
      </c>
      <c r="L216" s="79" t="s">
        <v>12</v>
      </c>
      <c r="M216" s="80">
        <f t="shared" si="30"/>
        <v>16480</v>
      </c>
      <c r="N216" s="77">
        <v>3.39</v>
      </c>
      <c r="O216" s="79" t="s">
        <v>12</v>
      </c>
      <c r="P216" s="80">
        <f t="shared" si="31"/>
        <v>3390</v>
      </c>
    </row>
    <row r="217" spans="2:16">
      <c r="B217" s="89">
        <v>2.75</v>
      </c>
      <c r="C217" s="90" t="s">
        <v>67</v>
      </c>
      <c r="D217" s="74">
        <f t="shared" si="29"/>
        <v>392.85714285714283</v>
      </c>
      <c r="E217" s="91">
        <v>2.571E-2</v>
      </c>
      <c r="F217" s="92">
        <v>7.0840000000000003E-6</v>
      </c>
      <c r="G217" s="88">
        <f t="shared" si="32"/>
        <v>2.5717084000000001E-2</v>
      </c>
      <c r="H217" s="77">
        <v>475.04</v>
      </c>
      <c r="I217" s="79" t="s">
        <v>12</v>
      </c>
      <c r="J217" s="80">
        <f t="shared" si="26"/>
        <v>475040</v>
      </c>
      <c r="K217" s="77">
        <v>19.100000000000001</v>
      </c>
      <c r="L217" s="79" t="s">
        <v>12</v>
      </c>
      <c r="M217" s="80">
        <f>K217*1000</f>
        <v>19100</v>
      </c>
      <c r="N217" s="77">
        <v>3.92</v>
      </c>
      <c r="O217" s="79" t="s">
        <v>12</v>
      </c>
      <c r="P217" s="80">
        <f t="shared" ref="P217:P220" si="33">N217*1000</f>
        <v>3920</v>
      </c>
    </row>
    <row r="218" spans="2:16">
      <c r="B218" s="89">
        <v>3</v>
      </c>
      <c r="C218" s="90" t="s">
        <v>67</v>
      </c>
      <c r="D218" s="74">
        <f t="shared" si="29"/>
        <v>428.57142857142856</v>
      </c>
      <c r="E218" s="91">
        <v>2.4660000000000001E-2</v>
      </c>
      <c r="F218" s="92">
        <v>6.5339999999999996E-6</v>
      </c>
      <c r="G218" s="88">
        <f t="shared" si="32"/>
        <v>2.4666534E-2</v>
      </c>
      <c r="H218" s="77">
        <v>546.1</v>
      </c>
      <c r="I218" s="79" t="s">
        <v>12</v>
      </c>
      <c r="J218" s="80">
        <f t="shared" si="26"/>
        <v>546100</v>
      </c>
      <c r="K218" s="77">
        <v>21.6</v>
      </c>
      <c r="L218" s="79" t="s">
        <v>12</v>
      </c>
      <c r="M218" s="80">
        <f t="shared" ref="M218:M228" si="34">K218*1000</f>
        <v>21600</v>
      </c>
      <c r="N218" s="77">
        <v>4.46</v>
      </c>
      <c r="O218" s="79" t="s">
        <v>12</v>
      </c>
      <c r="P218" s="80">
        <f t="shared" si="33"/>
        <v>4460</v>
      </c>
    </row>
    <row r="219" spans="2:16">
      <c r="B219" s="89">
        <v>3.25</v>
      </c>
      <c r="C219" s="90" t="s">
        <v>67</v>
      </c>
      <c r="D219" s="74">
        <f t="shared" si="29"/>
        <v>464.28571428571428</v>
      </c>
      <c r="E219" s="91">
        <v>2.3779999999999999E-2</v>
      </c>
      <c r="F219" s="92">
        <v>6.0650000000000004E-6</v>
      </c>
      <c r="G219" s="88">
        <f t="shared" si="32"/>
        <v>2.3786064999999999E-2</v>
      </c>
      <c r="H219" s="77">
        <v>619.98</v>
      </c>
      <c r="I219" s="79" t="s">
        <v>12</v>
      </c>
      <c r="J219" s="80">
        <f t="shared" si="26"/>
        <v>619980</v>
      </c>
      <c r="K219" s="77">
        <v>24.01</v>
      </c>
      <c r="L219" s="79" t="s">
        <v>12</v>
      </c>
      <c r="M219" s="80">
        <f t="shared" si="34"/>
        <v>24010</v>
      </c>
      <c r="N219" s="77">
        <v>5.01</v>
      </c>
      <c r="O219" s="79" t="s">
        <v>12</v>
      </c>
      <c r="P219" s="80">
        <f t="shared" si="33"/>
        <v>5010</v>
      </c>
    </row>
    <row r="220" spans="2:16">
      <c r="B220" s="89">
        <v>3.5</v>
      </c>
      <c r="C220" s="90" t="s">
        <v>67</v>
      </c>
      <c r="D220" s="74">
        <f t="shared" si="29"/>
        <v>500</v>
      </c>
      <c r="E220" s="91">
        <v>2.3029999999999998E-2</v>
      </c>
      <c r="F220" s="92">
        <v>5.6620000000000002E-6</v>
      </c>
      <c r="G220" s="88">
        <f t="shared" si="32"/>
        <v>2.3035661999999998E-2</v>
      </c>
      <c r="H220" s="77">
        <v>696.44</v>
      </c>
      <c r="I220" s="79" t="s">
        <v>12</v>
      </c>
      <c r="J220" s="80">
        <f t="shared" si="26"/>
        <v>696440</v>
      </c>
      <c r="K220" s="77">
        <v>26.35</v>
      </c>
      <c r="L220" s="79" t="s">
        <v>12</v>
      </c>
      <c r="M220" s="80">
        <f t="shared" si="34"/>
        <v>26350</v>
      </c>
      <c r="N220" s="77">
        <v>5.57</v>
      </c>
      <c r="O220" s="79" t="s">
        <v>12</v>
      </c>
      <c r="P220" s="80">
        <f t="shared" si="33"/>
        <v>5570</v>
      </c>
    </row>
    <row r="221" spans="2:16">
      <c r="B221" s="89">
        <v>3.75</v>
      </c>
      <c r="C221" s="90" t="s">
        <v>67</v>
      </c>
      <c r="D221" s="74">
        <f t="shared" si="29"/>
        <v>535.71428571428567</v>
      </c>
      <c r="E221" s="91">
        <v>2.239E-2</v>
      </c>
      <c r="F221" s="92">
        <v>5.31E-6</v>
      </c>
      <c r="G221" s="88">
        <f t="shared" si="32"/>
        <v>2.2395310000000002E-2</v>
      </c>
      <c r="H221" s="77">
        <v>775.24</v>
      </c>
      <c r="I221" s="79" t="s">
        <v>12</v>
      </c>
      <c r="J221" s="80">
        <f t="shared" si="26"/>
        <v>775240</v>
      </c>
      <c r="K221" s="77">
        <v>28.62</v>
      </c>
      <c r="L221" s="79" t="s">
        <v>12</v>
      </c>
      <c r="M221" s="80">
        <f t="shared" si="34"/>
        <v>28620</v>
      </c>
      <c r="N221" s="77">
        <v>6.14</v>
      </c>
      <c r="O221" s="79" t="s">
        <v>12</v>
      </c>
      <c r="P221" s="80">
        <f>N221*1000</f>
        <v>6140</v>
      </c>
    </row>
    <row r="222" spans="2:16">
      <c r="B222" s="89">
        <v>4</v>
      </c>
      <c r="C222" s="90" t="s">
        <v>67</v>
      </c>
      <c r="D222" s="74">
        <f t="shared" si="29"/>
        <v>571.42857142857144</v>
      </c>
      <c r="E222" s="91">
        <v>2.1829999999999999E-2</v>
      </c>
      <c r="F222" s="92">
        <v>5.0000000000000004E-6</v>
      </c>
      <c r="G222" s="88">
        <f t="shared" si="32"/>
        <v>2.1835E-2</v>
      </c>
      <c r="H222" s="77">
        <v>856.18</v>
      </c>
      <c r="I222" s="79" t="s">
        <v>12</v>
      </c>
      <c r="J222" s="80">
        <f t="shared" si="26"/>
        <v>856180</v>
      </c>
      <c r="K222" s="77">
        <v>30.84</v>
      </c>
      <c r="L222" s="79" t="s">
        <v>12</v>
      </c>
      <c r="M222" s="80">
        <f t="shared" si="34"/>
        <v>30840</v>
      </c>
      <c r="N222" s="77">
        <v>6.72</v>
      </c>
      <c r="O222" s="79" t="s">
        <v>12</v>
      </c>
      <c r="P222" s="80">
        <f t="shared" ref="P222:P228" si="35">N222*1000</f>
        <v>6720</v>
      </c>
    </row>
    <row r="223" spans="2:16">
      <c r="B223" s="89">
        <v>4.5</v>
      </c>
      <c r="C223" s="90" t="s">
        <v>67</v>
      </c>
      <c r="D223" s="74">
        <f t="shared" si="29"/>
        <v>642.85714285714289</v>
      </c>
      <c r="E223" s="91">
        <v>2.0910000000000002E-2</v>
      </c>
      <c r="F223" s="92">
        <v>4.481E-6</v>
      </c>
      <c r="G223" s="88">
        <f t="shared" si="32"/>
        <v>2.0914481000000002E-2</v>
      </c>
      <c r="H223" s="77">
        <v>1.02</v>
      </c>
      <c r="I223" s="78" t="s">
        <v>90</v>
      </c>
      <c r="J223" s="187">
        <f>H223*1000000</f>
        <v>1020000</v>
      </c>
      <c r="K223" s="77">
        <v>38.92</v>
      </c>
      <c r="L223" s="79" t="s">
        <v>12</v>
      </c>
      <c r="M223" s="80">
        <f t="shared" si="34"/>
        <v>38920</v>
      </c>
      <c r="N223" s="77">
        <v>7.89</v>
      </c>
      <c r="O223" s="79" t="s">
        <v>12</v>
      </c>
      <c r="P223" s="80">
        <f t="shared" si="35"/>
        <v>7890</v>
      </c>
    </row>
    <row r="224" spans="2:16">
      <c r="B224" s="89">
        <v>5</v>
      </c>
      <c r="C224" s="90" t="s">
        <v>67</v>
      </c>
      <c r="D224" s="74">
        <f t="shared" si="29"/>
        <v>714.28571428571433</v>
      </c>
      <c r="E224" s="91">
        <v>2.019E-2</v>
      </c>
      <c r="F224" s="92">
        <v>4.0620000000000002E-6</v>
      </c>
      <c r="G224" s="88">
        <f t="shared" si="32"/>
        <v>2.0194061999999999E-2</v>
      </c>
      <c r="H224" s="77">
        <v>1.2</v>
      </c>
      <c r="I224" s="79" t="s">
        <v>90</v>
      </c>
      <c r="J224" s="187">
        <f t="shared" ref="J224:J228" si="36">H224*1000000</f>
        <v>1200000</v>
      </c>
      <c r="K224" s="77">
        <v>46.09</v>
      </c>
      <c r="L224" s="79" t="s">
        <v>12</v>
      </c>
      <c r="M224" s="80">
        <f t="shared" si="34"/>
        <v>46090</v>
      </c>
      <c r="N224" s="77">
        <v>9.07</v>
      </c>
      <c r="O224" s="79" t="s">
        <v>12</v>
      </c>
      <c r="P224" s="80">
        <f t="shared" si="35"/>
        <v>9070</v>
      </c>
    </row>
    <row r="225" spans="1:16">
      <c r="B225" s="89">
        <v>5.5</v>
      </c>
      <c r="C225" s="90" t="s">
        <v>67</v>
      </c>
      <c r="D225" s="74">
        <f t="shared" si="29"/>
        <v>785.71428571428567</v>
      </c>
      <c r="E225" s="91">
        <v>1.9619999999999999E-2</v>
      </c>
      <c r="F225" s="92">
        <v>3.7170000000000002E-6</v>
      </c>
      <c r="G225" s="88">
        <f t="shared" si="32"/>
        <v>1.9623716999999999E-2</v>
      </c>
      <c r="H225" s="77">
        <v>1.38</v>
      </c>
      <c r="I225" s="79" t="s">
        <v>90</v>
      </c>
      <c r="J225" s="187">
        <f t="shared" si="36"/>
        <v>1380000</v>
      </c>
      <c r="K225" s="77">
        <v>52.67</v>
      </c>
      <c r="L225" s="79" t="s">
        <v>12</v>
      </c>
      <c r="M225" s="80">
        <f t="shared" si="34"/>
        <v>52670</v>
      </c>
      <c r="N225" s="77">
        <v>10.26</v>
      </c>
      <c r="O225" s="79" t="s">
        <v>12</v>
      </c>
      <c r="P225" s="80">
        <f t="shared" si="35"/>
        <v>10260</v>
      </c>
    </row>
    <row r="226" spans="1:16">
      <c r="B226" s="89">
        <v>6</v>
      </c>
      <c r="C226" s="90" t="s">
        <v>67</v>
      </c>
      <c r="D226" s="74">
        <f t="shared" si="29"/>
        <v>857.14285714285711</v>
      </c>
      <c r="E226" s="91">
        <v>1.916E-2</v>
      </c>
      <c r="F226" s="92">
        <v>3.427E-6</v>
      </c>
      <c r="G226" s="88">
        <f t="shared" si="32"/>
        <v>1.9163427E-2</v>
      </c>
      <c r="H226" s="77">
        <v>1.56</v>
      </c>
      <c r="I226" s="79" t="s">
        <v>90</v>
      </c>
      <c r="J226" s="187">
        <f t="shared" si="36"/>
        <v>1560000</v>
      </c>
      <c r="K226" s="77">
        <v>58.81</v>
      </c>
      <c r="L226" s="79" t="s">
        <v>12</v>
      </c>
      <c r="M226" s="80">
        <f t="shared" si="34"/>
        <v>58810</v>
      </c>
      <c r="N226" s="77">
        <v>11.45</v>
      </c>
      <c r="O226" s="79" t="s">
        <v>12</v>
      </c>
      <c r="P226" s="80">
        <f t="shared" si="35"/>
        <v>11450</v>
      </c>
    </row>
    <row r="227" spans="1:16">
      <c r="B227" s="89">
        <v>6.5</v>
      </c>
      <c r="C227" s="90" t="s">
        <v>67</v>
      </c>
      <c r="D227" s="74">
        <f t="shared" si="29"/>
        <v>928.57142857142856</v>
      </c>
      <c r="E227" s="91">
        <v>1.8780000000000002E-2</v>
      </c>
      <c r="F227" s="92">
        <v>3.1810000000000001E-6</v>
      </c>
      <c r="G227" s="88">
        <f t="shared" si="32"/>
        <v>1.8783181000000003E-2</v>
      </c>
      <c r="H227" s="77">
        <v>1.75</v>
      </c>
      <c r="I227" s="79" t="s">
        <v>90</v>
      </c>
      <c r="J227" s="187">
        <f t="shared" si="36"/>
        <v>1750000</v>
      </c>
      <c r="K227" s="77">
        <v>64.61</v>
      </c>
      <c r="L227" s="79" t="s">
        <v>12</v>
      </c>
      <c r="M227" s="80">
        <f t="shared" si="34"/>
        <v>64610</v>
      </c>
      <c r="N227" s="77">
        <v>12.64</v>
      </c>
      <c r="O227" s="79" t="s">
        <v>12</v>
      </c>
      <c r="P227" s="80">
        <f t="shared" si="35"/>
        <v>12640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29"/>
        <v>1000</v>
      </c>
      <c r="E228" s="91">
        <v>1.847E-2</v>
      </c>
      <c r="F228" s="92">
        <v>2.9679999999999998E-6</v>
      </c>
      <c r="G228" s="88">
        <f t="shared" si="32"/>
        <v>1.8472967999999999E-2</v>
      </c>
      <c r="H228" s="77">
        <v>1.94</v>
      </c>
      <c r="I228" s="79" t="s">
        <v>90</v>
      </c>
      <c r="J228" s="187">
        <f t="shared" si="36"/>
        <v>1940000</v>
      </c>
      <c r="K228" s="77">
        <v>70.11</v>
      </c>
      <c r="L228" s="79" t="s">
        <v>12</v>
      </c>
      <c r="M228" s="80">
        <f t="shared" si="34"/>
        <v>70110</v>
      </c>
      <c r="N228" s="77">
        <v>13.82</v>
      </c>
      <c r="O228" s="79" t="s">
        <v>12</v>
      </c>
      <c r="P228" s="80">
        <f t="shared" si="35"/>
        <v>13820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228"/>
  <sheetViews>
    <sheetView zoomScale="70" zoomScaleNormal="70" workbookViewId="0">
      <selection activeCell="P11" sqref="P11"/>
    </sheetView>
  </sheetViews>
  <sheetFormatPr defaultRowHeight="12"/>
  <cols>
    <col min="1" max="1" width="4.375" style="1" customWidth="1"/>
    <col min="2" max="2" width="9.875" style="1" customWidth="1"/>
    <col min="3" max="3" width="8.625" style="1" customWidth="1"/>
    <col min="4" max="4" width="7.75" style="1" customWidth="1"/>
    <col min="5" max="6" width="8.875" style="1" bestFit="1" customWidth="1"/>
    <col min="7" max="7" width="8.875" style="1" customWidth="1"/>
    <col min="8" max="8" width="6.125" style="1" customWidth="1"/>
    <col min="9" max="9" width="5.75" style="1" customWidth="1"/>
    <col min="10" max="10" width="7.875" style="1" customWidth="1"/>
    <col min="11" max="11" width="9.875" style="1" customWidth="1"/>
    <col min="12" max="12" width="3.75" style="1" customWidth="1"/>
    <col min="13" max="13" width="7.5" style="1" customWidth="1"/>
    <col min="14" max="14" width="6.375" style="1" customWidth="1"/>
    <col min="15" max="15" width="3.875" style="1" customWidth="1"/>
    <col min="16" max="16" width="6.75" style="1" customWidth="1"/>
    <col min="17" max="17" width="3.125" style="1" customWidth="1"/>
    <col min="18" max="18" width="8" style="5" customWidth="1"/>
    <col min="19" max="19" width="9.625" style="55" customWidth="1"/>
    <col min="20" max="20" width="9" style="1"/>
    <col min="21" max="21" width="9.75" style="1" customWidth="1"/>
    <col min="22" max="22" width="8.875" style="1" bestFit="1" customWidth="1"/>
    <col min="23" max="23" width="7.25" style="1" customWidth="1"/>
    <col min="24" max="24" width="9.125" style="1" customWidth="1"/>
    <col min="25" max="25" width="5.625" style="1" customWidth="1"/>
    <col min="26" max="16384" width="9" style="1"/>
  </cols>
  <sheetData>
    <row r="1" spans="1:25">
      <c r="A1" s="1">
        <v>1</v>
      </c>
      <c r="B1" s="2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2">
        <v>8</v>
      </c>
      <c r="I1" s="2">
        <v>9</v>
      </c>
      <c r="J1" s="3">
        <v>10</v>
      </c>
      <c r="K1" s="4">
        <v>11</v>
      </c>
      <c r="L1" s="1">
        <v>12</v>
      </c>
      <c r="M1" s="4">
        <v>13</v>
      </c>
      <c r="N1" s="1">
        <v>14</v>
      </c>
      <c r="O1" s="1">
        <v>15</v>
      </c>
      <c r="P1" s="4">
        <v>16</v>
      </c>
      <c r="R1" s="46"/>
      <c r="S1" s="123"/>
      <c r="T1" s="25"/>
      <c r="U1" s="25"/>
      <c r="V1" s="25"/>
      <c r="W1" s="25"/>
      <c r="X1" s="25"/>
      <c r="Y1" s="25"/>
    </row>
    <row r="2" spans="1:25" ht="18.75">
      <c r="A2" s="1">
        <v>2</v>
      </c>
      <c r="B2" s="6" t="s">
        <v>13</v>
      </c>
      <c r="F2" s="7"/>
      <c r="G2" s="7"/>
      <c r="L2" s="5" t="s">
        <v>14</v>
      </c>
      <c r="M2" s="8"/>
      <c r="N2" s="9" t="s">
        <v>15</v>
      </c>
      <c r="R2" s="46"/>
      <c r="S2" s="132"/>
      <c r="T2" s="25"/>
      <c r="U2" s="46"/>
      <c r="V2" s="133"/>
      <c r="W2" s="25"/>
      <c r="X2" s="25"/>
      <c r="Y2" s="25"/>
    </row>
    <row r="3" spans="1:25">
      <c r="A3" s="4">
        <v>3</v>
      </c>
      <c r="B3" s="12" t="s">
        <v>16</v>
      </c>
      <c r="C3" s="13" t="s">
        <v>17</v>
      </c>
      <c r="E3" s="12" t="s">
        <v>113</v>
      </c>
      <c r="F3" s="189"/>
      <c r="G3" s="14" t="s">
        <v>18</v>
      </c>
      <c r="H3" s="14"/>
      <c r="I3" s="14"/>
      <c r="K3" s="15"/>
      <c r="L3" s="5" t="s">
        <v>19</v>
      </c>
      <c r="M3" s="16"/>
      <c r="N3" s="9" t="s">
        <v>20</v>
      </c>
      <c r="O3" s="9"/>
      <c r="R3" s="25"/>
      <c r="S3" s="25"/>
      <c r="T3" s="25"/>
      <c r="U3" s="46"/>
      <c r="V3" s="125"/>
      <c r="W3" s="126"/>
      <c r="X3" s="25"/>
      <c r="Y3" s="25"/>
    </row>
    <row r="4" spans="1:25">
      <c r="A4" s="4">
        <v>4</v>
      </c>
      <c r="B4" s="12" t="s">
        <v>21</v>
      </c>
      <c r="C4" s="20">
        <v>3</v>
      </c>
      <c r="D4" s="21"/>
      <c r="F4" s="14" t="s">
        <v>11</v>
      </c>
      <c r="G4" s="14" t="s">
        <v>11</v>
      </c>
      <c r="H4" s="14" t="s">
        <v>22</v>
      </c>
      <c r="I4" s="14" t="s">
        <v>1</v>
      </c>
      <c r="J4" s="9"/>
      <c r="K4" s="22" t="s">
        <v>23</v>
      </c>
      <c r="L4" s="9"/>
      <c r="M4" s="9"/>
      <c r="N4" s="9"/>
      <c r="O4" s="9"/>
      <c r="R4" s="46"/>
      <c r="S4" s="23"/>
      <c r="T4" s="25"/>
      <c r="U4" s="25"/>
      <c r="V4" s="127"/>
      <c r="W4" s="25"/>
      <c r="X4" s="25"/>
      <c r="Y4" s="25"/>
    </row>
    <row r="5" spans="1:25">
      <c r="A5" s="1">
        <v>5</v>
      </c>
      <c r="B5" s="12" t="s">
        <v>24</v>
      </c>
      <c r="C5" s="20">
        <v>7</v>
      </c>
      <c r="D5" s="21" t="s">
        <v>25</v>
      </c>
      <c r="F5" s="14" t="s">
        <v>0</v>
      </c>
      <c r="G5" s="14" t="s">
        <v>26</v>
      </c>
      <c r="H5" s="14" t="s">
        <v>27</v>
      </c>
      <c r="I5" s="14" t="s">
        <v>27</v>
      </c>
      <c r="J5" s="24" t="s">
        <v>28</v>
      </c>
      <c r="K5" s="5" t="s">
        <v>29</v>
      </c>
      <c r="L5" s="14"/>
      <c r="M5" s="14"/>
      <c r="N5" s="9"/>
      <c r="O5" s="15" t="s">
        <v>112</v>
      </c>
      <c r="P5" s="1" t="str">
        <f ca="1">RIGHT(CELL("filename",A1),LEN(CELL("filename",A1))-FIND("]",CELL("filename",A1)))</f>
        <v>srim7Li_EJ212</v>
      </c>
      <c r="R5" s="46"/>
      <c r="S5" s="23"/>
      <c r="T5" s="128"/>
      <c r="U5" s="123"/>
      <c r="V5" s="114"/>
      <c r="W5" s="25"/>
      <c r="X5" s="25"/>
      <c r="Y5" s="25"/>
    </row>
    <row r="6" spans="1:25">
      <c r="A6" s="4">
        <v>6</v>
      </c>
      <c r="B6" s="12" t="s">
        <v>30</v>
      </c>
      <c r="C6" s="26" t="s">
        <v>98</v>
      </c>
      <c r="D6" s="21" t="s">
        <v>32</v>
      </c>
      <c r="F6" s="27" t="s">
        <v>3</v>
      </c>
      <c r="G6" s="28">
        <v>1</v>
      </c>
      <c r="H6" s="28">
        <v>52.38</v>
      </c>
      <c r="I6" s="29">
        <v>8.4499999999999993</v>
      </c>
      <c r="J6" s="4">
        <v>1</v>
      </c>
      <c r="K6" s="30">
        <v>10.23</v>
      </c>
      <c r="L6" s="22" t="s">
        <v>33</v>
      </c>
      <c r="M6" s="9"/>
      <c r="N6" s="9"/>
      <c r="O6" s="15" t="s">
        <v>111</v>
      </c>
      <c r="P6" s="136" t="s">
        <v>221</v>
      </c>
      <c r="R6" s="46"/>
      <c r="S6" s="23"/>
      <c r="T6" s="59"/>
      <c r="U6" s="123"/>
      <c r="V6" s="114"/>
      <c r="W6" s="25"/>
      <c r="X6" s="25"/>
      <c r="Y6" s="25"/>
    </row>
    <row r="7" spans="1:25">
      <c r="A7" s="1">
        <v>7</v>
      </c>
      <c r="B7" s="31"/>
      <c r="C7" s="26" t="s">
        <v>99</v>
      </c>
      <c r="F7" s="32" t="s">
        <v>4</v>
      </c>
      <c r="G7" s="33">
        <v>6</v>
      </c>
      <c r="H7" s="33">
        <v>47.62</v>
      </c>
      <c r="I7" s="34">
        <v>91.55</v>
      </c>
      <c r="J7" s="4">
        <v>2</v>
      </c>
      <c r="K7" s="35">
        <v>102.3</v>
      </c>
      <c r="L7" s="22" t="s">
        <v>35</v>
      </c>
      <c r="M7" s="9"/>
      <c r="N7" s="9"/>
      <c r="O7" s="9"/>
      <c r="R7" s="46"/>
      <c r="S7" s="23"/>
      <c r="T7" s="25"/>
      <c r="U7" s="123"/>
      <c r="V7" s="114"/>
      <c r="W7" s="25"/>
      <c r="X7" s="36"/>
      <c r="Y7" s="25"/>
    </row>
    <row r="8" spans="1:25">
      <c r="A8" s="1">
        <v>8</v>
      </c>
      <c r="B8" s="12" t="s">
        <v>36</v>
      </c>
      <c r="C8" s="37">
        <v>1.0229999999999999</v>
      </c>
      <c r="D8" s="38" t="s">
        <v>9</v>
      </c>
      <c r="F8" s="32"/>
      <c r="G8" s="33"/>
      <c r="H8" s="33"/>
      <c r="I8" s="34"/>
      <c r="J8" s="4">
        <v>3</v>
      </c>
      <c r="K8" s="35">
        <v>102.3</v>
      </c>
      <c r="L8" s="22" t="s">
        <v>37</v>
      </c>
      <c r="M8" s="9"/>
      <c r="N8" s="9"/>
      <c r="O8" s="9"/>
      <c r="R8" s="46"/>
      <c r="S8" s="23"/>
      <c r="T8" s="25"/>
      <c r="U8" s="123"/>
      <c r="V8" s="39"/>
      <c r="W8" s="25"/>
      <c r="X8" s="40"/>
      <c r="Y8" s="129"/>
    </row>
    <row r="9" spans="1:25">
      <c r="A9" s="1">
        <v>9</v>
      </c>
      <c r="B9" s="31"/>
      <c r="C9" s="37">
        <v>9.8606000000000001E+22</v>
      </c>
      <c r="D9" s="21" t="s">
        <v>10</v>
      </c>
      <c r="F9" s="32"/>
      <c r="G9" s="33"/>
      <c r="H9" s="33"/>
      <c r="I9" s="34"/>
      <c r="J9" s="4">
        <v>4</v>
      </c>
      <c r="K9" s="35">
        <v>1</v>
      </c>
      <c r="L9" s="22" t="s">
        <v>38</v>
      </c>
      <c r="M9" s="9"/>
      <c r="N9" s="9"/>
      <c r="O9" s="9"/>
      <c r="R9" s="46"/>
      <c r="S9" s="41"/>
      <c r="T9" s="130"/>
      <c r="U9" s="123"/>
      <c r="V9" s="39"/>
      <c r="W9" s="25"/>
      <c r="X9" s="40"/>
      <c r="Y9" s="129"/>
    </row>
    <row r="10" spans="1:25">
      <c r="A10" s="1">
        <v>10</v>
      </c>
      <c r="B10" s="12" t="s">
        <v>39</v>
      </c>
      <c r="C10" s="42">
        <v>-6.5699999999999995E-2</v>
      </c>
      <c r="D10" s="21"/>
      <c r="F10" s="32"/>
      <c r="G10" s="33"/>
      <c r="H10" s="33"/>
      <c r="I10" s="34"/>
      <c r="J10" s="4">
        <v>5</v>
      </c>
      <c r="K10" s="35">
        <v>1</v>
      </c>
      <c r="L10" s="22" t="s">
        <v>40</v>
      </c>
      <c r="M10" s="9"/>
      <c r="N10" s="9"/>
      <c r="O10" s="9"/>
      <c r="R10" s="46"/>
      <c r="S10" s="41"/>
      <c r="T10" s="59"/>
      <c r="U10" s="123"/>
      <c r="V10" s="39"/>
      <c r="W10" s="25"/>
      <c r="X10" s="40"/>
      <c r="Y10" s="129"/>
    </row>
    <row r="11" spans="1:25">
      <c r="A11" s="1">
        <v>11</v>
      </c>
      <c r="C11" s="43" t="s">
        <v>41</v>
      </c>
      <c r="D11" s="7" t="s">
        <v>42</v>
      </c>
      <c r="F11" s="32"/>
      <c r="G11" s="33"/>
      <c r="H11" s="33"/>
      <c r="I11" s="34"/>
      <c r="J11" s="4">
        <v>6</v>
      </c>
      <c r="K11" s="35">
        <v>1000</v>
      </c>
      <c r="L11" s="22" t="s">
        <v>43</v>
      </c>
      <c r="M11" s="9"/>
      <c r="N11" s="9"/>
      <c r="O11" s="9"/>
      <c r="R11" s="46"/>
      <c r="S11" s="47"/>
      <c r="T11" s="25"/>
      <c r="U11" s="25"/>
      <c r="V11" s="36"/>
      <c r="W11" s="36"/>
      <c r="X11" s="36"/>
      <c r="Y11" s="25"/>
    </row>
    <row r="12" spans="1:25">
      <c r="A12" s="1">
        <v>12</v>
      </c>
      <c r="B12" s="5" t="s">
        <v>44</v>
      </c>
      <c r="C12" s="44">
        <v>20</v>
      </c>
      <c r="D12" s="45">
        <f>$C$5/100</f>
        <v>7.0000000000000007E-2</v>
      </c>
      <c r="E12" s="21" t="s">
        <v>109</v>
      </c>
      <c r="F12" s="32"/>
      <c r="G12" s="33"/>
      <c r="H12" s="33"/>
      <c r="I12" s="34"/>
      <c r="J12" s="4">
        <v>7</v>
      </c>
      <c r="K12" s="35">
        <v>10.374000000000001</v>
      </c>
      <c r="L12" s="22" t="s">
        <v>45</v>
      </c>
      <c r="M12" s="9"/>
      <c r="R12" s="46"/>
      <c r="S12" s="47"/>
      <c r="T12" s="25"/>
      <c r="U12" s="25"/>
      <c r="V12" s="114"/>
      <c r="W12" s="114"/>
      <c r="X12" s="114"/>
      <c r="Y12" s="25"/>
    </row>
    <row r="13" spans="1:25">
      <c r="A13" s="1">
        <v>13</v>
      </c>
      <c r="B13" s="5" t="s">
        <v>46</v>
      </c>
      <c r="C13" s="48">
        <v>228</v>
      </c>
      <c r="D13" s="45">
        <f>$C$5*1000000</f>
        <v>7000000</v>
      </c>
      <c r="E13" s="21" t="s">
        <v>82</v>
      </c>
      <c r="F13" s="49"/>
      <c r="G13" s="50"/>
      <c r="H13" s="50"/>
      <c r="I13" s="51"/>
      <c r="J13" s="4">
        <v>8</v>
      </c>
      <c r="K13" s="52">
        <v>0.47616000000000003</v>
      </c>
      <c r="L13" s="22" t="s">
        <v>47</v>
      </c>
      <c r="R13" s="46"/>
      <c r="S13" s="47"/>
      <c r="T13" s="25"/>
      <c r="U13" s="46"/>
      <c r="V13" s="114"/>
      <c r="W13" s="114"/>
      <c r="X13" s="39"/>
      <c r="Y13" s="25"/>
    </row>
    <row r="14" spans="1:25" ht="13.5">
      <c r="A14" s="1">
        <v>14</v>
      </c>
      <c r="B14" s="5" t="s">
        <v>205</v>
      </c>
      <c r="C14" s="102"/>
      <c r="D14" s="21" t="s">
        <v>206</v>
      </c>
      <c r="E14" s="25"/>
      <c r="F14" s="25"/>
      <c r="G14" s="25"/>
      <c r="H14" s="106">
        <f>SUM(H6:H13)</f>
        <v>100</v>
      </c>
      <c r="I14" s="106">
        <f>SUM(I6:I13)</f>
        <v>100</v>
      </c>
      <c r="J14" s="4">
        <v>0</v>
      </c>
      <c r="K14" s="53" t="s">
        <v>48</v>
      </c>
      <c r="L14" s="54"/>
      <c r="N14" s="43"/>
      <c r="O14" s="43"/>
      <c r="P14" s="43"/>
      <c r="R14" s="46"/>
      <c r="S14" s="47"/>
      <c r="T14" s="25"/>
      <c r="U14" s="46"/>
      <c r="V14" s="121"/>
      <c r="W14" s="121"/>
      <c r="X14" s="131"/>
      <c r="Y14" s="25"/>
    </row>
    <row r="15" spans="1:25" ht="13.5">
      <c r="A15" s="1">
        <v>15</v>
      </c>
      <c r="B15" s="5" t="s">
        <v>207</v>
      </c>
      <c r="C15" s="103"/>
      <c r="D15" s="101" t="s">
        <v>220</v>
      </c>
      <c r="E15" s="81"/>
      <c r="F15" s="81"/>
      <c r="G15" s="81"/>
      <c r="H15" s="59"/>
      <c r="I15" s="59"/>
      <c r="J15" s="116" t="s">
        <v>105</v>
      </c>
      <c r="K15" s="61"/>
      <c r="L15" s="62"/>
      <c r="M15" s="82"/>
      <c r="N15" s="21"/>
      <c r="O15" s="21"/>
      <c r="P15" s="82"/>
      <c r="R15" s="46"/>
      <c r="S15" s="47"/>
      <c r="T15" s="25"/>
      <c r="U15" s="25"/>
      <c r="V15" s="122"/>
      <c r="W15" s="122"/>
      <c r="X15" s="40"/>
      <c r="Y15" s="25"/>
    </row>
    <row r="16" spans="1:25" ht="13.5">
      <c r="A16" s="1">
        <v>16</v>
      </c>
      <c r="B16" s="21"/>
      <c r="C16" s="56"/>
      <c r="D16" s="57"/>
      <c r="F16" s="63" t="s">
        <v>49</v>
      </c>
      <c r="G16" s="81"/>
      <c r="H16" s="64"/>
      <c r="I16" s="59"/>
      <c r="J16" s="83"/>
      <c r="K16" s="116" t="s">
        <v>106</v>
      </c>
      <c r="L16" s="62"/>
      <c r="M16" s="21"/>
      <c r="N16" s="21"/>
      <c r="O16" s="21"/>
      <c r="P16" s="21"/>
      <c r="R16" s="46"/>
      <c r="S16" s="47"/>
      <c r="T16" s="25"/>
      <c r="U16" s="25"/>
      <c r="V16" s="122"/>
      <c r="W16" s="122"/>
      <c r="X16" s="40"/>
      <c r="Y16" s="25"/>
    </row>
    <row r="17" spans="1:16">
      <c r="A17" s="1">
        <v>17</v>
      </c>
      <c r="B17" s="66" t="s">
        <v>50</v>
      </c>
      <c r="C17" s="11"/>
      <c r="D17" s="10"/>
      <c r="E17" s="66" t="s">
        <v>51</v>
      </c>
      <c r="F17" s="67" t="s">
        <v>52</v>
      </c>
      <c r="G17" s="68" t="s">
        <v>53</v>
      </c>
      <c r="H17" s="66" t="s">
        <v>54</v>
      </c>
      <c r="I17" s="11"/>
      <c r="J17" s="10"/>
      <c r="K17" s="66" t="s">
        <v>55</v>
      </c>
      <c r="L17" s="69"/>
      <c r="M17" s="70"/>
      <c r="N17" s="66" t="s">
        <v>56</v>
      </c>
      <c r="O17" s="11"/>
      <c r="P17" s="10"/>
    </row>
    <row r="18" spans="1:16">
      <c r="A18" s="1">
        <v>18</v>
      </c>
      <c r="B18" s="71" t="s">
        <v>57</v>
      </c>
      <c r="C18" s="25"/>
      <c r="D18" s="115" t="s">
        <v>58</v>
      </c>
      <c r="E18" s="190" t="s">
        <v>59</v>
      </c>
      <c r="F18" s="191"/>
      <c r="G18" s="192"/>
      <c r="H18" s="71" t="s">
        <v>60</v>
      </c>
      <c r="I18" s="25"/>
      <c r="J18" s="115" t="s">
        <v>61</v>
      </c>
      <c r="K18" s="71" t="s">
        <v>62</v>
      </c>
      <c r="L18" s="73"/>
      <c r="M18" s="115" t="s">
        <v>61</v>
      </c>
      <c r="N18" s="71" t="s">
        <v>62</v>
      </c>
      <c r="O18" s="25"/>
      <c r="P18" s="115" t="s">
        <v>61</v>
      </c>
    </row>
    <row r="19" spans="1:16">
      <c r="A19" s="1">
        <v>19</v>
      </c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7"/>
      <c r="O19" s="18"/>
      <c r="P19" s="19"/>
    </row>
    <row r="20" spans="1:16">
      <c r="A20" s="4">
        <v>20</v>
      </c>
      <c r="B20" s="84">
        <v>69.999899999999997</v>
      </c>
      <c r="C20" s="85" t="s">
        <v>107</v>
      </c>
      <c r="D20" s="119">
        <f>B20/1000000/$C$5</f>
        <v>9.9999857142857148E-6</v>
      </c>
      <c r="E20" s="86">
        <v>3.5159999999999997E-2</v>
      </c>
      <c r="F20" s="87">
        <v>0.34599999999999997</v>
      </c>
      <c r="G20" s="88">
        <f>E20+F20</f>
        <v>0.38115999999999994</v>
      </c>
      <c r="H20" s="84">
        <v>16</v>
      </c>
      <c r="I20" s="85" t="s">
        <v>64</v>
      </c>
      <c r="J20" s="97">
        <f>H20/1000/10</f>
        <v>1.6000000000000001E-3</v>
      </c>
      <c r="K20" s="84">
        <v>10</v>
      </c>
      <c r="L20" s="85" t="s">
        <v>64</v>
      </c>
      <c r="M20" s="97">
        <f t="shared" ref="M20:M83" si="0">K20/1000/10</f>
        <v>1E-3</v>
      </c>
      <c r="N20" s="84">
        <v>8</v>
      </c>
      <c r="O20" s="85" t="s">
        <v>64</v>
      </c>
      <c r="P20" s="97">
        <f t="shared" ref="P20:P83" si="1">N20/1000/10</f>
        <v>8.0000000000000004E-4</v>
      </c>
    </row>
    <row r="21" spans="1:16">
      <c r="B21" s="89">
        <v>79.999899999999997</v>
      </c>
      <c r="C21" s="90" t="s">
        <v>107</v>
      </c>
      <c r="D21" s="120">
        <f t="shared" ref="D21:D49" si="2">B21/1000000/$C$5</f>
        <v>1.1428557142857143E-5</v>
      </c>
      <c r="E21" s="91">
        <v>3.7589999999999998E-2</v>
      </c>
      <c r="F21" s="92">
        <v>0.35920000000000002</v>
      </c>
      <c r="G21" s="88">
        <f t="shared" ref="G21:G84" si="3">E21+F21</f>
        <v>0.39679000000000003</v>
      </c>
      <c r="H21" s="89">
        <v>17</v>
      </c>
      <c r="I21" s="90" t="s">
        <v>64</v>
      </c>
      <c r="J21" s="74">
        <f t="shared" ref="J21:J84" si="4">H21/1000/10</f>
        <v>1.7000000000000001E-3</v>
      </c>
      <c r="K21" s="89">
        <v>11</v>
      </c>
      <c r="L21" s="90" t="s">
        <v>64</v>
      </c>
      <c r="M21" s="74">
        <f t="shared" si="0"/>
        <v>1.0999999999999998E-3</v>
      </c>
      <c r="N21" s="89">
        <v>8</v>
      </c>
      <c r="O21" s="90" t="s">
        <v>64</v>
      </c>
      <c r="P21" s="74">
        <f t="shared" si="1"/>
        <v>8.0000000000000004E-4</v>
      </c>
    </row>
    <row r="22" spans="1:16">
      <c r="B22" s="89">
        <v>89.999899999999997</v>
      </c>
      <c r="C22" s="90" t="s">
        <v>107</v>
      </c>
      <c r="D22" s="120">
        <f t="shared" si="2"/>
        <v>1.2857128571428571E-5</v>
      </c>
      <c r="E22" s="91">
        <v>3.9870000000000003E-2</v>
      </c>
      <c r="F22" s="92">
        <v>0.37069999999999997</v>
      </c>
      <c r="G22" s="88">
        <f t="shared" si="3"/>
        <v>0.41056999999999999</v>
      </c>
      <c r="H22" s="89">
        <v>19</v>
      </c>
      <c r="I22" s="90" t="s">
        <v>64</v>
      </c>
      <c r="J22" s="74">
        <f t="shared" si="4"/>
        <v>1.9E-3</v>
      </c>
      <c r="K22" s="89">
        <v>12</v>
      </c>
      <c r="L22" s="90" t="s">
        <v>64</v>
      </c>
      <c r="M22" s="74">
        <f t="shared" si="0"/>
        <v>1.2000000000000001E-3</v>
      </c>
      <c r="N22" s="89">
        <v>9</v>
      </c>
      <c r="O22" s="90" t="s">
        <v>64</v>
      </c>
      <c r="P22" s="74">
        <f t="shared" si="1"/>
        <v>8.9999999999999998E-4</v>
      </c>
    </row>
    <row r="23" spans="1:16">
      <c r="B23" s="89">
        <v>99.999899999999997</v>
      </c>
      <c r="C23" s="90" t="s">
        <v>107</v>
      </c>
      <c r="D23" s="120">
        <f t="shared" si="2"/>
        <v>1.4285699999999999E-5</v>
      </c>
      <c r="E23" s="91">
        <v>4.2029999999999998E-2</v>
      </c>
      <c r="F23" s="92">
        <v>0.38090000000000002</v>
      </c>
      <c r="G23" s="88">
        <f t="shared" si="3"/>
        <v>0.42293000000000003</v>
      </c>
      <c r="H23" s="89">
        <v>20</v>
      </c>
      <c r="I23" s="90" t="s">
        <v>64</v>
      </c>
      <c r="J23" s="74">
        <f t="shared" si="4"/>
        <v>2E-3</v>
      </c>
      <c r="K23" s="89">
        <v>13</v>
      </c>
      <c r="L23" s="90" t="s">
        <v>64</v>
      </c>
      <c r="M23" s="74">
        <f t="shared" si="0"/>
        <v>1.2999999999999999E-3</v>
      </c>
      <c r="N23" s="89">
        <v>9</v>
      </c>
      <c r="O23" s="90" t="s">
        <v>64</v>
      </c>
      <c r="P23" s="74">
        <f t="shared" si="1"/>
        <v>8.9999999999999998E-4</v>
      </c>
    </row>
    <row r="24" spans="1:16">
      <c r="B24" s="89">
        <v>110</v>
      </c>
      <c r="C24" s="90" t="s">
        <v>107</v>
      </c>
      <c r="D24" s="120">
        <f t="shared" si="2"/>
        <v>1.5714285714285715E-5</v>
      </c>
      <c r="E24" s="91">
        <v>4.4080000000000001E-2</v>
      </c>
      <c r="F24" s="92">
        <v>0.38990000000000002</v>
      </c>
      <c r="G24" s="88">
        <f t="shared" si="3"/>
        <v>0.43398000000000003</v>
      </c>
      <c r="H24" s="89">
        <v>21</v>
      </c>
      <c r="I24" s="90" t="s">
        <v>64</v>
      </c>
      <c r="J24" s="74">
        <f t="shared" si="4"/>
        <v>2.1000000000000003E-3</v>
      </c>
      <c r="K24" s="89">
        <v>13</v>
      </c>
      <c r="L24" s="90" t="s">
        <v>64</v>
      </c>
      <c r="M24" s="74">
        <f t="shared" si="0"/>
        <v>1.2999999999999999E-3</v>
      </c>
      <c r="N24" s="89">
        <v>10</v>
      </c>
      <c r="O24" s="90" t="s">
        <v>64</v>
      </c>
      <c r="P24" s="74">
        <f t="shared" si="1"/>
        <v>1E-3</v>
      </c>
    </row>
    <row r="25" spans="1:16">
      <c r="B25" s="89">
        <v>120</v>
      </c>
      <c r="C25" s="90" t="s">
        <v>107</v>
      </c>
      <c r="D25" s="120">
        <f t="shared" si="2"/>
        <v>1.7142857142857142E-5</v>
      </c>
      <c r="E25" s="91">
        <v>4.6039999999999998E-2</v>
      </c>
      <c r="F25" s="92">
        <v>0.39800000000000002</v>
      </c>
      <c r="G25" s="88">
        <f t="shared" si="3"/>
        <v>0.44403999999999999</v>
      </c>
      <c r="H25" s="89">
        <v>23</v>
      </c>
      <c r="I25" s="90" t="s">
        <v>64</v>
      </c>
      <c r="J25" s="74">
        <f t="shared" si="4"/>
        <v>2.3E-3</v>
      </c>
      <c r="K25" s="89">
        <v>14</v>
      </c>
      <c r="L25" s="90" t="s">
        <v>64</v>
      </c>
      <c r="M25" s="74">
        <f t="shared" si="0"/>
        <v>1.4E-3</v>
      </c>
      <c r="N25" s="89">
        <v>10</v>
      </c>
      <c r="O25" s="90" t="s">
        <v>64</v>
      </c>
      <c r="P25" s="74">
        <f t="shared" si="1"/>
        <v>1E-3</v>
      </c>
    </row>
    <row r="26" spans="1:16">
      <c r="B26" s="89">
        <v>130</v>
      </c>
      <c r="C26" s="90" t="s">
        <v>107</v>
      </c>
      <c r="D26" s="120">
        <f t="shared" si="2"/>
        <v>1.8571428571428568E-5</v>
      </c>
      <c r="E26" s="91">
        <v>4.7919999999999997E-2</v>
      </c>
      <c r="F26" s="92">
        <v>0.40529999999999999</v>
      </c>
      <c r="G26" s="88">
        <f t="shared" si="3"/>
        <v>0.45322000000000001</v>
      </c>
      <c r="H26" s="89">
        <v>24</v>
      </c>
      <c r="I26" s="90" t="s">
        <v>64</v>
      </c>
      <c r="J26" s="74">
        <f t="shared" si="4"/>
        <v>2.4000000000000002E-3</v>
      </c>
      <c r="K26" s="89">
        <v>15</v>
      </c>
      <c r="L26" s="90" t="s">
        <v>64</v>
      </c>
      <c r="M26" s="74">
        <f t="shared" si="0"/>
        <v>1.5E-3</v>
      </c>
      <c r="N26" s="89">
        <v>11</v>
      </c>
      <c r="O26" s="90" t="s">
        <v>64</v>
      </c>
      <c r="P26" s="74">
        <f t="shared" si="1"/>
        <v>1.0999999999999998E-3</v>
      </c>
    </row>
    <row r="27" spans="1:16">
      <c r="B27" s="89">
        <v>139.999</v>
      </c>
      <c r="C27" s="90" t="s">
        <v>107</v>
      </c>
      <c r="D27" s="120">
        <f t="shared" si="2"/>
        <v>1.9999857142857142E-5</v>
      </c>
      <c r="E27" s="91">
        <v>4.9730000000000003E-2</v>
      </c>
      <c r="F27" s="92">
        <v>0.41199999999999998</v>
      </c>
      <c r="G27" s="88">
        <f t="shared" si="3"/>
        <v>0.46172999999999997</v>
      </c>
      <c r="H27" s="89">
        <v>25</v>
      </c>
      <c r="I27" s="90" t="s">
        <v>64</v>
      </c>
      <c r="J27" s="74">
        <f t="shared" si="4"/>
        <v>2.5000000000000001E-3</v>
      </c>
      <c r="K27" s="89">
        <v>16</v>
      </c>
      <c r="L27" s="90" t="s">
        <v>64</v>
      </c>
      <c r="M27" s="74">
        <f t="shared" si="0"/>
        <v>1.6000000000000001E-3</v>
      </c>
      <c r="N27" s="89">
        <v>11</v>
      </c>
      <c r="O27" s="90" t="s">
        <v>64</v>
      </c>
      <c r="P27" s="74">
        <f t="shared" si="1"/>
        <v>1.0999999999999998E-3</v>
      </c>
    </row>
    <row r="28" spans="1:16">
      <c r="B28" s="89">
        <v>149.999</v>
      </c>
      <c r="C28" s="90" t="s">
        <v>107</v>
      </c>
      <c r="D28" s="120">
        <f t="shared" si="2"/>
        <v>2.1428428571428572E-5</v>
      </c>
      <c r="E28" s="91">
        <v>5.1470000000000002E-2</v>
      </c>
      <c r="F28" s="92">
        <v>0.41799999999999998</v>
      </c>
      <c r="G28" s="88">
        <f t="shared" si="3"/>
        <v>0.46947</v>
      </c>
      <c r="H28" s="89">
        <v>27</v>
      </c>
      <c r="I28" s="90" t="s">
        <v>64</v>
      </c>
      <c r="J28" s="74">
        <f t="shared" si="4"/>
        <v>2.7000000000000001E-3</v>
      </c>
      <c r="K28" s="89">
        <v>16</v>
      </c>
      <c r="L28" s="90" t="s">
        <v>64</v>
      </c>
      <c r="M28" s="74">
        <f t="shared" si="0"/>
        <v>1.6000000000000001E-3</v>
      </c>
      <c r="N28" s="89">
        <v>12</v>
      </c>
      <c r="O28" s="90" t="s">
        <v>64</v>
      </c>
      <c r="P28" s="74">
        <f t="shared" si="1"/>
        <v>1.2000000000000001E-3</v>
      </c>
    </row>
    <row r="29" spans="1:16">
      <c r="B29" s="89">
        <v>159.999</v>
      </c>
      <c r="C29" s="90" t="s">
        <v>107</v>
      </c>
      <c r="D29" s="120">
        <f t="shared" si="2"/>
        <v>2.2856999999999998E-5</v>
      </c>
      <c r="E29" s="91">
        <v>5.3159999999999999E-2</v>
      </c>
      <c r="F29" s="92">
        <v>0.42359999999999998</v>
      </c>
      <c r="G29" s="88">
        <f t="shared" si="3"/>
        <v>0.47675999999999996</v>
      </c>
      <c r="H29" s="89">
        <v>28</v>
      </c>
      <c r="I29" s="90" t="s">
        <v>64</v>
      </c>
      <c r="J29" s="74">
        <f t="shared" si="4"/>
        <v>2.8E-3</v>
      </c>
      <c r="K29" s="89">
        <v>17</v>
      </c>
      <c r="L29" s="90" t="s">
        <v>64</v>
      </c>
      <c r="M29" s="74">
        <f t="shared" si="0"/>
        <v>1.7000000000000001E-3</v>
      </c>
      <c r="N29" s="89">
        <v>12</v>
      </c>
      <c r="O29" s="90" t="s">
        <v>64</v>
      </c>
      <c r="P29" s="74">
        <f t="shared" si="1"/>
        <v>1.2000000000000001E-3</v>
      </c>
    </row>
    <row r="30" spans="1:16">
      <c r="B30" s="89">
        <v>169.999</v>
      </c>
      <c r="C30" s="90" t="s">
        <v>107</v>
      </c>
      <c r="D30" s="118">
        <f t="shared" si="2"/>
        <v>2.4285571428571428E-5</v>
      </c>
      <c r="E30" s="91">
        <v>5.4800000000000001E-2</v>
      </c>
      <c r="F30" s="92">
        <v>0.42870000000000003</v>
      </c>
      <c r="G30" s="88">
        <f t="shared" si="3"/>
        <v>0.48350000000000004</v>
      </c>
      <c r="H30" s="89">
        <v>29</v>
      </c>
      <c r="I30" s="90" t="s">
        <v>64</v>
      </c>
      <c r="J30" s="74">
        <f t="shared" si="4"/>
        <v>2.9000000000000002E-3</v>
      </c>
      <c r="K30" s="89">
        <v>18</v>
      </c>
      <c r="L30" s="90" t="s">
        <v>64</v>
      </c>
      <c r="M30" s="74">
        <f t="shared" si="0"/>
        <v>1.8E-3</v>
      </c>
      <c r="N30" s="89">
        <v>13</v>
      </c>
      <c r="O30" s="90" t="s">
        <v>64</v>
      </c>
      <c r="P30" s="74">
        <f t="shared" si="1"/>
        <v>1.2999999999999999E-3</v>
      </c>
    </row>
    <row r="31" spans="1:16">
      <c r="B31" s="89">
        <v>179.999</v>
      </c>
      <c r="C31" s="90" t="s">
        <v>107</v>
      </c>
      <c r="D31" s="118">
        <f t="shared" si="2"/>
        <v>2.5714142857142858E-5</v>
      </c>
      <c r="E31" s="91">
        <v>5.6390000000000003E-2</v>
      </c>
      <c r="F31" s="92">
        <v>0.43340000000000001</v>
      </c>
      <c r="G31" s="88">
        <f t="shared" si="3"/>
        <v>0.48979</v>
      </c>
      <c r="H31" s="89">
        <v>30</v>
      </c>
      <c r="I31" s="90" t="s">
        <v>64</v>
      </c>
      <c r="J31" s="74">
        <f t="shared" si="4"/>
        <v>3.0000000000000001E-3</v>
      </c>
      <c r="K31" s="89">
        <v>18</v>
      </c>
      <c r="L31" s="90" t="s">
        <v>64</v>
      </c>
      <c r="M31" s="74">
        <f t="shared" si="0"/>
        <v>1.8E-3</v>
      </c>
      <c r="N31" s="89">
        <v>13</v>
      </c>
      <c r="O31" s="90" t="s">
        <v>64</v>
      </c>
      <c r="P31" s="74">
        <f t="shared" si="1"/>
        <v>1.2999999999999999E-3</v>
      </c>
    </row>
    <row r="32" spans="1:16">
      <c r="B32" s="89">
        <v>199.999</v>
      </c>
      <c r="C32" s="90" t="s">
        <v>107</v>
      </c>
      <c r="D32" s="118">
        <f t="shared" si="2"/>
        <v>2.8571285714285714E-5</v>
      </c>
      <c r="E32" s="91">
        <v>5.944E-2</v>
      </c>
      <c r="F32" s="92">
        <v>0.44169999999999998</v>
      </c>
      <c r="G32" s="88">
        <f t="shared" si="3"/>
        <v>0.50114000000000003</v>
      </c>
      <c r="H32" s="89">
        <v>33</v>
      </c>
      <c r="I32" s="90" t="s">
        <v>64</v>
      </c>
      <c r="J32" s="74">
        <f t="shared" si="4"/>
        <v>3.3E-3</v>
      </c>
      <c r="K32" s="89">
        <v>19</v>
      </c>
      <c r="L32" s="90" t="s">
        <v>64</v>
      </c>
      <c r="M32" s="74">
        <f t="shared" si="0"/>
        <v>1.9E-3</v>
      </c>
      <c r="N32" s="89">
        <v>14</v>
      </c>
      <c r="O32" s="90" t="s">
        <v>64</v>
      </c>
      <c r="P32" s="74">
        <f t="shared" si="1"/>
        <v>1.4E-3</v>
      </c>
    </row>
    <row r="33" spans="2:16">
      <c r="B33" s="89">
        <v>224.999</v>
      </c>
      <c r="C33" s="90" t="s">
        <v>107</v>
      </c>
      <c r="D33" s="118">
        <f t="shared" si="2"/>
        <v>3.2142714285714287E-5</v>
      </c>
      <c r="E33" s="91">
        <v>6.3039999999999999E-2</v>
      </c>
      <c r="F33" s="92">
        <v>0.45050000000000001</v>
      </c>
      <c r="G33" s="88">
        <f t="shared" si="3"/>
        <v>0.51354</v>
      </c>
      <c r="H33" s="89">
        <v>36</v>
      </c>
      <c r="I33" s="90" t="s">
        <v>64</v>
      </c>
      <c r="J33" s="74">
        <f t="shared" si="4"/>
        <v>3.5999999999999999E-3</v>
      </c>
      <c r="K33" s="89">
        <v>21</v>
      </c>
      <c r="L33" s="90" t="s">
        <v>64</v>
      </c>
      <c r="M33" s="74">
        <f t="shared" si="0"/>
        <v>2.1000000000000003E-3</v>
      </c>
      <c r="N33" s="89">
        <v>15</v>
      </c>
      <c r="O33" s="90" t="s">
        <v>64</v>
      </c>
      <c r="P33" s="74">
        <f t="shared" si="1"/>
        <v>1.5E-3</v>
      </c>
    </row>
    <row r="34" spans="2:16">
      <c r="B34" s="89">
        <v>249.999</v>
      </c>
      <c r="C34" s="90" t="s">
        <v>107</v>
      </c>
      <c r="D34" s="118">
        <f t="shared" si="2"/>
        <v>3.5714142857142854E-5</v>
      </c>
      <c r="E34" s="91">
        <v>6.6449999999999995E-2</v>
      </c>
      <c r="F34" s="92">
        <v>0.45789999999999997</v>
      </c>
      <c r="G34" s="88">
        <f t="shared" si="3"/>
        <v>0.52434999999999998</v>
      </c>
      <c r="H34" s="89">
        <v>39</v>
      </c>
      <c r="I34" s="90" t="s">
        <v>64</v>
      </c>
      <c r="J34" s="74">
        <f t="shared" si="4"/>
        <v>3.8999999999999998E-3</v>
      </c>
      <c r="K34" s="89">
        <v>22</v>
      </c>
      <c r="L34" s="90" t="s">
        <v>64</v>
      </c>
      <c r="M34" s="74">
        <f t="shared" si="0"/>
        <v>2.1999999999999997E-3</v>
      </c>
      <c r="N34" s="89">
        <v>16</v>
      </c>
      <c r="O34" s="90" t="s">
        <v>64</v>
      </c>
      <c r="P34" s="74">
        <f t="shared" si="1"/>
        <v>1.6000000000000001E-3</v>
      </c>
    </row>
    <row r="35" spans="2:16">
      <c r="B35" s="89">
        <v>274.99900000000002</v>
      </c>
      <c r="C35" s="90" t="s">
        <v>107</v>
      </c>
      <c r="D35" s="118">
        <f t="shared" si="2"/>
        <v>3.9285571428571427E-5</v>
      </c>
      <c r="E35" s="91">
        <v>6.9699999999999998E-2</v>
      </c>
      <c r="F35" s="92">
        <v>0.4642</v>
      </c>
      <c r="G35" s="88">
        <f t="shared" si="3"/>
        <v>0.53390000000000004</v>
      </c>
      <c r="H35" s="89">
        <v>41</v>
      </c>
      <c r="I35" s="90" t="s">
        <v>64</v>
      </c>
      <c r="J35" s="74">
        <f t="shared" si="4"/>
        <v>4.1000000000000003E-3</v>
      </c>
      <c r="K35" s="89">
        <v>24</v>
      </c>
      <c r="L35" s="90" t="s">
        <v>64</v>
      </c>
      <c r="M35" s="74">
        <f t="shared" si="0"/>
        <v>2.4000000000000002E-3</v>
      </c>
      <c r="N35" s="89">
        <v>17</v>
      </c>
      <c r="O35" s="90" t="s">
        <v>64</v>
      </c>
      <c r="P35" s="74">
        <f t="shared" si="1"/>
        <v>1.7000000000000001E-3</v>
      </c>
    </row>
    <row r="36" spans="2:16">
      <c r="B36" s="89">
        <v>299.99900000000002</v>
      </c>
      <c r="C36" s="90" t="s">
        <v>107</v>
      </c>
      <c r="D36" s="118">
        <f t="shared" si="2"/>
        <v>4.2857E-5</v>
      </c>
      <c r="E36" s="91">
        <v>7.2789999999999994E-2</v>
      </c>
      <c r="F36" s="92">
        <v>0.46949999999999997</v>
      </c>
      <c r="G36" s="88">
        <f t="shared" si="3"/>
        <v>0.54228999999999994</v>
      </c>
      <c r="H36" s="89">
        <v>44</v>
      </c>
      <c r="I36" s="90" t="s">
        <v>64</v>
      </c>
      <c r="J36" s="74">
        <f t="shared" si="4"/>
        <v>4.3999999999999994E-3</v>
      </c>
      <c r="K36" s="89">
        <v>25</v>
      </c>
      <c r="L36" s="90" t="s">
        <v>64</v>
      </c>
      <c r="M36" s="74">
        <f t="shared" si="0"/>
        <v>2.5000000000000001E-3</v>
      </c>
      <c r="N36" s="89">
        <v>19</v>
      </c>
      <c r="O36" s="90" t="s">
        <v>64</v>
      </c>
      <c r="P36" s="74">
        <f t="shared" si="1"/>
        <v>1.9E-3</v>
      </c>
    </row>
    <row r="37" spans="2:16">
      <c r="B37" s="89">
        <v>324.99900000000002</v>
      </c>
      <c r="C37" s="90" t="s">
        <v>107</v>
      </c>
      <c r="D37" s="118">
        <f t="shared" si="2"/>
        <v>4.6428428571428573E-5</v>
      </c>
      <c r="E37" s="91">
        <v>7.5770000000000004E-2</v>
      </c>
      <c r="F37" s="92">
        <v>0.47399999999999998</v>
      </c>
      <c r="G37" s="88">
        <f t="shared" si="3"/>
        <v>0.54976999999999998</v>
      </c>
      <c r="H37" s="89">
        <v>47</v>
      </c>
      <c r="I37" s="90" t="s">
        <v>64</v>
      </c>
      <c r="J37" s="74">
        <f t="shared" si="4"/>
        <v>4.7000000000000002E-3</v>
      </c>
      <c r="K37" s="89">
        <v>27</v>
      </c>
      <c r="L37" s="90" t="s">
        <v>64</v>
      </c>
      <c r="M37" s="74">
        <f t="shared" si="0"/>
        <v>2.7000000000000001E-3</v>
      </c>
      <c r="N37" s="89">
        <v>20</v>
      </c>
      <c r="O37" s="90" t="s">
        <v>64</v>
      </c>
      <c r="P37" s="74">
        <f t="shared" si="1"/>
        <v>2E-3</v>
      </c>
    </row>
    <row r="38" spans="2:16">
      <c r="B38" s="89">
        <v>349.99900000000002</v>
      </c>
      <c r="C38" s="90" t="s">
        <v>107</v>
      </c>
      <c r="D38" s="118">
        <f t="shared" si="2"/>
        <v>4.9999857142857146E-5</v>
      </c>
      <c r="E38" s="91">
        <v>7.8630000000000005E-2</v>
      </c>
      <c r="F38" s="92">
        <v>0.4778</v>
      </c>
      <c r="G38" s="88">
        <f t="shared" si="3"/>
        <v>0.55642999999999998</v>
      </c>
      <c r="H38" s="89">
        <v>50</v>
      </c>
      <c r="I38" s="90" t="s">
        <v>64</v>
      </c>
      <c r="J38" s="74">
        <f t="shared" si="4"/>
        <v>5.0000000000000001E-3</v>
      </c>
      <c r="K38" s="89">
        <v>28</v>
      </c>
      <c r="L38" s="90" t="s">
        <v>64</v>
      </c>
      <c r="M38" s="74">
        <f t="shared" si="0"/>
        <v>2.8E-3</v>
      </c>
      <c r="N38" s="89">
        <v>21</v>
      </c>
      <c r="O38" s="90" t="s">
        <v>64</v>
      </c>
      <c r="P38" s="74">
        <f t="shared" si="1"/>
        <v>2.1000000000000003E-3</v>
      </c>
    </row>
    <row r="39" spans="2:16">
      <c r="B39" s="89">
        <v>374.99900000000002</v>
      </c>
      <c r="C39" s="90" t="s">
        <v>107</v>
      </c>
      <c r="D39" s="118">
        <f t="shared" si="2"/>
        <v>5.3571285714285719E-5</v>
      </c>
      <c r="E39" s="91">
        <v>8.1390000000000004E-2</v>
      </c>
      <c r="F39" s="92">
        <v>0.48110000000000003</v>
      </c>
      <c r="G39" s="88">
        <f t="shared" si="3"/>
        <v>0.56249000000000005</v>
      </c>
      <c r="H39" s="89">
        <v>53</v>
      </c>
      <c r="I39" s="90" t="s">
        <v>64</v>
      </c>
      <c r="J39" s="74">
        <f t="shared" si="4"/>
        <v>5.3E-3</v>
      </c>
      <c r="K39" s="89">
        <v>30</v>
      </c>
      <c r="L39" s="90" t="s">
        <v>64</v>
      </c>
      <c r="M39" s="74">
        <f t="shared" si="0"/>
        <v>3.0000000000000001E-3</v>
      </c>
      <c r="N39" s="89">
        <v>22</v>
      </c>
      <c r="O39" s="90" t="s">
        <v>64</v>
      </c>
      <c r="P39" s="74">
        <f t="shared" si="1"/>
        <v>2.1999999999999997E-3</v>
      </c>
    </row>
    <row r="40" spans="2:16">
      <c r="B40" s="89">
        <v>399.99900000000002</v>
      </c>
      <c r="C40" s="90" t="s">
        <v>107</v>
      </c>
      <c r="D40" s="118">
        <f t="shared" si="2"/>
        <v>5.7142714285714285E-5</v>
      </c>
      <c r="E40" s="91">
        <v>8.4059999999999996E-2</v>
      </c>
      <c r="F40" s="92">
        <v>0.4839</v>
      </c>
      <c r="G40" s="88">
        <f t="shared" si="3"/>
        <v>0.56796000000000002</v>
      </c>
      <c r="H40" s="89">
        <v>55</v>
      </c>
      <c r="I40" s="90" t="s">
        <v>64</v>
      </c>
      <c r="J40" s="74">
        <f t="shared" si="4"/>
        <v>5.4999999999999997E-3</v>
      </c>
      <c r="K40" s="89">
        <v>31</v>
      </c>
      <c r="L40" s="90" t="s">
        <v>64</v>
      </c>
      <c r="M40" s="74">
        <f t="shared" si="0"/>
        <v>3.0999999999999999E-3</v>
      </c>
      <c r="N40" s="89">
        <v>23</v>
      </c>
      <c r="O40" s="90" t="s">
        <v>64</v>
      </c>
      <c r="P40" s="74">
        <f t="shared" si="1"/>
        <v>2.3E-3</v>
      </c>
    </row>
    <row r="41" spans="2:16">
      <c r="B41" s="89">
        <v>449.99900000000002</v>
      </c>
      <c r="C41" s="90" t="s">
        <v>107</v>
      </c>
      <c r="D41" s="118">
        <f t="shared" si="2"/>
        <v>6.4285571428571438E-5</v>
      </c>
      <c r="E41" s="91">
        <v>8.9149999999999993E-2</v>
      </c>
      <c r="F41" s="92">
        <v>0.4884</v>
      </c>
      <c r="G41" s="88">
        <f t="shared" si="3"/>
        <v>0.57755000000000001</v>
      </c>
      <c r="H41" s="89">
        <v>61</v>
      </c>
      <c r="I41" s="90" t="s">
        <v>64</v>
      </c>
      <c r="J41" s="74">
        <f t="shared" si="4"/>
        <v>6.0999999999999995E-3</v>
      </c>
      <c r="K41" s="89">
        <v>34</v>
      </c>
      <c r="L41" s="90" t="s">
        <v>64</v>
      </c>
      <c r="M41" s="74">
        <f t="shared" si="0"/>
        <v>3.4000000000000002E-3</v>
      </c>
      <c r="N41" s="89">
        <v>24</v>
      </c>
      <c r="O41" s="90" t="s">
        <v>64</v>
      </c>
      <c r="P41" s="74">
        <f t="shared" si="1"/>
        <v>2.4000000000000002E-3</v>
      </c>
    </row>
    <row r="42" spans="2:16">
      <c r="B42" s="89">
        <v>499.99900000000002</v>
      </c>
      <c r="C42" s="90" t="s">
        <v>107</v>
      </c>
      <c r="D42" s="118">
        <f t="shared" si="2"/>
        <v>7.1428428571428571E-5</v>
      </c>
      <c r="E42" s="91">
        <v>9.3979999999999994E-2</v>
      </c>
      <c r="F42" s="92">
        <v>0.49149999999999999</v>
      </c>
      <c r="G42" s="88">
        <f t="shared" si="3"/>
        <v>0.58548</v>
      </c>
      <c r="H42" s="89">
        <v>66</v>
      </c>
      <c r="I42" s="90" t="s">
        <v>64</v>
      </c>
      <c r="J42" s="74">
        <f t="shared" si="4"/>
        <v>6.6E-3</v>
      </c>
      <c r="K42" s="89">
        <v>36</v>
      </c>
      <c r="L42" s="90" t="s">
        <v>64</v>
      </c>
      <c r="M42" s="74">
        <f t="shared" si="0"/>
        <v>3.5999999999999999E-3</v>
      </c>
      <c r="N42" s="89">
        <v>26</v>
      </c>
      <c r="O42" s="90" t="s">
        <v>64</v>
      </c>
      <c r="P42" s="74">
        <f t="shared" si="1"/>
        <v>2.5999999999999999E-3</v>
      </c>
    </row>
    <row r="43" spans="2:16">
      <c r="B43" s="89">
        <v>549.99900000000002</v>
      </c>
      <c r="C43" s="90" t="s">
        <v>107</v>
      </c>
      <c r="D43" s="118">
        <f t="shared" si="2"/>
        <v>7.8571285714285717E-5</v>
      </c>
      <c r="E43" s="91">
        <v>9.8559999999999995E-2</v>
      </c>
      <c r="F43" s="92">
        <v>0.49359999999999998</v>
      </c>
      <c r="G43" s="88">
        <f t="shared" si="3"/>
        <v>0.59216000000000002</v>
      </c>
      <c r="H43" s="89">
        <v>72</v>
      </c>
      <c r="I43" s="90" t="s">
        <v>64</v>
      </c>
      <c r="J43" s="74">
        <f t="shared" si="4"/>
        <v>7.1999999999999998E-3</v>
      </c>
      <c r="K43" s="89">
        <v>39</v>
      </c>
      <c r="L43" s="90" t="s">
        <v>64</v>
      </c>
      <c r="M43" s="74">
        <f t="shared" si="0"/>
        <v>3.8999999999999998E-3</v>
      </c>
      <c r="N43" s="89">
        <v>28</v>
      </c>
      <c r="O43" s="90" t="s">
        <v>64</v>
      </c>
      <c r="P43" s="74">
        <f t="shared" si="1"/>
        <v>2.8E-3</v>
      </c>
    </row>
    <row r="44" spans="2:16">
      <c r="B44" s="89">
        <v>599.99900000000002</v>
      </c>
      <c r="C44" s="90" t="s">
        <v>107</v>
      </c>
      <c r="D44" s="118">
        <f t="shared" si="2"/>
        <v>8.5714142857142863E-5</v>
      </c>
      <c r="E44" s="91">
        <v>0.10290000000000001</v>
      </c>
      <c r="F44" s="92">
        <v>0.495</v>
      </c>
      <c r="G44" s="88">
        <f t="shared" si="3"/>
        <v>0.59789999999999999</v>
      </c>
      <c r="H44" s="89">
        <v>77</v>
      </c>
      <c r="I44" s="90" t="s">
        <v>64</v>
      </c>
      <c r="J44" s="74">
        <f t="shared" si="4"/>
        <v>7.7000000000000002E-3</v>
      </c>
      <c r="K44" s="89">
        <v>41</v>
      </c>
      <c r="L44" s="90" t="s">
        <v>64</v>
      </c>
      <c r="M44" s="74">
        <f t="shared" si="0"/>
        <v>4.1000000000000003E-3</v>
      </c>
      <c r="N44" s="89">
        <v>30</v>
      </c>
      <c r="O44" s="90" t="s">
        <v>64</v>
      </c>
      <c r="P44" s="74">
        <f t="shared" si="1"/>
        <v>3.0000000000000001E-3</v>
      </c>
    </row>
    <row r="45" spans="2:16">
      <c r="B45" s="89">
        <v>649.99900000000002</v>
      </c>
      <c r="C45" s="90" t="s">
        <v>107</v>
      </c>
      <c r="D45" s="118">
        <f t="shared" si="2"/>
        <v>9.2857000000000009E-5</v>
      </c>
      <c r="E45" s="91">
        <v>0.1072</v>
      </c>
      <c r="F45" s="92">
        <v>0.49569999999999997</v>
      </c>
      <c r="G45" s="88">
        <f t="shared" si="3"/>
        <v>0.60289999999999999</v>
      </c>
      <c r="H45" s="89">
        <v>82</v>
      </c>
      <c r="I45" s="90" t="s">
        <v>64</v>
      </c>
      <c r="J45" s="74">
        <f t="shared" si="4"/>
        <v>8.2000000000000007E-3</v>
      </c>
      <c r="K45" s="89">
        <v>44</v>
      </c>
      <c r="L45" s="90" t="s">
        <v>64</v>
      </c>
      <c r="M45" s="74">
        <f t="shared" si="0"/>
        <v>4.3999999999999994E-3</v>
      </c>
      <c r="N45" s="89">
        <v>32</v>
      </c>
      <c r="O45" s="90" t="s">
        <v>64</v>
      </c>
      <c r="P45" s="74">
        <f t="shared" si="1"/>
        <v>3.2000000000000002E-3</v>
      </c>
    </row>
    <row r="46" spans="2:16">
      <c r="B46" s="89">
        <v>699.99900000000002</v>
      </c>
      <c r="C46" s="90" t="s">
        <v>107</v>
      </c>
      <c r="D46" s="118">
        <f t="shared" si="2"/>
        <v>9.9999857142857142E-5</v>
      </c>
      <c r="E46" s="91">
        <v>0.11119999999999999</v>
      </c>
      <c r="F46" s="92">
        <v>0.496</v>
      </c>
      <c r="G46" s="88">
        <f t="shared" si="3"/>
        <v>0.60719999999999996</v>
      </c>
      <c r="H46" s="89">
        <v>88</v>
      </c>
      <c r="I46" s="90" t="s">
        <v>64</v>
      </c>
      <c r="J46" s="74">
        <f t="shared" si="4"/>
        <v>8.7999999999999988E-3</v>
      </c>
      <c r="K46" s="89">
        <v>46</v>
      </c>
      <c r="L46" s="90" t="s">
        <v>64</v>
      </c>
      <c r="M46" s="74">
        <f t="shared" si="0"/>
        <v>4.5999999999999999E-3</v>
      </c>
      <c r="N46" s="89">
        <v>34</v>
      </c>
      <c r="O46" s="90" t="s">
        <v>64</v>
      </c>
      <c r="P46" s="74">
        <f t="shared" si="1"/>
        <v>3.4000000000000002E-3</v>
      </c>
    </row>
    <row r="47" spans="2:16">
      <c r="B47" s="89">
        <v>799.99900000000002</v>
      </c>
      <c r="C47" s="90" t="s">
        <v>107</v>
      </c>
      <c r="D47" s="118">
        <f t="shared" si="2"/>
        <v>1.1428557142857143E-4</v>
      </c>
      <c r="E47" s="91">
        <v>0.11890000000000001</v>
      </c>
      <c r="F47" s="92">
        <v>0.49519999999999997</v>
      </c>
      <c r="G47" s="88">
        <f t="shared" si="3"/>
        <v>0.61409999999999998</v>
      </c>
      <c r="H47" s="89">
        <v>99</v>
      </c>
      <c r="I47" s="90" t="s">
        <v>64</v>
      </c>
      <c r="J47" s="74">
        <f t="shared" si="4"/>
        <v>9.9000000000000008E-3</v>
      </c>
      <c r="K47" s="89">
        <v>51</v>
      </c>
      <c r="L47" s="90" t="s">
        <v>64</v>
      </c>
      <c r="M47" s="74">
        <f t="shared" si="0"/>
        <v>5.0999999999999995E-3</v>
      </c>
      <c r="N47" s="89">
        <v>37</v>
      </c>
      <c r="O47" s="90" t="s">
        <v>64</v>
      </c>
      <c r="P47" s="74">
        <f t="shared" si="1"/>
        <v>3.6999999999999997E-3</v>
      </c>
    </row>
    <row r="48" spans="2:16">
      <c r="B48" s="89">
        <v>899.99900000000002</v>
      </c>
      <c r="C48" s="90" t="s">
        <v>107</v>
      </c>
      <c r="D48" s="118">
        <f t="shared" si="2"/>
        <v>1.2857128571428571E-4</v>
      </c>
      <c r="E48" s="91">
        <v>0.12609999999999999</v>
      </c>
      <c r="F48" s="92">
        <v>0.49330000000000002</v>
      </c>
      <c r="G48" s="88">
        <f t="shared" si="3"/>
        <v>0.61939999999999995</v>
      </c>
      <c r="H48" s="89">
        <v>109</v>
      </c>
      <c r="I48" s="90" t="s">
        <v>64</v>
      </c>
      <c r="J48" s="74">
        <f t="shared" si="4"/>
        <v>1.09E-2</v>
      </c>
      <c r="K48" s="89">
        <v>56</v>
      </c>
      <c r="L48" s="90" t="s">
        <v>64</v>
      </c>
      <c r="M48" s="74">
        <f t="shared" si="0"/>
        <v>5.5999999999999999E-3</v>
      </c>
      <c r="N48" s="89">
        <v>41</v>
      </c>
      <c r="O48" s="90" t="s">
        <v>64</v>
      </c>
      <c r="P48" s="74">
        <f t="shared" si="1"/>
        <v>4.1000000000000003E-3</v>
      </c>
    </row>
    <row r="49" spans="2:16">
      <c r="B49" s="89">
        <v>999.99900000000002</v>
      </c>
      <c r="C49" s="90" t="s">
        <v>107</v>
      </c>
      <c r="D49" s="118">
        <f t="shared" si="2"/>
        <v>1.42857E-4</v>
      </c>
      <c r="E49" s="91">
        <v>0.13289999999999999</v>
      </c>
      <c r="F49" s="92">
        <v>0.49059999999999998</v>
      </c>
      <c r="G49" s="88">
        <f t="shared" si="3"/>
        <v>0.62349999999999994</v>
      </c>
      <c r="H49" s="89">
        <v>120</v>
      </c>
      <c r="I49" s="90" t="s">
        <v>64</v>
      </c>
      <c r="J49" s="74">
        <f t="shared" si="4"/>
        <v>1.2E-2</v>
      </c>
      <c r="K49" s="89">
        <v>61</v>
      </c>
      <c r="L49" s="90" t="s">
        <v>64</v>
      </c>
      <c r="M49" s="74">
        <f t="shared" si="0"/>
        <v>6.0999999999999995E-3</v>
      </c>
      <c r="N49" s="89">
        <v>44</v>
      </c>
      <c r="O49" s="90" t="s">
        <v>64</v>
      </c>
      <c r="P49" s="74">
        <f t="shared" si="1"/>
        <v>4.3999999999999994E-3</v>
      </c>
    </row>
    <row r="50" spans="2:16">
      <c r="B50" s="89">
        <v>1.1000000000000001</v>
      </c>
      <c r="C50" s="93" t="s">
        <v>63</v>
      </c>
      <c r="D50" s="118">
        <f t="shared" ref="D50:D113" si="5">B50/1000/$C$5</f>
        <v>1.5714285714285716E-4</v>
      </c>
      <c r="E50" s="91">
        <v>0.1394</v>
      </c>
      <c r="F50" s="92">
        <v>0.48730000000000001</v>
      </c>
      <c r="G50" s="88">
        <f t="shared" si="3"/>
        <v>0.62670000000000003</v>
      </c>
      <c r="H50" s="89">
        <v>131</v>
      </c>
      <c r="I50" s="90" t="s">
        <v>64</v>
      </c>
      <c r="J50" s="74">
        <f t="shared" si="4"/>
        <v>1.3100000000000001E-2</v>
      </c>
      <c r="K50" s="89">
        <v>66</v>
      </c>
      <c r="L50" s="90" t="s">
        <v>64</v>
      </c>
      <c r="M50" s="74">
        <f t="shared" si="0"/>
        <v>6.6E-3</v>
      </c>
      <c r="N50" s="89">
        <v>47</v>
      </c>
      <c r="O50" s="90" t="s">
        <v>64</v>
      </c>
      <c r="P50" s="74">
        <f t="shared" si="1"/>
        <v>4.7000000000000002E-3</v>
      </c>
    </row>
    <row r="51" spans="2:16">
      <c r="B51" s="89">
        <v>1.2</v>
      </c>
      <c r="C51" s="90" t="s">
        <v>63</v>
      </c>
      <c r="D51" s="118">
        <f t="shared" si="5"/>
        <v>1.7142857142857143E-4</v>
      </c>
      <c r="E51" s="91">
        <v>0.14560000000000001</v>
      </c>
      <c r="F51" s="92">
        <v>0.48359999999999997</v>
      </c>
      <c r="G51" s="88">
        <f t="shared" si="3"/>
        <v>0.62919999999999998</v>
      </c>
      <c r="H51" s="89">
        <v>142</v>
      </c>
      <c r="I51" s="90" t="s">
        <v>64</v>
      </c>
      <c r="J51" s="74">
        <f t="shared" si="4"/>
        <v>1.4199999999999999E-2</v>
      </c>
      <c r="K51" s="89">
        <v>71</v>
      </c>
      <c r="L51" s="90" t="s">
        <v>64</v>
      </c>
      <c r="M51" s="74">
        <f t="shared" si="0"/>
        <v>7.0999999999999995E-3</v>
      </c>
      <c r="N51" s="89">
        <v>51</v>
      </c>
      <c r="O51" s="90" t="s">
        <v>64</v>
      </c>
      <c r="P51" s="74">
        <f t="shared" si="1"/>
        <v>5.0999999999999995E-3</v>
      </c>
    </row>
    <row r="52" spans="2:16">
      <c r="B52" s="89">
        <v>1.3</v>
      </c>
      <c r="C52" s="90" t="s">
        <v>63</v>
      </c>
      <c r="D52" s="118">
        <f t="shared" si="5"/>
        <v>1.8571428571428572E-4</v>
      </c>
      <c r="E52" s="91">
        <v>0.1515</v>
      </c>
      <c r="F52" s="92">
        <v>0.47970000000000002</v>
      </c>
      <c r="G52" s="88">
        <f t="shared" si="3"/>
        <v>0.63119999999999998</v>
      </c>
      <c r="H52" s="89">
        <v>152</v>
      </c>
      <c r="I52" s="90" t="s">
        <v>64</v>
      </c>
      <c r="J52" s="74">
        <f t="shared" si="4"/>
        <v>1.52E-2</v>
      </c>
      <c r="K52" s="89">
        <v>75</v>
      </c>
      <c r="L52" s="90" t="s">
        <v>64</v>
      </c>
      <c r="M52" s="74">
        <f t="shared" si="0"/>
        <v>7.4999999999999997E-3</v>
      </c>
      <c r="N52" s="89">
        <v>54</v>
      </c>
      <c r="O52" s="90" t="s">
        <v>64</v>
      </c>
      <c r="P52" s="74">
        <f t="shared" si="1"/>
        <v>5.4000000000000003E-3</v>
      </c>
    </row>
    <row r="53" spans="2:16">
      <c r="B53" s="89">
        <v>1.4</v>
      </c>
      <c r="C53" s="90" t="s">
        <v>63</v>
      </c>
      <c r="D53" s="118">
        <f t="shared" si="5"/>
        <v>2.0000000000000001E-4</v>
      </c>
      <c r="E53" s="91">
        <v>0.1573</v>
      </c>
      <c r="F53" s="92">
        <v>0.47549999999999998</v>
      </c>
      <c r="G53" s="88">
        <f t="shared" si="3"/>
        <v>0.63280000000000003</v>
      </c>
      <c r="H53" s="89">
        <v>163</v>
      </c>
      <c r="I53" s="90" t="s">
        <v>64</v>
      </c>
      <c r="J53" s="74">
        <f t="shared" si="4"/>
        <v>1.6300000000000002E-2</v>
      </c>
      <c r="K53" s="89">
        <v>80</v>
      </c>
      <c r="L53" s="90" t="s">
        <v>64</v>
      </c>
      <c r="M53" s="74">
        <f t="shared" si="0"/>
        <v>8.0000000000000002E-3</v>
      </c>
      <c r="N53" s="89">
        <v>57</v>
      </c>
      <c r="O53" s="90" t="s">
        <v>64</v>
      </c>
      <c r="P53" s="74">
        <f t="shared" si="1"/>
        <v>5.7000000000000002E-3</v>
      </c>
    </row>
    <row r="54" spans="2:16">
      <c r="B54" s="89">
        <v>1.5</v>
      </c>
      <c r="C54" s="90" t="s">
        <v>63</v>
      </c>
      <c r="D54" s="118">
        <f t="shared" si="5"/>
        <v>2.142857142857143E-4</v>
      </c>
      <c r="E54" s="91">
        <v>0.1628</v>
      </c>
      <c r="F54" s="92">
        <v>0.4713</v>
      </c>
      <c r="G54" s="88">
        <f t="shared" si="3"/>
        <v>0.6341</v>
      </c>
      <c r="H54" s="89">
        <v>174</v>
      </c>
      <c r="I54" s="90" t="s">
        <v>64</v>
      </c>
      <c r="J54" s="74">
        <f t="shared" si="4"/>
        <v>1.7399999999999999E-2</v>
      </c>
      <c r="K54" s="89">
        <v>84</v>
      </c>
      <c r="L54" s="90" t="s">
        <v>64</v>
      </c>
      <c r="M54" s="74">
        <f t="shared" si="0"/>
        <v>8.4000000000000012E-3</v>
      </c>
      <c r="N54" s="89">
        <v>61</v>
      </c>
      <c r="O54" s="90" t="s">
        <v>64</v>
      </c>
      <c r="P54" s="74">
        <f t="shared" si="1"/>
        <v>6.0999999999999995E-3</v>
      </c>
    </row>
    <row r="55" spans="2:16">
      <c r="B55" s="89">
        <v>1.6</v>
      </c>
      <c r="C55" s="90" t="s">
        <v>63</v>
      </c>
      <c r="D55" s="118">
        <f t="shared" si="5"/>
        <v>2.2857142857142859E-4</v>
      </c>
      <c r="E55" s="91">
        <v>0.1681</v>
      </c>
      <c r="F55" s="92">
        <v>0.46689999999999998</v>
      </c>
      <c r="G55" s="88">
        <f t="shared" si="3"/>
        <v>0.63500000000000001</v>
      </c>
      <c r="H55" s="89">
        <v>185</v>
      </c>
      <c r="I55" s="90" t="s">
        <v>64</v>
      </c>
      <c r="J55" s="74">
        <f t="shared" si="4"/>
        <v>1.8499999999999999E-2</v>
      </c>
      <c r="K55" s="89">
        <v>89</v>
      </c>
      <c r="L55" s="90" t="s">
        <v>64</v>
      </c>
      <c r="M55" s="74">
        <f t="shared" si="0"/>
        <v>8.8999999999999999E-3</v>
      </c>
      <c r="N55" s="89">
        <v>64</v>
      </c>
      <c r="O55" s="90" t="s">
        <v>64</v>
      </c>
      <c r="P55" s="74">
        <f t="shared" si="1"/>
        <v>6.4000000000000003E-3</v>
      </c>
    </row>
    <row r="56" spans="2:16">
      <c r="B56" s="89">
        <v>1.7</v>
      </c>
      <c r="C56" s="90" t="s">
        <v>63</v>
      </c>
      <c r="D56" s="118">
        <f t="shared" si="5"/>
        <v>2.4285714285714283E-4</v>
      </c>
      <c r="E56" s="91">
        <v>0.17330000000000001</v>
      </c>
      <c r="F56" s="92">
        <v>0.46250000000000002</v>
      </c>
      <c r="G56" s="88">
        <f t="shared" si="3"/>
        <v>0.63580000000000003</v>
      </c>
      <c r="H56" s="89">
        <v>196</v>
      </c>
      <c r="I56" s="90" t="s">
        <v>64</v>
      </c>
      <c r="J56" s="74">
        <f t="shared" si="4"/>
        <v>1.9599999999999999E-2</v>
      </c>
      <c r="K56" s="89">
        <v>94</v>
      </c>
      <c r="L56" s="90" t="s">
        <v>64</v>
      </c>
      <c r="M56" s="74">
        <f t="shared" si="0"/>
        <v>9.4000000000000004E-3</v>
      </c>
      <c r="N56" s="89">
        <v>67</v>
      </c>
      <c r="O56" s="90" t="s">
        <v>64</v>
      </c>
      <c r="P56" s="74">
        <f t="shared" si="1"/>
        <v>6.7000000000000002E-3</v>
      </c>
    </row>
    <row r="57" spans="2:16">
      <c r="B57" s="89">
        <v>1.8</v>
      </c>
      <c r="C57" s="90" t="s">
        <v>63</v>
      </c>
      <c r="D57" s="118">
        <f t="shared" si="5"/>
        <v>2.5714285714285715E-4</v>
      </c>
      <c r="E57" s="91">
        <v>0.17829999999999999</v>
      </c>
      <c r="F57" s="92">
        <v>0.45810000000000001</v>
      </c>
      <c r="G57" s="88">
        <f t="shared" si="3"/>
        <v>0.63639999999999997</v>
      </c>
      <c r="H57" s="89">
        <v>207</v>
      </c>
      <c r="I57" s="90" t="s">
        <v>64</v>
      </c>
      <c r="J57" s="74">
        <f t="shared" si="4"/>
        <v>2.07E-2</v>
      </c>
      <c r="K57" s="89">
        <v>98</v>
      </c>
      <c r="L57" s="90" t="s">
        <v>64</v>
      </c>
      <c r="M57" s="74">
        <f t="shared" si="0"/>
        <v>9.7999999999999997E-3</v>
      </c>
      <c r="N57" s="89">
        <v>70</v>
      </c>
      <c r="O57" s="90" t="s">
        <v>64</v>
      </c>
      <c r="P57" s="74">
        <f t="shared" si="1"/>
        <v>7.000000000000001E-3</v>
      </c>
    </row>
    <row r="58" spans="2:16">
      <c r="B58" s="89">
        <v>2</v>
      </c>
      <c r="C58" s="90" t="s">
        <v>63</v>
      </c>
      <c r="D58" s="118">
        <f t="shared" si="5"/>
        <v>2.8571428571428574E-4</v>
      </c>
      <c r="E58" s="91">
        <v>0.188</v>
      </c>
      <c r="F58" s="92">
        <v>0.44929999999999998</v>
      </c>
      <c r="G58" s="88">
        <f t="shared" si="3"/>
        <v>0.63729999999999998</v>
      </c>
      <c r="H58" s="89">
        <v>229</v>
      </c>
      <c r="I58" s="90" t="s">
        <v>64</v>
      </c>
      <c r="J58" s="74">
        <f t="shared" si="4"/>
        <v>2.29E-2</v>
      </c>
      <c r="K58" s="89">
        <v>107</v>
      </c>
      <c r="L58" s="90" t="s">
        <v>64</v>
      </c>
      <c r="M58" s="74">
        <f t="shared" si="0"/>
        <v>1.0699999999999999E-2</v>
      </c>
      <c r="N58" s="89">
        <v>77</v>
      </c>
      <c r="O58" s="90" t="s">
        <v>64</v>
      </c>
      <c r="P58" s="74">
        <f t="shared" si="1"/>
        <v>7.7000000000000002E-3</v>
      </c>
    </row>
    <row r="59" spans="2:16">
      <c r="B59" s="89">
        <v>2.25</v>
      </c>
      <c r="C59" s="90" t="s">
        <v>63</v>
      </c>
      <c r="D59" s="118">
        <f t="shared" si="5"/>
        <v>3.2142857142857141E-4</v>
      </c>
      <c r="E59" s="91">
        <v>0.19939999999999999</v>
      </c>
      <c r="F59" s="92">
        <v>0.4385</v>
      </c>
      <c r="G59" s="88">
        <f t="shared" si="3"/>
        <v>0.63790000000000002</v>
      </c>
      <c r="H59" s="89">
        <v>257</v>
      </c>
      <c r="I59" s="90" t="s">
        <v>64</v>
      </c>
      <c r="J59" s="74">
        <f t="shared" si="4"/>
        <v>2.5700000000000001E-2</v>
      </c>
      <c r="K59" s="89">
        <v>118</v>
      </c>
      <c r="L59" s="90" t="s">
        <v>64</v>
      </c>
      <c r="M59" s="74">
        <f t="shared" si="0"/>
        <v>1.18E-2</v>
      </c>
      <c r="N59" s="89">
        <v>85</v>
      </c>
      <c r="O59" s="90" t="s">
        <v>64</v>
      </c>
      <c r="P59" s="74">
        <f t="shared" si="1"/>
        <v>8.5000000000000006E-3</v>
      </c>
    </row>
    <row r="60" spans="2:16">
      <c r="B60" s="89">
        <v>2.5</v>
      </c>
      <c r="C60" s="90" t="s">
        <v>63</v>
      </c>
      <c r="D60" s="118">
        <f t="shared" si="5"/>
        <v>3.5714285714285714E-4</v>
      </c>
      <c r="E60" s="91">
        <v>0.21010000000000001</v>
      </c>
      <c r="F60" s="92">
        <v>0.42809999999999998</v>
      </c>
      <c r="G60" s="88">
        <f t="shared" si="3"/>
        <v>0.63819999999999999</v>
      </c>
      <c r="H60" s="89">
        <v>285</v>
      </c>
      <c r="I60" s="90" t="s">
        <v>64</v>
      </c>
      <c r="J60" s="74">
        <f t="shared" si="4"/>
        <v>2.8499999999999998E-2</v>
      </c>
      <c r="K60" s="89">
        <v>129</v>
      </c>
      <c r="L60" s="90" t="s">
        <v>64</v>
      </c>
      <c r="M60" s="74">
        <f t="shared" si="0"/>
        <v>1.29E-2</v>
      </c>
      <c r="N60" s="89">
        <v>93</v>
      </c>
      <c r="O60" s="90" t="s">
        <v>64</v>
      </c>
      <c r="P60" s="74">
        <f t="shared" si="1"/>
        <v>9.2999999999999992E-3</v>
      </c>
    </row>
    <row r="61" spans="2:16">
      <c r="B61" s="89">
        <v>2.75</v>
      </c>
      <c r="C61" s="90" t="s">
        <v>63</v>
      </c>
      <c r="D61" s="118">
        <f t="shared" si="5"/>
        <v>3.9285714285714282E-4</v>
      </c>
      <c r="E61" s="91">
        <v>0.22040000000000001</v>
      </c>
      <c r="F61" s="92">
        <v>0.41799999999999998</v>
      </c>
      <c r="G61" s="88">
        <f t="shared" si="3"/>
        <v>0.63839999999999997</v>
      </c>
      <c r="H61" s="89">
        <v>314</v>
      </c>
      <c r="I61" s="90" t="s">
        <v>64</v>
      </c>
      <c r="J61" s="74">
        <f t="shared" si="4"/>
        <v>3.1399999999999997E-2</v>
      </c>
      <c r="K61" s="89">
        <v>140</v>
      </c>
      <c r="L61" s="90" t="s">
        <v>64</v>
      </c>
      <c r="M61" s="74">
        <f t="shared" si="0"/>
        <v>1.4000000000000002E-2</v>
      </c>
      <c r="N61" s="89">
        <v>101</v>
      </c>
      <c r="O61" s="90" t="s">
        <v>64</v>
      </c>
      <c r="P61" s="74">
        <f t="shared" si="1"/>
        <v>1.0100000000000001E-2</v>
      </c>
    </row>
    <row r="62" spans="2:16">
      <c r="B62" s="89">
        <v>3</v>
      </c>
      <c r="C62" s="90" t="s">
        <v>63</v>
      </c>
      <c r="D62" s="118">
        <f t="shared" si="5"/>
        <v>4.285714285714286E-4</v>
      </c>
      <c r="E62" s="91">
        <v>0.23019999999999999</v>
      </c>
      <c r="F62" s="92">
        <v>0.40839999999999999</v>
      </c>
      <c r="G62" s="88">
        <f t="shared" si="3"/>
        <v>0.63859999999999995</v>
      </c>
      <c r="H62" s="89">
        <v>343</v>
      </c>
      <c r="I62" s="90" t="s">
        <v>64</v>
      </c>
      <c r="J62" s="74">
        <f t="shared" si="4"/>
        <v>3.4300000000000004E-2</v>
      </c>
      <c r="K62" s="89">
        <v>150</v>
      </c>
      <c r="L62" s="90" t="s">
        <v>64</v>
      </c>
      <c r="M62" s="74">
        <f t="shared" si="0"/>
        <v>1.4999999999999999E-2</v>
      </c>
      <c r="N62" s="89">
        <v>109</v>
      </c>
      <c r="O62" s="90" t="s">
        <v>64</v>
      </c>
      <c r="P62" s="74">
        <f t="shared" si="1"/>
        <v>1.09E-2</v>
      </c>
    </row>
    <row r="63" spans="2:16">
      <c r="B63" s="89">
        <v>3.25</v>
      </c>
      <c r="C63" s="90" t="s">
        <v>63</v>
      </c>
      <c r="D63" s="118">
        <f t="shared" si="5"/>
        <v>4.6428571428571428E-4</v>
      </c>
      <c r="E63" s="91">
        <v>0.23960000000000001</v>
      </c>
      <c r="F63" s="92">
        <v>0.39929999999999999</v>
      </c>
      <c r="G63" s="88">
        <f t="shared" si="3"/>
        <v>0.63890000000000002</v>
      </c>
      <c r="H63" s="89">
        <v>371</v>
      </c>
      <c r="I63" s="90" t="s">
        <v>64</v>
      </c>
      <c r="J63" s="74">
        <f t="shared" si="4"/>
        <v>3.7100000000000001E-2</v>
      </c>
      <c r="K63" s="89">
        <v>161</v>
      </c>
      <c r="L63" s="90" t="s">
        <v>64</v>
      </c>
      <c r="M63" s="74">
        <f t="shared" si="0"/>
        <v>1.61E-2</v>
      </c>
      <c r="N63" s="89">
        <v>117</v>
      </c>
      <c r="O63" s="90" t="s">
        <v>64</v>
      </c>
      <c r="P63" s="74">
        <f t="shared" si="1"/>
        <v>1.17E-2</v>
      </c>
    </row>
    <row r="64" spans="2:16">
      <c r="B64" s="89">
        <v>3.5</v>
      </c>
      <c r="C64" s="90" t="s">
        <v>63</v>
      </c>
      <c r="D64" s="118">
        <f t="shared" si="5"/>
        <v>5.0000000000000001E-4</v>
      </c>
      <c r="E64" s="91">
        <v>0.24859999999999999</v>
      </c>
      <c r="F64" s="92">
        <v>0.39050000000000001</v>
      </c>
      <c r="G64" s="88">
        <f t="shared" si="3"/>
        <v>0.6391</v>
      </c>
      <c r="H64" s="89">
        <v>400</v>
      </c>
      <c r="I64" s="90" t="s">
        <v>64</v>
      </c>
      <c r="J64" s="74">
        <f t="shared" si="4"/>
        <v>0.04</v>
      </c>
      <c r="K64" s="89">
        <v>171</v>
      </c>
      <c r="L64" s="90" t="s">
        <v>64</v>
      </c>
      <c r="M64" s="74">
        <f t="shared" si="0"/>
        <v>1.7100000000000001E-2</v>
      </c>
      <c r="N64" s="89">
        <v>124</v>
      </c>
      <c r="O64" s="90" t="s">
        <v>64</v>
      </c>
      <c r="P64" s="74">
        <f t="shared" si="1"/>
        <v>1.24E-2</v>
      </c>
    </row>
    <row r="65" spans="2:16">
      <c r="B65" s="89">
        <v>3.75</v>
      </c>
      <c r="C65" s="90" t="s">
        <v>63</v>
      </c>
      <c r="D65" s="118">
        <f t="shared" si="5"/>
        <v>5.3571428571428574E-4</v>
      </c>
      <c r="E65" s="91">
        <v>0.25740000000000002</v>
      </c>
      <c r="F65" s="92">
        <v>0.38219999999999998</v>
      </c>
      <c r="G65" s="88">
        <f t="shared" si="3"/>
        <v>0.63959999999999995</v>
      </c>
      <c r="H65" s="89">
        <v>429</v>
      </c>
      <c r="I65" s="90" t="s">
        <v>64</v>
      </c>
      <c r="J65" s="74">
        <f t="shared" si="4"/>
        <v>4.2900000000000001E-2</v>
      </c>
      <c r="K65" s="89">
        <v>181</v>
      </c>
      <c r="L65" s="90" t="s">
        <v>64</v>
      </c>
      <c r="M65" s="74">
        <f t="shared" si="0"/>
        <v>1.8099999999999998E-2</v>
      </c>
      <c r="N65" s="89">
        <v>132</v>
      </c>
      <c r="O65" s="90" t="s">
        <v>64</v>
      </c>
      <c r="P65" s="74">
        <f t="shared" si="1"/>
        <v>1.32E-2</v>
      </c>
    </row>
    <row r="66" spans="2:16">
      <c r="B66" s="89">
        <v>4</v>
      </c>
      <c r="C66" s="90" t="s">
        <v>63</v>
      </c>
      <c r="D66" s="118">
        <f t="shared" si="5"/>
        <v>5.7142857142857147E-4</v>
      </c>
      <c r="E66" s="91">
        <v>0.26579999999999998</v>
      </c>
      <c r="F66" s="92">
        <v>0.37419999999999998</v>
      </c>
      <c r="G66" s="88">
        <f t="shared" si="3"/>
        <v>0.6399999999999999</v>
      </c>
      <c r="H66" s="89">
        <v>459</v>
      </c>
      <c r="I66" s="90" t="s">
        <v>64</v>
      </c>
      <c r="J66" s="74">
        <f t="shared" si="4"/>
        <v>4.5900000000000003E-2</v>
      </c>
      <c r="K66" s="89">
        <v>191</v>
      </c>
      <c r="L66" s="90" t="s">
        <v>64</v>
      </c>
      <c r="M66" s="74">
        <f t="shared" si="0"/>
        <v>1.9099999999999999E-2</v>
      </c>
      <c r="N66" s="89">
        <v>140</v>
      </c>
      <c r="O66" s="90" t="s">
        <v>64</v>
      </c>
      <c r="P66" s="74">
        <f t="shared" si="1"/>
        <v>1.4000000000000002E-2</v>
      </c>
    </row>
    <row r="67" spans="2:16">
      <c r="B67" s="89">
        <v>4.5</v>
      </c>
      <c r="C67" s="90" t="s">
        <v>63</v>
      </c>
      <c r="D67" s="118">
        <f t="shared" si="5"/>
        <v>6.4285714285714282E-4</v>
      </c>
      <c r="E67" s="91">
        <v>0.28189999999999998</v>
      </c>
      <c r="F67" s="92">
        <v>0.3594</v>
      </c>
      <c r="G67" s="88">
        <f t="shared" si="3"/>
        <v>0.64129999999999998</v>
      </c>
      <c r="H67" s="89">
        <v>518</v>
      </c>
      <c r="I67" s="90" t="s">
        <v>64</v>
      </c>
      <c r="J67" s="74">
        <f t="shared" si="4"/>
        <v>5.1799999999999999E-2</v>
      </c>
      <c r="K67" s="89">
        <v>210</v>
      </c>
      <c r="L67" s="90" t="s">
        <v>64</v>
      </c>
      <c r="M67" s="74">
        <f t="shared" si="0"/>
        <v>2.0999999999999998E-2</v>
      </c>
      <c r="N67" s="89">
        <v>155</v>
      </c>
      <c r="O67" s="90" t="s">
        <v>64</v>
      </c>
      <c r="P67" s="74">
        <f t="shared" si="1"/>
        <v>1.55E-2</v>
      </c>
    </row>
    <row r="68" spans="2:16">
      <c r="B68" s="89">
        <v>5</v>
      </c>
      <c r="C68" s="90" t="s">
        <v>63</v>
      </c>
      <c r="D68" s="118">
        <f t="shared" si="5"/>
        <v>7.1428571428571429E-4</v>
      </c>
      <c r="E68" s="91">
        <v>0.29720000000000002</v>
      </c>
      <c r="F68" s="92">
        <v>0.3458</v>
      </c>
      <c r="G68" s="88">
        <f t="shared" si="3"/>
        <v>0.64300000000000002</v>
      </c>
      <c r="H68" s="89">
        <v>577</v>
      </c>
      <c r="I68" s="90" t="s">
        <v>64</v>
      </c>
      <c r="J68" s="74">
        <f t="shared" si="4"/>
        <v>5.7699999999999994E-2</v>
      </c>
      <c r="K68" s="89">
        <v>230</v>
      </c>
      <c r="L68" s="90" t="s">
        <v>64</v>
      </c>
      <c r="M68" s="74">
        <f t="shared" si="0"/>
        <v>2.3E-2</v>
      </c>
      <c r="N68" s="89">
        <v>171</v>
      </c>
      <c r="O68" s="90" t="s">
        <v>64</v>
      </c>
      <c r="P68" s="74">
        <f t="shared" si="1"/>
        <v>1.7100000000000001E-2</v>
      </c>
    </row>
    <row r="69" spans="2:16">
      <c r="B69" s="89">
        <v>5.5</v>
      </c>
      <c r="C69" s="90" t="s">
        <v>63</v>
      </c>
      <c r="D69" s="118">
        <f t="shared" si="5"/>
        <v>7.8571428571428564E-4</v>
      </c>
      <c r="E69" s="91">
        <v>0.31169999999999998</v>
      </c>
      <c r="F69" s="92">
        <v>0.33339999999999997</v>
      </c>
      <c r="G69" s="88">
        <f t="shared" si="3"/>
        <v>0.64510000000000001</v>
      </c>
      <c r="H69" s="89">
        <v>637</v>
      </c>
      <c r="I69" s="90" t="s">
        <v>64</v>
      </c>
      <c r="J69" s="74">
        <f t="shared" si="4"/>
        <v>6.3700000000000007E-2</v>
      </c>
      <c r="K69" s="89">
        <v>248</v>
      </c>
      <c r="L69" s="90" t="s">
        <v>64</v>
      </c>
      <c r="M69" s="74">
        <f t="shared" si="0"/>
        <v>2.4799999999999999E-2</v>
      </c>
      <c r="N69" s="89">
        <v>186</v>
      </c>
      <c r="O69" s="90" t="s">
        <v>64</v>
      </c>
      <c r="P69" s="74">
        <f t="shared" si="1"/>
        <v>1.8599999999999998E-2</v>
      </c>
    </row>
    <row r="70" spans="2:16">
      <c r="B70" s="89">
        <v>6</v>
      </c>
      <c r="C70" s="90" t="s">
        <v>63</v>
      </c>
      <c r="D70" s="118">
        <f t="shared" si="5"/>
        <v>8.5714285714285721E-4</v>
      </c>
      <c r="E70" s="91">
        <v>0.3256</v>
      </c>
      <c r="F70" s="92">
        <v>0.32200000000000001</v>
      </c>
      <c r="G70" s="88">
        <f t="shared" si="3"/>
        <v>0.64759999999999995</v>
      </c>
      <c r="H70" s="89">
        <v>697</v>
      </c>
      <c r="I70" s="90" t="s">
        <v>64</v>
      </c>
      <c r="J70" s="74">
        <f t="shared" si="4"/>
        <v>6.9699999999999998E-2</v>
      </c>
      <c r="K70" s="89">
        <v>266</v>
      </c>
      <c r="L70" s="90" t="s">
        <v>64</v>
      </c>
      <c r="M70" s="74">
        <f t="shared" si="0"/>
        <v>2.6600000000000002E-2</v>
      </c>
      <c r="N70" s="89">
        <v>201</v>
      </c>
      <c r="O70" s="90" t="s">
        <v>64</v>
      </c>
      <c r="P70" s="74">
        <f t="shared" si="1"/>
        <v>2.01E-2</v>
      </c>
    </row>
    <row r="71" spans="2:16">
      <c r="B71" s="89">
        <v>6.5</v>
      </c>
      <c r="C71" s="90" t="s">
        <v>63</v>
      </c>
      <c r="D71" s="118">
        <f t="shared" si="5"/>
        <v>9.2857142857142856E-4</v>
      </c>
      <c r="E71" s="91">
        <v>0.33889999999999998</v>
      </c>
      <c r="F71" s="92">
        <v>0.31140000000000001</v>
      </c>
      <c r="G71" s="88">
        <f t="shared" si="3"/>
        <v>0.65029999999999999</v>
      </c>
      <c r="H71" s="89">
        <v>757</v>
      </c>
      <c r="I71" s="90" t="s">
        <v>64</v>
      </c>
      <c r="J71" s="74">
        <f t="shared" si="4"/>
        <v>7.5700000000000003E-2</v>
      </c>
      <c r="K71" s="89">
        <v>284</v>
      </c>
      <c r="L71" s="90" t="s">
        <v>64</v>
      </c>
      <c r="M71" s="74">
        <f t="shared" si="0"/>
        <v>2.8399999999999998E-2</v>
      </c>
      <c r="N71" s="89">
        <v>216</v>
      </c>
      <c r="O71" s="90" t="s">
        <v>64</v>
      </c>
      <c r="P71" s="74">
        <f t="shared" si="1"/>
        <v>2.1600000000000001E-2</v>
      </c>
    </row>
    <row r="72" spans="2:16">
      <c r="B72" s="89">
        <v>7</v>
      </c>
      <c r="C72" s="90" t="s">
        <v>63</v>
      </c>
      <c r="D72" s="118">
        <f t="shared" si="5"/>
        <v>1E-3</v>
      </c>
      <c r="E72" s="91">
        <v>0.35170000000000001</v>
      </c>
      <c r="F72" s="92">
        <v>0.30170000000000002</v>
      </c>
      <c r="G72" s="88">
        <f t="shared" si="3"/>
        <v>0.65339999999999998</v>
      </c>
      <c r="H72" s="89">
        <v>817</v>
      </c>
      <c r="I72" s="90" t="s">
        <v>64</v>
      </c>
      <c r="J72" s="74">
        <f t="shared" si="4"/>
        <v>8.1699999999999995E-2</v>
      </c>
      <c r="K72" s="89">
        <v>301</v>
      </c>
      <c r="L72" s="90" t="s">
        <v>64</v>
      </c>
      <c r="M72" s="74">
        <f t="shared" si="0"/>
        <v>3.0099999999999998E-2</v>
      </c>
      <c r="N72" s="89">
        <v>231</v>
      </c>
      <c r="O72" s="90" t="s">
        <v>64</v>
      </c>
      <c r="P72" s="74">
        <f t="shared" si="1"/>
        <v>2.3100000000000002E-2</v>
      </c>
    </row>
    <row r="73" spans="2:16">
      <c r="B73" s="89">
        <v>8</v>
      </c>
      <c r="C73" s="90" t="s">
        <v>63</v>
      </c>
      <c r="D73" s="118">
        <f t="shared" si="5"/>
        <v>1.1428571428571429E-3</v>
      </c>
      <c r="E73" s="91">
        <v>0.37590000000000001</v>
      </c>
      <c r="F73" s="92">
        <v>0.28420000000000001</v>
      </c>
      <c r="G73" s="88">
        <f t="shared" si="3"/>
        <v>0.66010000000000002</v>
      </c>
      <c r="H73" s="89">
        <v>938</v>
      </c>
      <c r="I73" s="90" t="s">
        <v>64</v>
      </c>
      <c r="J73" s="74">
        <f t="shared" si="4"/>
        <v>9.3799999999999994E-2</v>
      </c>
      <c r="K73" s="89">
        <v>334</v>
      </c>
      <c r="L73" s="90" t="s">
        <v>64</v>
      </c>
      <c r="M73" s="74">
        <f t="shared" si="0"/>
        <v>3.3399999999999999E-2</v>
      </c>
      <c r="N73" s="89">
        <v>261</v>
      </c>
      <c r="O73" s="90" t="s">
        <v>64</v>
      </c>
      <c r="P73" s="74">
        <f t="shared" si="1"/>
        <v>2.6100000000000002E-2</v>
      </c>
    </row>
    <row r="74" spans="2:16">
      <c r="B74" s="89">
        <v>9</v>
      </c>
      <c r="C74" s="90" t="s">
        <v>63</v>
      </c>
      <c r="D74" s="118">
        <f t="shared" si="5"/>
        <v>1.2857142857142856E-3</v>
      </c>
      <c r="E74" s="91">
        <v>0.3987</v>
      </c>
      <c r="F74" s="92">
        <v>0.26889999999999997</v>
      </c>
      <c r="G74" s="88">
        <f t="shared" si="3"/>
        <v>0.66759999999999997</v>
      </c>
      <c r="H74" s="89">
        <v>1058</v>
      </c>
      <c r="I74" s="90" t="s">
        <v>64</v>
      </c>
      <c r="J74" s="74">
        <f t="shared" si="4"/>
        <v>0.10580000000000001</v>
      </c>
      <c r="K74" s="89">
        <v>365</v>
      </c>
      <c r="L74" s="90" t="s">
        <v>64</v>
      </c>
      <c r="M74" s="74">
        <f t="shared" si="0"/>
        <v>3.6499999999999998E-2</v>
      </c>
      <c r="N74" s="89">
        <v>289</v>
      </c>
      <c r="O74" s="90" t="s">
        <v>64</v>
      </c>
      <c r="P74" s="74">
        <f t="shared" si="1"/>
        <v>2.8899999999999999E-2</v>
      </c>
    </row>
    <row r="75" spans="2:16">
      <c r="B75" s="89">
        <v>10</v>
      </c>
      <c r="C75" s="90" t="s">
        <v>63</v>
      </c>
      <c r="D75" s="118">
        <f t="shared" si="5"/>
        <v>1.4285714285714286E-3</v>
      </c>
      <c r="E75" s="91">
        <v>0.42030000000000001</v>
      </c>
      <c r="F75" s="92">
        <v>0.25540000000000002</v>
      </c>
      <c r="G75" s="88">
        <f t="shared" si="3"/>
        <v>0.67569999999999997</v>
      </c>
      <c r="H75" s="89">
        <v>1179</v>
      </c>
      <c r="I75" s="90" t="s">
        <v>64</v>
      </c>
      <c r="J75" s="74">
        <f t="shared" si="4"/>
        <v>0.1179</v>
      </c>
      <c r="K75" s="89">
        <v>395</v>
      </c>
      <c r="L75" s="90" t="s">
        <v>64</v>
      </c>
      <c r="M75" s="74">
        <f t="shared" si="0"/>
        <v>3.95E-2</v>
      </c>
      <c r="N75" s="89">
        <v>317</v>
      </c>
      <c r="O75" s="90" t="s">
        <v>64</v>
      </c>
      <c r="P75" s="74">
        <f t="shared" si="1"/>
        <v>3.1699999999999999E-2</v>
      </c>
    </row>
    <row r="76" spans="2:16">
      <c r="B76" s="89">
        <v>11</v>
      </c>
      <c r="C76" s="90" t="s">
        <v>63</v>
      </c>
      <c r="D76" s="118">
        <f t="shared" si="5"/>
        <v>1.5714285714285713E-3</v>
      </c>
      <c r="E76" s="91">
        <v>0.44080000000000003</v>
      </c>
      <c r="F76" s="92">
        <v>0.24349999999999999</v>
      </c>
      <c r="G76" s="88">
        <f t="shared" si="3"/>
        <v>0.68430000000000002</v>
      </c>
      <c r="H76" s="89">
        <v>1299</v>
      </c>
      <c r="I76" s="90" t="s">
        <v>64</v>
      </c>
      <c r="J76" s="74">
        <f t="shared" si="4"/>
        <v>0.12989999999999999</v>
      </c>
      <c r="K76" s="89">
        <v>423</v>
      </c>
      <c r="L76" s="90" t="s">
        <v>64</v>
      </c>
      <c r="M76" s="74">
        <f t="shared" si="0"/>
        <v>4.2299999999999997E-2</v>
      </c>
      <c r="N76" s="89">
        <v>345</v>
      </c>
      <c r="O76" s="90" t="s">
        <v>64</v>
      </c>
      <c r="P76" s="74">
        <f t="shared" si="1"/>
        <v>3.4499999999999996E-2</v>
      </c>
    </row>
    <row r="77" spans="2:16">
      <c r="B77" s="89">
        <v>12</v>
      </c>
      <c r="C77" s="90" t="s">
        <v>63</v>
      </c>
      <c r="D77" s="118">
        <f t="shared" si="5"/>
        <v>1.7142857142857144E-3</v>
      </c>
      <c r="E77" s="91">
        <v>0.46039999999999998</v>
      </c>
      <c r="F77" s="92">
        <v>0.23280000000000001</v>
      </c>
      <c r="G77" s="88">
        <f t="shared" si="3"/>
        <v>0.69320000000000004</v>
      </c>
      <c r="H77" s="89">
        <v>1418</v>
      </c>
      <c r="I77" s="90" t="s">
        <v>64</v>
      </c>
      <c r="J77" s="74">
        <f t="shared" si="4"/>
        <v>0.14179999999999998</v>
      </c>
      <c r="K77" s="89">
        <v>450</v>
      </c>
      <c r="L77" s="90" t="s">
        <v>64</v>
      </c>
      <c r="M77" s="74">
        <f t="shared" si="0"/>
        <v>4.4999999999999998E-2</v>
      </c>
      <c r="N77" s="89">
        <v>371</v>
      </c>
      <c r="O77" s="90" t="s">
        <v>64</v>
      </c>
      <c r="P77" s="74">
        <f t="shared" si="1"/>
        <v>3.7100000000000001E-2</v>
      </c>
    </row>
    <row r="78" spans="2:16">
      <c r="B78" s="89">
        <v>13</v>
      </c>
      <c r="C78" s="90" t="s">
        <v>63</v>
      </c>
      <c r="D78" s="118">
        <f t="shared" si="5"/>
        <v>1.8571428571428571E-3</v>
      </c>
      <c r="E78" s="91">
        <v>0.47920000000000001</v>
      </c>
      <c r="F78" s="92">
        <v>0.22309999999999999</v>
      </c>
      <c r="G78" s="88">
        <f t="shared" si="3"/>
        <v>0.70230000000000004</v>
      </c>
      <c r="H78" s="89">
        <v>1537</v>
      </c>
      <c r="I78" s="90" t="s">
        <v>64</v>
      </c>
      <c r="J78" s="74">
        <f t="shared" si="4"/>
        <v>0.1537</v>
      </c>
      <c r="K78" s="89">
        <v>475</v>
      </c>
      <c r="L78" s="90" t="s">
        <v>64</v>
      </c>
      <c r="M78" s="74">
        <f t="shared" si="0"/>
        <v>4.7500000000000001E-2</v>
      </c>
      <c r="N78" s="89">
        <v>397</v>
      </c>
      <c r="O78" s="90" t="s">
        <v>64</v>
      </c>
      <c r="P78" s="74">
        <f t="shared" si="1"/>
        <v>3.9699999999999999E-2</v>
      </c>
    </row>
    <row r="79" spans="2:16">
      <c r="B79" s="89">
        <v>14</v>
      </c>
      <c r="C79" s="90" t="s">
        <v>63</v>
      </c>
      <c r="D79" s="118">
        <f t="shared" si="5"/>
        <v>2E-3</v>
      </c>
      <c r="E79" s="91">
        <v>0.49730000000000002</v>
      </c>
      <c r="F79" s="92">
        <v>0.21440000000000001</v>
      </c>
      <c r="G79" s="88">
        <f t="shared" si="3"/>
        <v>0.7117</v>
      </c>
      <c r="H79" s="89">
        <v>1654</v>
      </c>
      <c r="I79" s="90" t="s">
        <v>64</v>
      </c>
      <c r="J79" s="74">
        <f t="shared" si="4"/>
        <v>0.16539999999999999</v>
      </c>
      <c r="K79" s="89">
        <v>500</v>
      </c>
      <c r="L79" s="90" t="s">
        <v>64</v>
      </c>
      <c r="M79" s="74">
        <f t="shared" si="0"/>
        <v>0.05</v>
      </c>
      <c r="N79" s="89">
        <v>423</v>
      </c>
      <c r="O79" s="90" t="s">
        <v>64</v>
      </c>
      <c r="P79" s="74">
        <f t="shared" si="1"/>
        <v>4.2299999999999997E-2</v>
      </c>
    </row>
    <row r="80" spans="2:16">
      <c r="B80" s="89">
        <v>15</v>
      </c>
      <c r="C80" s="90" t="s">
        <v>63</v>
      </c>
      <c r="D80" s="118">
        <f t="shared" si="5"/>
        <v>2.142857142857143E-3</v>
      </c>
      <c r="E80" s="91">
        <v>0.51300000000000001</v>
      </c>
      <c r="F80" s="92">
        <v>0.2064</v>
      </c>
      <c r="G80" s="88">
        <f t="shared" si="3"/>
        <v>0.71940000000000004</v>
      </c>
      <c r="H80" s="89">
        <v>1771</v>
      </c>
      <c r="I80" s="90" t="s">
        <v>64</v>
      </c>
      <c r="J80" s="74">
        <f t="shared" si="4"/>
        <v>0.17709999999999998</v>
      </c>
      <c r="K80" s="89">
        <v>524</v>
      </c>
      <c r="L80" s="90" t="s">
        <v>64</v>
      </c>
      <c r="M80" s="74">
        <f t="shared" si="0"/>
        <v>5.2400000000000002E-2</v>
      </c>
      <c r="N80" s="89">
        <v>448</v>
      </c>
      <c r="O80" s="90" t="s">
        <v>64</v>
      </c>
      <c r="P80" s="74">
        <f t="shared" si="1"/>
        <v>4.48E-2</v>
      </c>
    </row>
    <row r="81" spans="2:16">
      <c r="B81" s="89">
        <v>16</v>
      </c>
      <c r="C81" s="90" t="s">
        <v>63</v>
      </c>
      <c r="D81" s="118">
        <f t="shared" si="5"/>
        <v>2.2857142857142859E-3</v>
      </c>
      <c r="E81" s="91">
        <v>0.5282</v>
      </c>
      <c r="F81" s="92">
        <v>0.1991</v>
      </c>
      <c r="G81" s="88">
        <f t="shared" si="3"/>
        <v>0.72730000000000006</v>
      </c>
      <c r="H81" s="89">
        <v>1888</v>
      </c>
      <c r="I81" s="90" t="s">
        <v>64</v>
      </c>
      <c r="J81" s="74">
        <f t="shared" si="4"/>
        <v>0.1888</v>
      </c>
      <c r="K81" s="89">
        <v>546</v>
      </c>
      <c r="L81" s="90" t="s">
        <v>64</v>
      </c>
      <c r="M81" s="74">
        <f t="shared" si="0"/>
        <v>5.4600000000000003E-2</v>
      </c>
      <c r="N81" s="89">
        <v>472</v>
      </c>
      <c r="O81" s="90" t="s">
        <v>64</v>
      </c>
      <c r="P81" s="74">
        <f t="shared" si="1"/>
        <v>4.7199999999999999E-2</v>
      </c>
    </row>
    <row r="82" spans="2:16">
      <c r="B82" s="89">
        <v>17</v>
      </c>
      <c r="C82" s="90" t="s">
        <v>63</v>
      </c>
      <c r="D82" s="118">
        <f t="shared" si="5"/>
        <v>2.4285714285714288E-3</v>
      </c>
      <c r="E82" s="91">
        <v>0.54300000000000004</v>
      </c>
      <c r="F82" s="92">
        <v>0.1923</v>
      </c>
      <c r="G82" s="88">
        <f t="shared" si="3"/>
        <v>0.73530000000000006</v>
      </c>
      <c r="H82" s="89">
        <v>2004</v>
      </c>
      <c r="I82" s="90" t="s">
        <v>64</v>
      </c>
      <c r="J82" s="74">
        <f t="shared" si="4"/>
        <v>0.20039999999999999</v>
      </c>
      <c r="K82" s="89">
        <v>568</v>
      </c>
      <c r="L82" s="90" t="s">
        <v>64</v>
      </c>
      <c r="M82" s="74">
        <f t="shared" si="0"/>
        <v>5.6799999999999996E-2</v>
      </c>
      <c r="N82" s="89">
        <v>495</v>
      </c>
      <c r="O82" s="90" t="s">
        <v>64</v>
      </c>
      <c r="P82" s="74">
        <f t="shared" si="1"/>
        <v>4.9500000000000002E-2</v>
      </c>
    </row>
    <row r="83" spans="2:16">
      <c r="B83" s="89">
        <v>18</v>
      </c>
      <c r="C83" s="90" t="s">
        <v>63</v>
      </c>
      <c r="D83" s="118">
        <f t="shared" si="5"/>
        <v>2.5714285714285713E-3</v>
      </c>
      <c r="E83" s="91">
        <v>0.55740000000000001</v>
      </c>
      <c r="F83" s="92">
        <v>0.18609999999999999</v>
      </c>
      <c r="G83" s="88">
        <f t="shared" si="3"/>
        <v>0.74350000000000005</v>
      </c>
      <c r="H83" s="89">
        <v>2119</v>
      </c>
      <c r="I83" s="90" t="s">
        <v>64</v>
      </c>
      <c r="J83" s="74">
        <f t="shared" si="4"/>
        <v>0.21190000000000003</v>
      </c>
      <c r="K83" s="89">
        <v>589</v>
      </c>
      <c r="L83" s="90" t="s">
        <v>64</v>
      </c>
      <c r="M83" s="74">
        <f t="shared" si="0"/>
        <v>5.8899999999999994E-2</v>
      </c>
      <c r="N83" s="89">
        <v>518</v>
      </c>
      <c r="O83" s="90" t="s">
        <v>64</v>
      </c>
      <c r="P83" s="74">
        <f t="shared" si="1"/>
        <v>5.1799999999999999E-2</v>
      </c>
    </row>
    <row r="84" spans="2:16">
      <c r="B84" s="89">
        <v>20</v>
      </c>
      <c r="C84" s="90" t="s">
        <v>63</v>
      </c>
      <c r="D84" s="118">
        <f t="shared" si="5"/>
        <v>2.8571428571428571E-3</v>
      </c>
      <c r="E84" s="91">
        <v>0.58499999999999996</v>
      </c>
      <c r="F84" s="92">
        <v>0.17499999999999999</v>
      </c>
      <c r="G84" s="88">
        <f t="shared" si="3"/>
        <v>0.76</v>
      </c>
      <c r="H84" s="89">
        <v>2347</v>
      </c>
      <c r="I84" s="90" t="s">
        <v>64</v>
      </c>
      <c r="J84" s="74">
        <f t="shared" si="4"/>
        <v>0.23469999999999999</v>
      </c>
      <c r="K84" s="89">
        <v>629</v>
      </c>
      <c r="L84" s="90" t="s">
        <v>64</v>
      </c>
      <c r="M84" s="74">
        <f t="shared" ref="M84:M147" si="6">K84/1000/10</f>
        <v>6.2899999999999998E-2</v>
      </c>
      <c r="N84" s="89">
        <v>563</v>
      </c>
      <c r="O84" s="90" t="s">
        <v>64</v>
      </c>
      <c r="P84" s="74">
        <f t="shared" ref="P84:P147" si="7">N84/1000/10</f>
        <v>5.6299999999999996E-2</v>
      </c>
    </row>
    <row r="85" spans="2:16">
      <c r="B85" s="89">
        <v>22.5</v>
      </c>
      <c r="C85" s="90" t="s">
        <v>63</v>
      </c>
      <c r="D85" s="118">
        <f t="shared" si="5"/>
        <v>3.2142857142857142E-3</v>
      </c>
      <c r="E85" s="91">
        <v>0.61780000000000002</v>
      </c>
      <c r="F85" s="92">
        <v>0.16300000000000001</v>
      </c>
      <c r="G85" s="88">
        <f t="shared" ref="G85:G148" si="8">E85+F85</f>
        <v>0.78080000000000005</v>
      </c>
      <c r="H85" s="89">
        <v>2627</v>
      </c>
      <c r="I85" s="90" t="s">
        <v>64</v>
      </c>
      <c r="J85" s="74">
        <f t="shared" ref="J85:J101" si="9">H85/1000/10</f>
        <v>0.26269999999999999</v>
      </c>
      <c r="K85" s="89">
        <v>675</v>
      </c>
      <c r="L85" s="90" t="s">
        <v>64</v>
      </c>
      <c r="M85" s="74">
        <f t="shared" si="6"/>
        <v>6.7500000000000004E-2</v>
      </c>
      <c r="N85" s="89">
        <v>615</v>
      </c>
      <c r="O85" s="90" t="s">
        <v>64</v>
      </c>
      <c r="P85" s="74">
        <f t="shared" si="7"/>
        <v>6.1499999999999999E-2</v>
      </c>
    </row>
    <row r="86" spans="2:16">
      <c r="B86" s="89">
        <v>25</v>
      </c>
      <c r="C86" s="90" t="s">
        <v>63</v>
      </c>
      <c r="D86" s="118">
        <f t="shared" si="5"/>
        <v>3.5714285714285718E-3</v>
      </c>
      <c r="E86" s="91">
        <v>0.64910000000000001</v>
      </c>
      <c r="F86" s="92">
        <v>0.15290000000000001</v>
      </c>
      <c r="G86" s="88">
        <f t="shared" si="8"/>
        <v>0.80200000000000005</v>
      </c>
      <c r="H86" s="89">
        <v>2902</v>
      </c>
      <c r="I86" s="90" t="s">
        <v>64</v>
      </c>
      <c r="J86" s="74">
        <f t="shared" si="9"/>
        <v>0.29020000000000001</v>
      </c>
      <c r="K86" s="89">
        <v>717</v>
      </c>
      <c r="L86" s="90" t="s">
        <v>64</v>
      </c>
      <c r="M86" s="74">
        <f t="shared" si="6"/>
        <v>7.17E-2</v>
      </c>
      <c r="N86" s="89">
        <v>665</v>
      </c>
      <c r="O86" s="90" t="s">
        <v>64</v>
      </c>
      <c r="P86" s="74">
        <f t="shared" si="7"/>
        <v>6.6500000000000004E-2</v>
      </c>
    </row>
    <row r="87" spans="2:16">
      <c r="B87" s="89">
        <v>27.5</v>
      </c>
      <c r="C87" s="90" t="s">
        <v>63</v>
      </c>
      <c r="D87" s="118">
        <f t="shared" si="5"/>
        <v>3.9285714285714288E-3</v>
      </c>
      <c r="E87" s="91">
        <v>0.67889999999999995</v>
      </c>
      <c r="F87" s="92">
        <v>0.14399999999999999</v>
      </c>
      <c r="G87" s="88">
        <f t="shared" si="8"/>
        <v>0.82289999999999996</v>
      </c>
      <c r="H87" s="89">
        <v>3173</v>
      </c>
      <c r="I87" s="90" t="s">
        <v>64</v>
      </c>
      <c r="J87" s="74">
        <f t="shared" si="9"/>
        <v>0.31730000000000003</v>
      </c>
      <c r="K87" s="89">
        <v>756</v>
      </c>
      <c r="L87" s="90" t="s">
        <v>64</v>
      </c>
      <c r="M87" s="74">
        <f t="shared" si="6"/>
        <v>7.5600000000000001E-2</v>
      </c>
      <c r="N87" s="89">
        <v>713</v>
      </c>
      <c r="O87" s="90" t="s">
        <v>64</v>
      </c>
      <c r="P87" s="74">
        <f t="shared" si="7"/>
        <v>7.1300000000000002E-2</v>
      </c>
    </row>
    <row r="88" spans="2:16">
      <c r="B88" s="89">
        <v>30</v>
      </c>
      <c r="C88" s="90" t="s">
        <v>63</v>
      </c>
      <c r="D88" s="118">
        <f t="shared" si="5"/>
        <v>4.2857142857142859E-3</v>
      </c>
      <c r="E88" s="91">
        <v>0.70760000000000001</v>
      </c>
      <c r="F88" s="92">
        <v>0.1363</v>
      </c>
      <c r="G88" s="88">
        <f t="shared" si="8"/>
        <v>0.84389999999999998</v>
      </c>
      <c r="H88" s="89">
        <v>3438</v>
      </c>
      <c r="I88" s="90" t="s">
        <v>64</v>
      </c>
      <c r="J88" s="74">
        <f t="shared" si="9"/>
        <v>0.34379999999999999</v>
      </c>
      <c r="K88" s="89">
        <v>792</v>
      </c>
      <c r="L88" s="90" t="s">
        <v>64</v>
      </c>
      <c r="M88" s="74">
        <f t="shared" si="6"/>
        <v>7.9200000000000007E-2</v>
      </c>
      <c r="N88" s="89">
        <v>757</v>
      </c>
      <c r="O88" s="90" t="s">
        <v>64</v>
      </c>
      <c r="P88" s="74">
        <f t="shared" si="7"/>
        <v>7.5700000000000003E-2</v>
      </c>
    </row>
    <row r="89" spans="2:16">
      <c r="B89" s="89">
        <v>32.5</v>
      </c>
      <c r="C89" s="90" t="s">
        <v>63</v>
      </c>
      <c r="D89" s="118">
        <f t="shared" si="5"/>
        <v>4.642857142857143E-3</v>
      </c>
      <c r="E89" s="91">
        <v>0.73519999999999996</v>
      </c>
      <c r="F89" s="92">
        <v>0.1295</v>
      </c>
      <c r="G89" s="88">
        <f t="shared" si="8"/>
        <v>0.86470000000000002</v>
      </c>
      <c r="H89" s="89">
        <v>3698</v>
      </c>
      <c r="I89" s="90" t="s">
        <v>64</v>
      </c>
      <c r="J89" s="74">
        <f t="shared" si="9"/>
        <v>0.36980000000000002</v>
      </c>
      <c r="K89" s="89">
        <v>826</v>
      </c>
      <c r="L89" s="90" t="s">
        <v>64</v>
      </c>
      <c r="M89" s="74">
        <f t="shared" si="6"/>
        <v>8.2599999999999993E-2</v>
      </c>
      <c r="N89" s="89">
        <v>800</v>
      </c>
      <c r="O89" s="90" t="s">
        <v>64</v>
      </c>
      <c r="P89" s="74">
        <f t="shared" si="7"/>
        <v>0.08</v>
      </c>
    </row>
    <row r="90" spans="2:16">
      <c r="B90" s="89">
        <v>35</v>
      </c>
      <c r="C90" s="90" t="s">
        <v>63</v>
      </c>
      <c r="D90" s="118">
        <f t="shared" si="5"/>
        <v>5.0000000000000001E-3</v>
      </c>
      <c r="E90" s="91">
        <v>0.76200000000000001</v>
      </c>
      <c r="F90" s="92">
        <v>0.1234</v>
      </c>
      <c r="G90" s="88">
        <f t="shared" si="8"/>
        <v>0.88539999999999996</v>
      </c>
      <c r="H90" s="89">
        <v>3953</v>
      </c>
      <c r="I90" s="90" t="s">
        <v>64</v>
      </c>
      <c r="J90" s="74">
        <f t="shared" si="9"/>
        <v>0.39529999999999998</v>
      </c>
      <c r="K90" s="89">
        <v>857</v>
      </c>
      <c r="L90" s="90" t="s">
        <v>64</v>
      </c>
      <c r="M90" s="74">
        <f t="shared" si="6"/>
        <v>8.5699999999999998E-2</v>
      </c>
      <c r="N90" s="89">
        <v>840</v>
      </c>
      <c r="O90" s="90" t="s">
        <v>64</v>
      </c>
      <c r="P90" s="74">
        <f t="shared" si="7"/>
        <v>8.3999999999999991E-2</v>
      </c>
    </row>
    <row r="91" spans="2:16">
      <c r="B91" s="89">
        <v>37.5</v>
      </c>
      <c r="C91" s="90" t="s">
        <v>63</v>
      </c>
      <c r="D91" s="118">
        <f t="shared" si="5"/>
        <v>5.3571428571428572E-3</v>
      </c>
      <c r="E91" s="91">
        <v>0.78790000000000004</v>
      </c>
      <c r="F91" s="92">
        <v>0.1179</v>
      </c>
      <c r="G91" s="88">
        <f t="shared" si="8"/>
        <v>0.90580000000000005</v>
      </c>
      <c r="H91" s="89">
        <v>4203</v>
      </c>
      <c r="I91" s="90" t="s">
        <v>64</v>
      </c>
      <c r="J91" s="74">
        <f t="shared" si="9"/>
        <v>0.42030000000000001</v>
      </c>
      <c r="K91" s="89">
        <v>886</v>
      </c>
      <c r="L91" s="90" t="s">
        <v>64</v>
      </c>
      <c r="M91" s="74">
        <f t="shared" si="6"/>
        <v>8.8599999999999998E-2</v>
      </c>
      <c r="N91" s="89">
        <v>879</v>
      </c>
      <c r="O91" s="90" t="s">
        <v>64</v>
      </c>
      <c r="P91" s="74">
        <f t="shared" si="7"/>
        <v>8.7900000000000006E-2</v>
      </c>
    </row>
    <row r="92" spans="2:16">
      <c r="B92" s="89">
        <v>40</v>
      </c>
      <c r="C92" s="90" t="s">
        <v>63</v>
      </c>
      <c r="D92" s="118">
        <f t="shared" si="5"/>
        <v>5.7142857142857143E-3</v>
      </c>
      <c r="E92" s="91">
        <v>0.81310000000000004</v>
      </c>
      <c r="F92" s="92">
        <v>0.113</v>
      </c>
      <c r="G92" s="88">
        <f t="shared" si="8"/>
        <v>0.92610000000000003</v>
      </c>
      <c r="H92" s="89">
        <v>4449</v>
      </c>
      <c r="I92" s="90" t="s">
        <v>64</v>
      </c>
      <c r="J92" s="74">
        <f t="shared" si="9"/>
        <v>0.44489999999999996</v>
      </c>
      <c r="K92" s="89">
        <v>913</v>
      </c>
      <c r="L92" s="90" t="s">
        <v>64</v>
      </c>
      <c r="M92" s="74">
        <f t="shared" si="6"/>
        <v>9.1300000000000006E-2</v>
      </c>
      <c r="N92" s="89">
        <v>916</v>
      </c>
      <c r="O92" s="90" t="s">
        <v>64</v>
      </c>
      <c r="P92" s="74">
        <f t="shared" si="7"/>
        <v>9.1600000000000001E-2</v>
      </c>
    </row>
    <row r="93" spans="2:16">
      <c r="B93" s="89">
        <v>45</v>
      </c>
      <c r="C93" s="90" t="s">
        <v>63</v>
      </c>
      <c r="D93" s="118">
        <f t="shared" si="5"/>
        <v>6.4285714285714285E-3</v>
      </c>
      <c r="E93" s="91">
        <v>0.86160000000000003</v>
      </c>
      <c r="F93" s="92">
        <v>0.10440000000000001</v>
      </c>
      <c r="G93" s="88">
        <f t="shared" si="8"/>
        <v>0.96600000000000008</v>
      </c>
      <c r="H93" s="89">
        <v>4928</v>
      </c>
      <c r="I93" s="90" t="s">
        <v>64</v>
      </c>
      <c r="J93" s="74">
        <f t="shared" si="9"/>
        <v>0.49280000000000002</v>
      </c>
      <c r="K93" s="89">
        <v>964</v>
      </c>
      <c r="L93" s="90" t="s">
        <v>64</v>
      </c>
      <c r="M93" s="74">
        <f t="shared" si="6"/>
        <v>9.64E-2</v>
      </c>
      <c r="N93" s="89">
        <v>985</v>
      </c>
      <c r="O93" s="90" t="s">
        <v>64</v>
      </c>
      <c r="P93" s="74">
        <f t="shared" si="7"/>
        <v>9.8500000000000004E-2</v>
      </c>
    </row>
    <row r="94" spans="2:16">
      <c r="B94" s="89">
        <v>50</v>
      </c>
      <c r="C94" s="90" t="s">
        <v>63</v>
      </c>
      <c r="D94" s="118">
        <f t="shared" si="5"/>
        <v>7.1428571428571435E-3</v>
      </c>
      <c r="E94" s="91">
        <v>0.90769999999999995</v>
      </c>
      <c r="F94" s="92">
        <v>9.7119999999999998E-2</v>
      </c>
      <c r="G94" s="88">
        <f t="shared" si="8"/>
        <v>1.00482</v>
      </c>
      <c r="H94" s="89">
        <v>5391</v>
      </c>
      <c r="I94" s="90" t="s">
        <v>64</v>
      </c>
      <c r="J94" s="74">
        <f t="shared" si="9"/>
        <v>0.53910000000000002</v>
      </c>
      <c r="K94" s="89">
        <v>1009</v>
      </c>
      <c r="L94" s="90" t="s">
        <v>64</v>
      </c>
      <c r="M94" s="74">
        <f t="shared" si="6"/>
        <v>0.10089999999999999</v>
      </c>
      <c r="N94" s="89">
        <v>1048</v>
      </c>
      <c r="O94" s="90" t="s">
        <v>64</v>
      </c>
      <c r="P94" s="74">
        <f t="shared" si="7"/>
        <v>0.1048</v>
      </c>
    </row>
    <row r="95" spans="2:16">
      <c r="B95" s="89">
        <v>55</v>
      </c>
      <c r="C95" s="90" t="s">
        <v>63</v>
      </c>
      <c r="D95" s="118">
        <f t="shared" si="5"/>
        <v>7.8571428571428577E-3</v>
      </c>
      <c r="E95" s="91">
        <v>0.95169999999999999</v>
      </c>
      <c r="F95" s="92">
        <v>9.0939999999999993E-2</v>
      </c>
      <c r="G95" s="88">
        <f t="shared" si="8"/>
        <v>1.04264</v>
      </c>
      <c r="H95" s="89">
        <v>5839</v>
      </c>
      <c r="I95" s="90" t="s">
        <v>64</v>
      </c>
      <c r="J95" s="74">
        <f t="shared" si="9"/>
        <v>0.58390000000000009</v>
      </c>
      <c r="K95" s="89">
        <v>1049</v>
      </c>
      <c r="L95" s="90" t="s">
        <v>64</v>
      </c>
      <c r="M95" s="74">
        <f t="shared" si="6"/>
        <v>0.10489999999999999</v>
      </c>
      <c r="N95" s="89">
        <v>1107</v>
      </c>
      <c r="O95" s="90" t="s">
        <v>64</v>
      </c>
      <c r="P95" s="74">
        <f t="shared" si="7"/>
        <v>0.11069999999999999</v>
      </c>
    </row>
    <row r="96" spans="2:16">
      <c r="B96" s="89">
        <v>60</v>
      </c>
      <c r="C96" s="90" t="s">
        <v>63</v>
      </c>
      <c r="D96" s="118">
        <f t="shared" si="5"/>
        <v>8.5714285714285719E-3</v>
      </c>
      <c r="E96" s="91">
        <v>0.99390000000000001</v>
      </c>
      <c r="F96" s="92">
        <v>8.5580000000000003E-2</v>
      </c>
      <c r="G96" s="88">
        <f t="shared" si="8"/>
        <v>1.07948</v>
      </c>
      <c r="H96" s="89">
        <v>6273</v>
      </c>
      <c r="I96" s="90" t="s">
        <v>64</v>
      </c>
      <c r="J96" s="74">
        <f t="shared" si="9"/>
        <v>0.62729999999999997</v>
      </c>
      <c r="K96" s="89">
        <v>1085</v>
      </c>
      <c r="L96" s="90" t="s">
        <v>64</v>
      </c>
      <c r="M96" s="74">
        <f t="shared" si="6"/>
        <v>0.1085</v>
      </c>
      <c r="N96" s="89">
        <v>1161</v>
      </c>
      <c r="O96" s="90" t="s">
        <v>64</v>
      </c>
      <c r="P96" s="74">
        <f t="shared" si="7"/>
        <v>0.11610000000000001</v>
      </c>
    </row>
    <row r="97" spans="2:16">
      <c r="B97" s="89">
        <v>65</v>
      </c>
      <c r="C97" s="90" t="s">
        <v>63</v>
      </c>
      <c r="D97" s="118">
        <f t="shared" si="5"/>
        <v>9.285714285714286E-3</v>
      </c>
      <c r="E97" s="91">
        <v>1.034</v>
      </c>
      <c r="F97" s="92">
        <v>8.0890000000000004E-2</v>
      </c>
      <c r="G97" s="88">
        <f t="shared" si="8"/>
        <v>1.1148899999999999</v>
      </c>
      <c r="H97" s="89">
        <v>6695</v>
      </c>
      <c r="I97" s="90" t="s">
        <v>64</v>
      </c>
      <c r="J97" s="74">
        <f t="shared" si="9"/>
        <v>0.66949999999999998</v>
      </c>
      <c r="K97" s="89">
        <v>1118</v>
      </c>
      <c r="L97" s="90" t="s">
        <v>64</v>
      </c>
      <c r="M97" s="74">
        <f t="shared" si="6"/>
        <v>0.11180000000000001</v>
      </c>
      <c r="N97" s="89">
        <v>1211</v>
      </c>
      <c r="O97" s="90" t="s">
        <v>64</v>
      </c>
      <c r="P97" s="74">
        <f t="shared" si="7"/>
        <v>0.12110000000000001</v>
      </c>
    </row>
    <row r="98" spans="2:16">
      <c r="B98" s="89">
        <v>70</v>
      </c>
      <c r="C98" s="90" t="s">
        <v>63</v>
      </c>
      <c r="D98" s="118">
        <f t="shared" si="5"/>
        <v>0.01</v>
      </c>
      <c r="E98" s="91">
        <v>1.073</v>
      </c>
      <c r="F98" s="92">
        <v>7.6740000000000003E-2</v>
      </c>
      <c r="G98" s="88">
        <f t="shared" si="8"/>
        <v>1.14974</v>
      </c>
      <c r="H98" s="89">
        <v>7105</v>
      </c>
      <c r="I98" s="90" t="s">
        <v>64</v>
      </c>
      <c r="J98" s="74">
        <f t="shared" si="9"/>
        <v>0.71050000000000002</v>
      </c>
      <c r="K98" s="89">
        <v>1148</v>
      </c>
      <c r="L98" s="90" t="s">
        <v>64</v>
      </c>
      <c r="M98" s="74">
        <f t="shared" si="6"/>
        <v>0.11479999999999999</v>
      </c>
      <c r="N98" s="89">
        <v>1258</v>
      </c>
      <c r="O98" s="90" t="s">
        <v>64</v>
      </c>
      <c r="P98" s="74">
        <f t="shared" si="7"/>
        <v>0.1258</v>
      </c>
    </row>
    <row r="99" spans="2:16">
      <c r="B99" s="89">
        <v>80</v>
      </c>
      <c r="C99" s="90" t="s">
        <v>63</v>
      </c>
      <c r="D99" s="118">
        <f t="shared" si="5"/>
        <v>1.1428571428571429E-2</v>
      </c>
      <c r="E99" s="91">
        <v>1.1459999999999999</v>
      </c>
      <c r="F99" s="92">
        <v>6.9720000000000004E-2</v>
      </c>
      <c r="G99" s="88">
        <f t="shared" si="8"/>
        <v>1.2157199999999999</v>
      </c>
      <c r="H99" s="89">
        <v>7894</v>
      </c>
      <c r="I99" s="90" t="s">
        <v>64</v>
      </c>
      <c r="J99" s="74">
        <f t="shared" si="9"/>
        <v>0.78939999999999999</v>
      </c>
      <c r="K99" s="89">
        <v>1204</v>
      </c>
      <c r="L99" s="90" t="s">
        <v>64</v>
      </c>
      <c r="M99" s="74">
        <f t="shared" si="6"/>
        <v>0.12039999999999999</v>
      </c>
      <c r="N99" s="89">
        <v>1344</v>
      </c>
      <c r="O99" s="90" t="s">
        <v>64</v>
      </c>
      <c r="P99" s="74">
        <f t="shared" si="7"/>
        <v>0.13440000000000002</v>
      </c>
    </row>
    <row r="100" spans="2:16">
      <c r="B100" s="89">
        <v>90</v>
      </c>
      <c r="C100" s="90" t="s">
        <v>63</v>
      </c>
      <c r="D100" s="118">
        <f t="shared" si="5"/>
        <v>1.2857142857142857E-2</v>
      </c>
      <c r="E100" s="91">
        <v>1.2130000000000001</v>
      </c>
      <c r="F100" s="92">
        <v>6.4000000000000001E-2</v>
      </c>
      <c r="G100" s="88">
        <f t="shared" si="8"/>
        <v>1.2770000000000001</v>
      </c>
      <c r="H100" s="89">
        <v>8646</v>
      </c>
      <c r="I100" s="90" t="s">
        <v>64</v>
      </c>
      <c r="J100" s="74">
        <f t="shared" si="9"/>
        <v>0.86460000000000004</v>
      </c>
      <c r="K100" s="89">
        <v>1251</v>
      </c>
      <c r="L100" s="90" t="s">
        <v>64</v>
      </c>
      <c r="M100" s="74">
        <f t="shared" si="6"/>
        <v>0.12509999999999999</v>
      </c>
      <c r="N100" s="89">
        <v>1420</v>
      </c>
      <c r="O100" s="90" t="s">
        <v>64</v>
      </c>
      <c r="P100" s="74">
        <f t="shared" si="7"/>
        <v>0.14199999999999999</v>
      </c>
    </row>
    <row r="101" spans="2:16">
      <c r="B101" s="89">
        <v>100</v>
      </c>
      <c r="C101" s="90" t="s">
        <v>63</v>
      </c>
      <c r="D101" s="118">
        <f t="shared" si="5"/>
        <v>1.4285714285714287E-2</v>
      </c>
      <c r="E101" s="91">
        <v>1.2749999999999999</v>
      </c>
      <c r="F101" s="92">
        <v>5.9240000000000001E-2</v>
      </c>
      <c r="G101" s="88">
        <f t="shared" si="8"/>
        <v>1.3342399999999999</v>
      </c>
      <c r="H101" s="89">
        <v>9367</v>
      </c>
      <c r="I101" s="90" t="s">
        <v>64</v>
      </c>
      <c r="J101" s="74">
        <f t="shared" si="9"/>
        <v>0.93670000000000009</v>
      </c>
      <c r="K101" s="89">
        <v>1293</v>
      </c>
      <c r="L101" s="90" t="s">
        <v>64</v>
      </c>
      <c r="M101" s="74">
        <f t="shared" si="6"/>
        <v>0.1293</v>
      </c>
      <c r="N101" s="89">
        <v>1488</v>
      </c>
      <c r="O101" s="90" t="s">
        <v>64</v>
      </c>
      <c r="P101" s="74">
        <f t="shared" si="7"/>
        <v>0.14879999999999999</v>
      </c>
    </row>
    <row r="102" spans="2:16">
      <c r="B102" s="89">
        <v>110</v>
      </c>
      <c r="C102" s="90" t="s">
        <v>63</v>
      </c>
      <c r="D102" s="118">
        <f t="shared" si="5"/>
        <v>1.5714285714285715E-2</v>
      </c>
      <c r="E102" s="91">
        <v>1.3320000000000001</v>
      </c>
      <c r="F102" s="92">
        <v>5.5199999999999999E-2</v>
      </c>
      <c r="G102" s="88">
        <f t="shared" si="8"/>
        <v>1.3872</v>
      </c>
      <c r="H102" s="89">
        <v>1.01</v>
      </c>
      <c r="I102" s="93" t="s">
        <v>66</v>
      </c>
      <c r="J102" s="76">
        <f t="shared" ref="J102:J108" si="10">H102</f>
        <v>1.01</v>
      </c>
      <c r="K102" s="89">
        <v>1330</v>
      </c>
      <c r="L102" s="90" t="s">
        <v>64</v>
      </c>
      <c r="M102" s="74">
        <f t="shared" si="6"/>
        <v>0.13300000000000001</v>
      </c>
      <c r="N102" s="89">
        <v>1550</v>
      </c>
      <c r="O102" s="90" t="s">
        <v>64</v>
      </c>
      <c r="P102" s="74">
        <f t="shared" si="7"/>
        <v>0.155</v>
      </c>
    </row>
    <row r="103" spans="2:16">
      <c r="B103" s="89">
        <v>120</v>
      </c>
      <c r="C103" s="90" t="s">
        <v>63</v>
      </c>
      <c r="D103" s="118">
        <f t="shared" si="5"/>
        <v>1.7142857142857144E-2</v>
      </c>
      <c r="E103" s="91">
        <v>1.3859999999999999</v>
      </c>
      <c r="F103" s="92">
        <v>5.1729999999999998E-2</v>
      </c>
      <c r="G103" s="88">
        <f t="shared" si="8"/>
        <v>1.43773</v>
      </c>
      <c r="H103" s="89">
        <v>1.07</v>
      </c>
      <c r="I103" s="90" t="s">
        <v>66</v>
      </c>
      <c r="J103" s="76">
        <f t="shared" si="10"/>
        <v>1.07</v>
      </c>
      <c r="K103" s="89">
        <v>1363</v>
      </c>
      <c r="L103" s="90" t="s">
        <v>64</v>
      </c>
      <c r="M103" s="74">
        <f t="shared" si="6"/>
        <v>0.1363</v>
      </c>
      <c r="N103" s="89">
        <v>1607</v>
      </c>
      <c r="O103" s="90" t="s">
        <v>64</v>
      </c>
      <c r="P103" s="74">
        <f t="shared" si="7"/>
        <v>0.16070000000000001</v>
      </c>
    </row>
    <row r="104" spans="2:16">
      <c r="B104" s="89">
        <v>130</v>
      </c>
      <c r="C104" s="90" t="s">
        <v>63</v>
      </c>
      <c r="D104" s="118">
        <f t="shared" si="5"/>
        <v>1.8571428571428572E-2</v>
      </c>
      <c r="E104" s="91">
        <v>1.4370000000000001</v>
      </c>
      <c r="F104" s="92">
        <v>4.8710000000000003E-2</v>
      </c>
      <c r="G104" s="88">
        <f t="shared" si="8"/>
        <v>1.4857100000000001</v>
      </c>
      <c r="H104" s="89">
        <v>1.1399999999999999</v>
      </c>
      <c r="I104" s="90" t="s">
        <v>66</v>
      </c>
      <c r="J104" s="76">
        <f t="shared" si="10"/>
        <v>1.1399999999999999</v>
      </c>
      <c r="K104" s="89">
        <v>1392</v>
      </c>
      <c r="L104" s="90" t="s">
        <v>64</v>
      </c>
      <c r="M104" s="74">
        <f t="shared" si="6"/>
        <v>0.13919999999999999</v>
      </c>
      <c r="N104" s="89">
        <v>1659</v>
      </c>
      <c r="O104" s="90" t="s">
        <v>64</v>
      </c>
      <c r="P104" s="74">
        <f t="shared" si="7"/>
        <v>0.16589999999999999</v>
      </c>
    </row>
    <row r="105" spans="2:16">
      <c r="B105" s="89">
        <v>140</v>
      </c>
      <c r="C105" s="90" t="s">
        <v>63</v>
      </c>
      <c r="D105" s="118">
        <f t="shared" si="5"/>
        <v>0.02</v>
      </c>
      <c r="E105" s="91">
        <v>1.4850000000000001</v>
      </c>
      <c r="F105" s="92">
        <v>4.6059999999999997E-2</v>
      </c>
      <c r="G105" s="88">
        <f t="shared" si="8"/>
        <v>1.5310600000000001</v>
      </c>
      <c r="H105" s="89">
        <v>1.2</v>
      </c>
      <c r="I105" s="90" t="s">
        <v>66</v>
      </c>
      <c r="J105" s="76">
        <f t="shared" si="10"/>
        <v>1.2</v>
      </c>
      <c r="K105" s="89">
        <v>1419</v>
      </c>
      <c r="L105" s="90" t="s">
        <v>64</v>
      </c>
      <c r="M105" s="74">
        <f t="shared" si="6"/>
        <v>0.1419</v>
      </c>
      <c r="N105" s="89">
        <v>1707</v>
      </c>
      <c r="O105" s="90" t="s">
        <v>64</v>
      </c>
      <c r="P105" s="74">
        <f t="shared" si="7"/>
        <v>0.17070000000000002</v>
      </c>
    </row>
    <row r="106" spans="2:16">
      <c r="B106" s="89">
        <v>150</v>
      </c>
      <c r="C106" s="90" t="s">
        <v>63</v>
      </c>
      <c r="D106" s="118">
        <f t="shared" si="5"/>
        <v>2.1428571428571429E-2</v>
      </c>
      <c r="E106" s="91">
        <v>1.5329999999999999</v>
      </c>
      <c r="F106" s="92">
        <v>4.3700000000000003E-2</v>
      </c>
      <c r="G106" s="88">
        <f t="shared" si="8"/>
        <v>1.5767</v>
      </c>
      <c r="H106" s="89">
        <v>1.26</v>
      </c>
      <c r="I106" s="90" t="s">
        <v>66</v>
      </c>
      <c r="J106" s="76">
        <f t="shared" si="10"/>
        <v>1.26</v>
      </c>
      <c r="K106" s="89">
        <v>1444</v>
      </c>
      <c r="L106" s="90" t="s">
        <v>64</v>
      </c>
      <c r="M106" s="74">
        <f t="shared" si="6"/>
        <v>0.1444</v>
      </c>
      <c r="N106" s="89">
        <v>1752</v>
      </c>
      <c r="O106" s="90" t="s">
        <v>64</v>
      </c>
      <c r="P106" s="74">
        <f t="shared" si="7"/>
        <v>0.17519999999999999</v>
      </c>
    </row>
    <row r="107" spans="2:16">
      <c r="B107" s="89">
        <v>160</v>
      </c>
      <c r="C107" s="90" t="s">
        <v>63</v>
      </c>
      <c r="D107" s="74">
        <f t="shared" si="5"/>
        <v>2.2857142857142857E-2</v>
      </c>
      <c r="E107" s="91">
        <v>1.58</v>
      </c>
      <c r="F107" s="92">
        <v>4.1599999999999998E-2</v>
      </c>
      <c r="G107" s="88">
        <f t="shared" si="8"/>
        <v>1.6216000000000002</v>
      </c>
      <c r="H107" s="89">
        <v>1.32</v>
      </c>
      <c r="I107" s="90" t="s">
        <v>66</v>
      </c>
      <c r="J107" s="76">
        <f t="shared" si="10"/>
        <v>1.32</v>
      </c>
      <c r="K107" s="89">
        <v>1466</v>
      </c>
      <c r="L107" s="90" t="s">
        <v>64</v>
      </c>
      <c r="M107" s="74">
        <f t="shared" si="6"/>
        <v>0.14660000000000001</v>
      </c>
      <c r="N107" s="89">
        <v>1794</v>
      </c>
      <c r="O107" s="90" t="s">
        <v>64</v>
      </c>
      <c r="P107" s="74">
        <f t="shared" si="7"/>
        <v>0.1794</v>
      </c>
    </row>
    <row r="108" spans="2:16">
      <c r="B108" s="89">
        <v>170</v>
      </c>
      <c r="C108" s="90" t="s">
        <v>63</v>
      </c>
      <c r="D108" s="74">
        <f t="shared" si="5"/>
        <v>2.4285714285714289E-2</v>
      </c>
      <c r="E108" s="91">
        <v>1.6259999999999999</v>
      </c>
      <c r="F108" s="92">
        <v>3.9710000000000002E-2</v>
      </c>
      <c r="G108" s="88">
        <f t="shared" si="8"/>
        <v>1.6657099999999998</v>
      </c>
      <c r="H108" s="89">
        <v>1.38</v>
      </c>
      <c r="I108" s="90" t="s">
        <v>66</v>
      </c>
      <c r="J108" s="76">
        <f t="shared" si="10"/>
        <v>1.38</v>
      </c>
      <c r="K108" s="89">
        <v>1487</v>
      </c>
      <c r="L108" s="90" t="s">
        <v>64</v>
      </c>
      <c r="M108" s="74">
        <f t="shared" si="6"/>
        <v>0.1487</v>
      </c>
      <c r="N108" s="89">
        <v>1833</v>
      </c>
      <c r="O108" s="90" t="s">
        <v>64</v>
      </c>
      <c r="P108" s="74">
        <f t="shared" si="7"/>
        <v>0.18329999999999999</v>
      </c>
    </row>
    <row r="109" spans="2:16">
      <c r="B109" s="89">
        <v>180</v>
      </c>
      <c r="C109" s="90" t="s">
        <v>63</v>
      </c>
      <c r="D109" s="74">
        <f t="shared" si="5"/>
        <v>2.5714285714285714E-2</v>
      </c>
      <c r="E109" s="91">
        <v>1.6719999999999999</v>
      </c>
      <c r="F109" s="92">
        <v>3.7999999999999999E-2</v>
      </c>
      <c r="G109" s="88">
        <f t="shared" si="8"/>
        <v>1.71</v>
      </c>
      <c r="H109" s="89">
        <v>1.44</v>
      </c>
      <c r="I109" s="90" t="s">
        <v>66</v>
      </c>
      <c r="J109" s="76">
        <f t="shared" ref="J109:J171" si="11">H109</f>
        <v>1.44</v>
      </c>
      <c r="K109" s="89">
        <v>1507</v>
      </c>
      <c r="L109" s="90" t="s">
        <v>64</v>
      </c>
      <c r="M109" s="74">
        <f t="shared" si="6"/>
        <v>0.1507</v>
      </c>
      <c r="N109" s="89">
        <v>1870</v>
      </c>
      <c r="O109" s="90" t="s">
        <v>64</v>
      </c>
      <c r="P109" s="74">
        <f t="shared" si="7"/>
        <v>0.187</v>
      </c>
    </row>
    <row r="110" spans="2:16">
      <c r="B110" s="89">
        <v>200</v>
      </c>
      <c r="C110" s="90" t="s">
        <v>63</v>
      </c>
      <c r="D110" s="74">
        <f t="shared" si="5"/>
        <v>2.8571428571428574E-2</v>
      </c>
      <c r="E110" s="91">
        <v>1.7649999999999999</v>
      </c>
      <c r="F110" s="92">
        <v>3.5029999999999999E-2</v>
      </c>
      <c r="G110" s="88">
        <f t="shared" si="8"/>
        <v>1.8000299999999998</v>
      </c>
      <c r="H110" s="89">
        <v>1.55</v>
      </c>
      <c r="I110" s="90" t="s">
        <v>66</v>
      </c>
      <c r="J110" s="76">
        <f t="shared" si="11"/>
        <v>1.55</v>
      </c>
      <c r="K110" s="89">
        <v>1545</v>
      </c>
      <c r="L110" s="90" t="s">
        <v>64</v>
      </c>
      <c r="M110" s="74">
        <f t="shared" si="6"/>
        <v>0.1545</v>
      </c>
      <c r="N110" s="89">
        <v>1937</v>
      </c>
      <c r="O110" s="90" t="s">
        <v>64</v>
      </c>
      <c r="P110" s="74">
        <f t="shared" si="7"/>
        <v>0.19370000000000001</v>
      </c>
    </row>
    <row r="111" spans="2:16">
      <c r="B111" s="89">
        <v>225</v>
      </c>
      <c r="C111" s="90" t="s">
        <v>63</v>
      </c>
      <c r="D111" s="74">
        <f t="shared" si="5"/>
        <v>3.2142857142857147E-2</v>
      </c>
      <c r="E111" s="91">
        <v>1.88</v>
      </c>
      <c r="F111" s="92">
        <v>3.1960000000000002E-2</v>
      </c>
      <c r="G111" s="88">
        <f t="shared" si="8"/>
        <v>1.9119599999999999</v>
      </c>
      <c r="H111" s="89">
        <v>1.68</v>
      </c>
      <c r="I111" s="90" t="s">
        <v>66</v>
      </c>
      <c r="J111" s="76">
        <f t="shared" si="11"/>
        <v>1.68</v>
      </c>
      <c r="K111" s="89">
        <v>1588</v>
      </c>
      <c r="L111" s="90" t="s">
        <v>64</v>
      </c>
      <c r="M111" s="74">
        <f t="shared" si="6"/>
        <v>0.1588</v>
      </c>
      <c r="N111" s="89">
        <v>2011</v>
      </c>
      <c r="O111" s="90" t="s">
        <v>64</v>
      </c>
      <c r="P111" s="74">
        <f t="shared" si="7"/>
        <v>0.2011</v>
      </c>
    </row>
    <row r="112" spans="2:16">
      <c r="B112" s="89">
        <v>250</v>
      </c>
      <c r="C112" s="90" t="s">
        <v>63</v>
      </c>
      <c r="D112" s="74">
        <f t="shared" si="5"/>
        <v>3.5714285714285712E-2</v>
      </c>
      <c r="E112" s="91">
        <v>1.994</v>
      </c>
      <c r="F112" s="92">
        <v>2.9420000000000002E-2</v>
      </c>
      <c r="G112" s="88">
        <f t="shared" si="8"/>
        <v>2.0234199999999998</v>
      </c>
      <c r="H112" s="89">
        <v>1.8</v>
      </c>
      <c r="I112" s="90" t="s">
        <v>66</v>
      </c>
      <c r="J112" s="76">
        <f t="shared" si="11"/>
        <v>1.8</v>
      </c>
      <c r="K112" s="89">
        <v>1624</v>
      </c>
      <c r="L112" s="90" t="s">
        <v>64</v>
      </c>
      <c r="M112" s="74">
        <f t="shared" si="6"/>
        <v>0.16240000000000002</v>
      </c>
      <c r="N112" s="89">
        <v>2076</v>
      </c>
      <c r="O112" s="90" t="s">
        <v>64</v>
      </c>
      <c r="P112" s="74">
        <f t="shared" si="7"/>
        <v>0.20760000000000001</v>
      </c>
    </row>
    <row r="113" spans="1:16">
      <c r="B113" s="89">
        <v>275</v>
      </c>
      <c r="C113" s="90" t="s">
        <v>63</v>
      </c>
      <c r="D113" s="74">
        <f t="shared" si="5"/>
        <v>3.9285714285714292E-2</v>
      </c>
      <c r="E113" s="91">
        <v>2.1059999999999999</v>
      </c>
      <c r="F113" s="92">
        <v>2.7289999999999998E-2</v>
      </c>
      <c r="G113" s="88">
        <f t="shared" si="8"/>
        <v>2.1332899999999997</v>
      </c>
      <c r="H113" s="89">
        <v>1.91</v>
      </c>
      <c r="I113" s="90" t="s">
        <v>66</v>
      </c>
      <c r="J113" s="76">
        <f t="shared" si="11"/>
        <v>1.91</v>
      </c>
      <c r="K113" s="89">
        <v>1656</v>
      </c>
      <c r="L113" s="90" t="s">
        <v>64</v>
      </c>
      <c r="M113" s="74">
        <f t="shared" si="6"/>
        <v>0.1656</v>
      </c>
      <c r="N113" s="89">
        <v>2133</v>
      </c>
      <c r="O113" s="90" t="s">
        <v>64</v>
      </c>
      <c r="P113" s="74">
        <f t="shared" si="7"/>
        <v>0.21329999999999999</v>
      </c>
    </row>
    <row r="114" spans="1:16">
      <c r="B114" s="89">
        <v>300</v>
      </c>
      <c r="C114" s="90" t="s">
        <v>63</v>
      </c>
      <c r="D114" s="74">
        <f t="shared" ref="D114:D126" si="12">B114/1000/$C$5</f>
        <v>4.2857142857142858E-2</v>
      </c>
      <c r="E114" s="91">
        <v>2.2160000000000002</v>
      </c>
      <c r="F114" s="92">
        <v>2.547E-2</v>
      </c>
      <c r="G114" s="88">
        <f t="shared" si="8"/>
        <v>2.2414700000000001</v>
      </c>
      <c r="H114" s="89">
        <v>2.0299999999999998</v>
      </c>
      <c r="I114" s="90" t="s">
        <v>66</v>
      </c>
      <c r="J114" s="76">
        <f t="shared" si="11"/>
        <v>2.0299999999999998</v>
      </c>
      <c r="K114" s="89">
        <v>1683</v>
      </c>
      <c r="L114" s="90" t="s">
        <v>64</v>
      </c>
      <c r="M114" s="74">
        <f t="shared" si="6"/>
        <v>0.16830000000000001</v>
      </c>
      <c r="N114" s="89">
        <v>2185</v>
      </c>
      <c r="O114" s="90" t="s">
        <v>64</v>
      </c>
      <c r="P114" s="74">
        <f t="shared" si="7"/>
        <v>0.2185</v>
      </c>
    </row>
    <row r="115" spans="1:16">
      <c r="B115" s="89">
        <v>325</v>
      </c>
      <c r="C115" s="90" t="s">
        <v>63</v>
      </c>
      <c r="D115" s="74">
        <f t="shared" si="12"/>
        <v>4.642857142857143E-2</v>
      </c>
      <c r="E115" s="91">
        <v>2.3220000000000001</v>
      </c>
      <c r="F115" s="92">
        <v>2.3900000000000001E-2</v>
      </c>
      <c r="G115" s="88">
        <f t="shared" si="8"/>
        <v>2.3458999999999999</v>
      </c>
      <c r="H115" s="89">
        <v>2.13</v>
      </c>
      <c r="I115" s="90" t="s">
        <v>66</v>
      </c>
      <c r="J115" s="76">
        <f t="shared" si="11"/>
        <v>2.13</v>
      </c>
      <c r="K115" s="89">
        <v>1708</v>
      </c>
      <c r="L115" s="90" t="s">
        <v>64</v>
      </c>
      <c r="M115" s="74">
        <f t="shared" si="6"/>
        <v>0.17080000000000001</v>
      </c>
      <c r="N115" s="89">
        <v>2231</v>
      </c>
      <c r="O115" s="90" t="s">
        <v>64</v>
      </c>
      <c r="P115" s="74">
        <f t="shared" si="7"/>
        <v>0.22309999999999999</v>
      </c>
    </row>
    <row r="116" spans="1:16">
      <c r="B116" s="89">
        <v>350</v>
      </c>
      <c r="C116" s="90" t="s">
        <v>63</v>
      </c>
      <c r="D116" s="74">
        <f t="shared" si="12"/>
        <v>4.9999999999999996E-2</v>
      </c>
      <c r="E116" s="91">
        <v>2.4249999999999998</v>
      </c>
      <c r="F116" s="92">
        <v>2.2530000000000001E-2</v>
      </c>
      <c r="G116" s="88">
        <f t="shared" si="8"/>
        <v>2.44753</v>
      </c>
      <c r="H116" s="89">
        <v>2.23</v>
      </c>
      <c r="I116" s="90" t="s">
        <v>66</v>
      </c>
      <c r="J116" s="76">
        <f t="shared" si="11"/>
        <v>2.23</v>
      </c>
      <c r="K116" s="89">
        <v>1729</v>
      </c>
      <c r="L116" s="90" t="s">
        <v>64</v>
      </c>
      <c r="M116" s="74">
        <f t="shared" si="6"/>
        <v>0.1729</v>
      </c>
      <c r="N116" s="89">
        <v>2272</v>
      </c>
      <c r="O116" s="90" t="s">
        <v>64</v>
      </c>
      <c r="P116" s="74">
        <f t="shared" si="7"/>
        <v>0.22719999999999999</v>
      </c>
    </row>
    <row r="117" spans="1:16">
      <c r="B117" s="89">
        <v>375</v>
      </c>
      <c r="C117" s="90" t="s">
        <v>63</v>
      </c>
      <c r="D117" s="74">
        <f t="shared" si="12"/>
        <v>5.3571428571428568E-2</v>
      </c>
      <c r="E117" s="91">
        <v>2.5249999999999999</v>
      </c>
      <c r="F117" s="92">
        <v>2.1309999999999999E-2</v>
      </c>
      <c r="G117" s="88">
        <f t="shared" si="8"/>
        <v>2.5463100000000001</v>
      </c>
      <c r="H117" s="89">
        <v>2.33</v>
      </c>
      <c r="I117" s="90" t="s">
        <v>66</v>
      </c>
      <c r="J117" s="76">
        <f t="shared" si="11"/>
        <v>2.33</v>
      </c>
      <c r="K117" s="89">
        <v>1749</v>
      </c>
      <c r="L117" s="90" t="s">
        <v>64</v>
      </c>
      <c r="M117" s="74">
        <f t="shared" si="6"/>
        <v>0.1749</v>
      </c>
      <c r="N117" s="89">
        <v>2310</v>
      </c>
      <c r="O117" s="90" t="s">
        <v>64</v>
      </c>
      <c r="P117" s="74">
        <f t="shared" si="7"/>
        <v>0.23100000000000001</v>
      </c>
    </row>
    <row r="118" spans="1:16">
      <c r="B118" s="89">
        <v>400</v>
      </c>
      <c r="C118" s="90" t="s">
        <v>63</v>
      </c>
      <c r="D118" s="74">
        <f t="shared" si="12"/>
        <v>5.7142857142857148E-2</v>
      </c>
      <c r="E118" s="91">
        <v>2.62</v>
      </c>
      <c r="F118" s="92">
        <v>2.0230000000000001E-2</v>
      </c>
      <c r="G118" s="88">
        <f t="shared" si="8"/>
        <v>2.6402300000000003</v>
      </c>
      <c r="H118" s="89">
        <v>2.42</v>
      </c>
      <c r="I118" s="90" t="s">
        <v>66</v>
      </c>
      <c r="J118" s="76">
        <f t="shared" si="11"/>
        <v>2.42</v>
      </c>
      <c r="K118" s="89">
        <v>1766</v>
      </c>
      <c r="L118" s="90" t="s">
        <v>64</v>
      </c>
      <c r="M118" s="74">
        <f t="shared" si="6"/>
        <v>0.17660000000000001</v>
      </c>
      <c r="N118" s="89">
        <v>2345</v>
      </c>
      <c r="O118" s="90" t="s">
        <v>64</v>
      </c>
      <c r="P118" s="74">
        <f t="shared" si="7"/>
        <v>0.23450000000000001</v>
      </c>
    </row>
    <row r="119" spans="1:16">
      <c r="B119" s="89">
        <v>450</v>
      </c>
      <c r="C119" s="90" t="s">
        <v>63</v>
      </c>
      <c r="D119" s="74">
        <f t="shared" si="12"/>
        <v>6.4285714285714293E-2</v>
      </c>
      <c r="E119" s="91">
        <v>2.7989999999999999</v>
      </c>
      <c r="F119" s="92">
        <v>1.84E-2</v>
      </c>
      <c r="G119" s="88">
        <f t="shared" si="8"/>
        <v>2.8174000000000001</v>
      </c>
      <c r="H119" s="89">
        <v>2.6</v>
      </c>
      <c r="I119" s="90" t="s">
        <v>66</v>
      </c>
      <c r="J119" s="76">
        <f t="shared" si="11"/>
        <v>2.6</v>
      </c>
      <c r="K119" s="89">
        <v>1805</v>
      </c>
      <c r="L119" s="90" t="s">
        <v>64</v>
      </c>
      <c r="M119" s="74">
        <f t="shared" si="6"/>
        <v>0.18049999999999999</v>
      </c>
      <c r="N119" s="89">
        <v>2406</v>
      </c>
      <c r="O119" s="90" t="s">
        <v>64</v>
      </c>
      <c r="P119" s="74">
        <f t="shared" si="7"/>
        <v>0.24060000000000001</v>
      </c>
    </row>
    <row r="120" spans="1:16">
      <c r="B120" s="89">
        <v>500</v>
      </c>
      <c r="C120" s="90" t="s">
        <v>63</v>
      </c>
      <c r="D120" s="74">
        <f t="shared" si="12"/>
        <v>7.1428571428571425E-2</v>
      </c>
      <c r="E120" s="91">
        <v>2.9609999999999999</v>
      </c>
      <c r="F120" s="92">
        <v>1.6889999999999999E-2</v>
      </c>
      <c r="G120" s="88">
        <f t="shared" si="8"/>
        <v>2.9778899999999999</v>
      </c>
      <c r="H120" s="89">
        <v>2.77</v>
      </c>
      <c r="I120" s="90" t="s">
        <v>66</v>
      </c>
      <c r="J120" s="76">
        <f t="shared" si="11"/>
        <v>2.77</v>
      </c>
      <c r="K120" s="89">
        <v>1838</v>
      </c>
      <c r="L120" s="90" t="s">
        <v>64</v>
      </c>
      <c r="M120" s="74">
        <f t="shared" si="6"/>
        <v>0.18380000000000002</v>
      </c>
      <c r="N120" s="89">
        <v>2459</v>
      </c>
      <c r="O120" s="90" t="s">
        <v>64</v>
      </c>
      <c r="P120" s="74">
        <f t="shared" si="7"/>
        <v>0.24590000000000001</v>
      </c>
    </row>
    <row r="121" spans="1:16">
      <c r="B121" s="89">
        <v>550</v>
      </c>
      <c r="C121" s="90" t="s">
        <v>63</v>
      </c>
      <c r="D121" s="74">
        <f t="shared" si="12"/>
        <v>7.8571428571428584E-2</v>
      </c>
      <c r="E121" s="91">
        <v>3.1080000000000001</v>
      </c>
      <c r="F121" s="92">
        <v>1.562E-2</v>
      </c>
      <c r="G121" s="88">
        <f t="shared" si="8"/>
        <v>3.1236200000000003</v>
      </c>
      <c r="H121" s="89">
        <v>2.93</v>
      </c>
      <c r="I121" s="90" t="s">
        <v>66</v>
      </c>
      <c r="J121" s="76">
        <f t="shared" si="11"/>
        <v>2.93</v>
      </c>
      <c r="K121" s="89">
        <v>1867</v>
      </c>
      <c r="L121" s="90" t="s">
        <v>64</v>
      </c>
      <c r="M121" s="74">
        <f t="shared" si="6"/>
        <v>0.1867</v>
      </c>
      <c r="N121" s="89">
        <v>2506</v>
      </c>
      <c r="O121" s="90" t="s">
        <v>64</v>
      </c>
      <c r="P121" s="74">
        <f t="shared" si="7"/>
        <v>0.25059999999999999</v>
      </c>
    </row>
    <row r="122" spans="1:16">
      <c r="B122" s="89">
        <v>600</v>
      </c>
      <c r="C122" s="90" t="s">
        <v>63</v>
      </c>
      <c r="D122" s="74">
        <f t="shared" si="12"/>
        <v>8.5714285714285715E-2</v>
      </c>
      <c r="E122" s="91">
        <v>3.2389999999999999</v>
      </c>
      <c r="F122" s="92">
        <v>1.455E-2</v>
      </c>
      <c r="G122" s="88">
        <f t="shared" si="8"/>
        <v>3.2535499999999997</v>
      </c>
      <c r="H122" s="89">
        <v>3.08</v>
      </c>
      <c r="I122" s="90" t="s">
        <v>66</v>
      </c>
      <c r="J122" s="76">
        <f t="shared" si="11"/>
        <v>3.08</v>
      </c>
      <c r="K122" s="89">
        <v>1893</v>
      </c>
      <c r="L122" s="90" t="s">
        <v>64</v>
      </c>
      <c r="M122" s="74">
        <f t="shared" si="6"/>
        <v>0.1893</v>
      </c>
      <c r="N122" s="89">
        <v>2547</v>
      </c>
      <c r="O122" s="90" t="s">
        <v>64</v>
      </c>
      <c r="P122" s="74">
        <f t="shared" si="7"/>
        <v>0.25470000000000004</v>
      </c>
    </row>
    <row r="123" spans="1:16">
      <c r="B123" s="89">
        <v>650</v>
      </c>
      <c r="C123" s="90" t="s">
        <v>63</v>
      </c>
      <c r="D123" s="74">
        <f t="shared" si="12"/>
        <v>9.285714285714286E-2</v>
      </c>
      <c r="E123" s="91">
        <v>3.3559999999999999</v>
      </c>
      <c r="F123" s="92">
        <v>1.362E-2</v>
      </c>
      <c r="G123" s="88">
        <f t="shared" si="8"/>
        <v>3.3696199999999998</v>
      </c>
      <c r="H123" s="89">
        <v>3.23</v>
      </c>
      <c r="I123" s="90" t="s">
        <v>66</v>
      </c>
      <c r="J123" s="76">
        <f t="shared" si="11"/>
        <v>3.23</v>
      </c>
      <c r="K123" s="89">
        <v>1916</v>
      </c>
      <c r="L123" s="90" t="s">
        <v>64</v>
      </c>
      <c r="M123" s="74">
        <f t="shared" si="6"/>
        <v>0.19159999999999999</v>
      </c>
      <c r="N123" s="89">
        <v>2585</v>
      </c>
      <c r="O123" s="90" t="s">
        <v>64</v>
      </c>
      <c r="P123" s="74">
        <f t="shared" si="7"/>
        <v>0.25850000000000001</v>
      </c>
    </row>
    <row r="124" spans="1:16">
      <c r="B124" s="89">
        <v>700</v>
      </c>
      <c r="C124" s="90" t="s">
        <v>63</v>
      </c>
      <c r="D124" s="74">
        <f t="shared" si="12"/>
        <v>9.9999999999999992E-2</v>
      </c>
      <c r="E124" s="91">
        <v>3.4590000000000001</v>
      </c>
      <c r="F124" s="92">
        <v>1.282E-2</v>
      </c>
      <c r="G124" s="88">
        <f t="shared" si="8"/>
        <v>3.4718200000000001</v>
      </c>
      <c r="H124" s="89">
        <v>3.37</v>
      </c>
      <c r="I124" s="90" t="s">
        <v>66</v>
      </c>
      <c r="J124" s="76">
        <f t="shared" si="11"/>
        <v>3.37</v>
      </c>
      <c r="K124" s="89">
        <v>1937</v>
      </c>
      <c r="L124" s="90" t="s">
        <v>64</v>
      </c>
      <c r="M124" s="74">
        <f t="shared" si="6"/>
        <v>0.19370000000000001</v>
      </c>
      <c r="N124" s="89">
        <v>2619</v>
      </c>
      <c r="O124" s="90" t="s">
        <v>64</v>
      </c>
      <c r="P124" s="74">
        <f t="shared" si="7"/>
        <v>0.26190000000000002</v>
      </c>
    </row>
    <row r="125" spans="1:16">
      <c r="B125" s="77">
        <v>800</v>
      </c>
      <c r="C125" s="79" t="s">
        <v>63</v>
      </c>
      <c r="D125" s="74">
        <f t="shared" si="12"/>
        <v>0.1142857142857143</v>
      </c>
      <c r="E125" s="91">
        <v>3.6309999999999998</v>
      </c>
      <c r="F125" s="92">
        <v>1.1480000000000001E-2</v>
      </c>
      <c r="G125" s="88">
        <f t="shared" si="8"/>
        <v>3.6424799999999999</v>
      </c>
      <c r="H125" s="89">
        <v>3.64</v>
      </c>
      <c r="I125" s="90" t="s">
        <v>66</v>
      </c>
      <c r="J125" s="76">
        <f t="shared" si="11"/>
        <v>3.64</v>
      </c>
      <c r="K125" s="89">
        <v>1993</v>
      </c>
      <c r="L125" s="90" t="s">
        <v>64</v>
      </c>
      <c r="M125" s="74">
        <f t="shared" si="6"/>
        <v>0.1993</v>
      </c>
      <c r="N125" s="89">
        <v>2679</v>
      </c>
      <c r="O125" s="90" t="s">
        <v>64</v>
      </c>
      <c r="P125" s="74">
        <f t="shared" si="7"/>
        <v>0.26789999999999997</v>
      </c>
    </row>
    <row r="126" spans="1:16">
      <c r="B126" s="77">
        <v>900</v>
      </c>
      <c r="C126" s="79" t="s">
        <v>63</v>
      </c>
      <c r="D126" s="74">
        <f t="shared" si="12"/>
        <v>0.12857142857142859</v>
      </c>
      <c r="E126" s="91">
        <v>3.7610000000000001</v>
      </c>
      <c r="F126" s="92">
        <v>1.0410000000000001E-2</v>
      </c>
      <c r="G126" s="88">
        <f t="shared" si="8"/>
        <v>3.7714099999999999</v>
      </c>
      <c r="H126" s="77">
        <v>3.9</v>
      </c>
      <c r="I126" s="79" t="s">
        <v>66</v>
      </c>
      <c r="J126" s="76">
        <f t="shared" si="11"/>
        <v>3.9</v>
      </c>
      <c r="K126" s="77">
        <v>2042</v>
      </c>
      <c r="L126" s="79" t="s">
        <v>64</v>
      </c>
      <c r="M126" s="74">
        <f t="shared" si="6"/>
        <v>0.20419999999999999</v>
      </c>
      <c r="N126" s="77">
        <v>2731</v>
      </c>
      <c r="O126" s="79" t="s">
        <v>64</v>
      </c>
      <c r="P126" s="74">
        <f t="shared" si="7"/>
        <v>0.27310000000000001</v>
      </c>
    </row>
    <row r="127" spans="1:16">
      <c r="B127" s="77">
        <v>1</v>
      </c>
      <c r="C127" s="78" t="s">
        <v>65</v>
      </c>
      <c r="D127" s="74">
        <f t="shared" ref="D127:D190" si="13">B127/$C$5</f>
        <v>0.14285714285714285</v>
      </c>
      <c r="E127" s="91">
        <v>3.8580000000000001</v>
      </c>
      <c r="F127" s="92">
        <v>9.5309999999999995E-3</v>
      </c>
      <c r="G127" s="88">
        <f t="shared" si="8"/>
        <v>3.8675310000000001</v>
      </c>
      <c r="H127" s="77">
        <v>4.16</v>
      </c>
      <c r="I127" s="79" t="s">
        <v>66</v>
      </c>
      <c r="J127" s="76">
        <f t="shared" si="11"/>
        <v>4.16</v>
      </c>
      <c r="K127" s="77">
        <v>2087</v>
      </c>
      <c r="L127" s="79" t="s">
        <v>64</v>
      </c>
      <c r="M127" s="74">
        <f t="shared" si="6"/>
        <v>0.20870000000000002</v>
      </c>
      <c r="N127" s="77">
        <v>2777</v>
      </c>
      <c r="O127" s="79" t="s">
        <v>64</v>
      </c>
      <c r="P127" s="74">
        <f t="shared" si="7"/>
        <v>0.2777</v>
      </c>
    </row>
    <row r="128" spans="1:16">
      <c r="A128" s="94"/>
      <c r="B128" s="89">
        <v>1.1000000000000001</v>
      </c>
      <c r="C128" s="90" t="s">
        <v>65</v>
      </c>
      <c r="D128" s="74">
        <f t="shared" si="13"/>
        <v>0.15714285714285717</v>
      </c>
      <c r="E128" s="91">
        <v>3.927</v>
      </c>
      <c r="F128" s="92">
        <v>8.8009999999999998E-3</v>
      </c>
      <c r="G128" s="88">
        <f t="shared" si="8"/>
        <v>3.9358010000000001</v>
      </c>
      <c r="H128" s="89">
        <v>4.41</v>
      </c>
      <c r="I128" s="90" t="s">
        <v>66</v>
      </c>
      <c r="J128" s="76">
        <f t="shared" si="11"/>
        <v>4.41</v>
      </c>
      <c r="K128" s="77">
        <v>2128</v>
      </c>
      <c r="L128" s="79" t="s">
        <v>64</v>
      </c>
      <c r="M128" s="74">
        <f t="shared" si="6"/>
        <v>0.21280000000000002</v>
      </c>
      <c r="N128" s="77">
        <v>2819</v>
      </c>
      <c r="O128" s="79" t="s">
        <v>64</v>
      </c>
      <c r="P128" s="74">
        <f t="shared" si="7"/>
        <v>0.28189999999999998</v>
      </c>
    </row>
    <row r="129" spans="1:16">
      <c r="A129" s="94"/>
      <c r="B129" s="89">
        <v>1.2</v>
      </c>
      <c r="C129" s="90" t="s">
        <v>65</v>
      </c>
      <c r="D129" s="74">
        <f t="shared" si="13"/>
        <v>0.17142857142857143</v>
      </c>
      <c r="E129" s="91">
        <v>3.9740000000000002</v>
      </c>
      <c r="F129" s="92">
        <v>8.1810000000000008E-3</v>
      </c>
      <c r="G129" s="88">
        <f t="shared" si="8"/>
        <v>3.9821810000000002</v>
      </c>
      <c r="H129" s="89">
        <v>4.66</v>
      </c>
      <c r="I129" s="90" t="s">
        <v>66</v>
      </c>
      <c r="J129" s="76">
        <f t="shared" si="11"/>
        <v>4.66</v>
      </c>
      <c r="K129" s="77">
        <v>2167</v>
      </c>
      <c r="L129" s="79" t="s">
        <v>64</v>
      </c>
      <c r="M129" s="74">
        <f t="shared" si="6"/>
        <v>0.21669999999999998</v>
      </c>
      <c r="N129" s="77">
        <v>2858</v>
      </c>
      <c r="O129" s="79" t="s">
        <v>64</v>
      </c>
      <c r="P129" s="74">
        <f t="shared" si="7"/>
        <v>0.2858</v>
      </c>
    </row>
    <row r="130" spans="1:16">
      <c r="A130" s="94"/>
      <c r="B130" s="89">
        <v>1.3</v>
      </c>
      <c r="C130" s="90" t="s">
        <v>65</v>
      </c>
      <c r="D130" s="74">
        <f t="shared" si="13"/>
        <v>0.18571428571428572</v>
      </c>
      <c r="E130" s="91">
        <v>4.0030000000000001</v>
      </c>
      <c r="F130" s="92">
        <v>7.6480000000000003E-3</v>
      </c>
      <c r="G130" s="88">
        <f t="shared" si="8"/>
        <v>4.0106479999999998</v>
      </c>
      <c r="H130" s="89">
        <v>4.9000000000000004</v>
      </c>
      <c r="I130" s="90" t="s">
        <v>66</v>
      </c>
      <c r="J130" s="76">
        <f t="shared" si="11"/>
        <v>4.9000000000000004</v>
      </c>
      <c r="K130" s="77">
        <v>2204</v>
      </c>
      <c r="L130" s="79" t="s">
        <v>64</v>
      </c>
      <c r="M130" s="74">
        <f t="shared" si="6"/>
        <v>0.22040000000000001</v>
      </c>
      <c r="N130" s="77">
        <v>2894</v>
      </c>
      <c r="O130" s="79" t="s">
        <v>64</v>
      </c>
      <c r="P130" s="74">
        <f t="shared" si="7"/>
        <v>0.28939999999999999</v>
      </c>
    </row>
    <row r="131" spans="1:16">
      <c r="A131" s="94"/>
      <c r="B131" s="89">
        <v>1.4</v>
      </c>
      <c r="C131" s="90" t="s">
        <v>65</v>
      </c>
      <c r="D131" s="74">
        <f t="shared" si="13"/>
        <v>0.19999999999999998</v>
      </c>
      <c r="E131" s="91">
        <v>4.0170000000000003</v>
      </c>
      <c r="F131" s="92">
        <v>7.1850000000000004E-3</v>
      </c>
      <c r="G131" s="88">
        <f t="shared" si="8"/>
        <v>4.0241850000000001</v>
      </c>
      <c r="H131" s="89">
        <v>5.14</v>
      </c>
      <c r="I131" s="90" t="s">
        <v>66</v>
      </c>
      <c r="J131" s="76">
        <f t="shared" si="11"/>
        <v>5.14</v>
      </c>
      <c r="K131" s="77">
        <v>2240</v>
      </c>
      <c r="L131" s="79" t="s">
        <v>64</v>
      </c>
      <c r="M131" s="74">
        <f t="shared" si="6"/>
        <v>0.22400000000000003</v>
      </c>
      <c r="N131" s="77">
        <v>2927</v>
      </c>
      <c r="O131" s="79" t="s">
        <v>64</v>
      </c>
      <c r="P131" s="74">
        <f t="shared" si="7"/>
        <v>0.29270000000000002</v>
      </c>
    </row>
    <row r="132" spans="1:16">
      <c r="A132" s="94"/>
      <c r="B132" s="89">
        <v>1.5</v>
      </c>
      <c r="C132" s="90" t="s">
        <v>65</v>
      </c>
      <c r="D132" s="74">
        <f t="shared" si="13"/>
        <v>0.21428571428571427</v>
      </c>
      <c r="E132" s="91">
        <v>4.0190000000000001</v>
      </c>
      <c r="F132" s="92">
        <v>6.7780000000000002E-3</v>
      </c>
      <c r="G132" s="88">
        <f t="shared" si="8"/>
        <v>4.0257779999999999</v>
      </c>
      <c r="H132" s="89">
        <v>5.39</v>
      </c>
      <c r="I132" s="90" t="s">
        <v>66</v>
      </c>
      <c r="J132" s="76">
        <f t="shared" si="11"/>
        <v>5.39</v>
      </c>
      <c r="K132" s="77">
        <v>2275</v>
      </c>
      <c r="L132" s="79" t="s">
        <v>64</v>
      </c>
      <c r="M132" s="74">
        <f t="shared" si="6"/>
        <v>0.22749999999999998</v>
      </c>
      <c r="N132" s="77">
        <v>2960</v>
      </c>
      <c r="O132" s="79" t="s">
        <v>64</v>
      </c>
      <c r="P132" s="74">
        <f t="shared" si="7"/>
        <v>0.29599999999999999</v>
      </c>
    </row>
    <row r="133" spans="1:16">
      <c r="A133" s="94"/>
      <c r="B133" s="89">
        <v>1.6</v>
      </c>
      <c r="C133" s="90" t="s">
        <v>65</v>
      </c>
      <c r="D133" s="74">
        <f t="shared" si="13"/>
        <v>0.22857142857142859</v>
      </c>
      <c r="E133" s="91">
        <v>4.0119999999999996</v>
      </c>
      <c r="F133" s="92">
        <v>6.417E-3</v>
      </c>
      <c r="G133" s="88">
        <f t="shared" si="8"/>
        <v>4.0184169999999995</v>
      </c>
      <c r="H133" s="89">
        <v>5.63</v>
      </c>
      <c r="I133" s="90" t="s">
        <v>66</v>
      </c>
      <c r="J133" s="76">
        <f t="shared" si="11"/>
        <v>5.63</v>
      </c>
      <c r="K133" s="77">
        <v>2309</v>
      </c>
      <c r="L133" s="79" t="s">
        <v>64</v>
      </c>
      <c r="M133" s="74">
        <f t="shared" si="6"/>
        <v>0.23090000000000002</v>
      </c>
      <c r="N133" s="77">
        <v>2990</v>
      </c>
      <c r="O133" s="79" t="s">
        <v>64</v>
      </c>
      <c r="P133" s="74">
        <f t="shared" si="7"/>
        <v>0.29900000000000004</v>
      </c>
    </row>
    <row r="134" spans="1:16">
      <c r="A134" s="94"/>
      <c r="B134" s="89">
        <v>1.7</v>
      </c>
      <c r="C134" s="90" t="s">
        <v>65</v>
      </c>
      <c r="D134" s="74">
        <f t="shared" si="13"/>
        <v>0.24285714285714285</v>
      </c>
      <c r="E134" s="91">
        <v>3.9980000000000002</v>
      </c>
      <c r="F134" s="92">
        <v>6.0959999999999999E-3</v>
      </c>
      <c r="G134" s="88">
        <f t="shared" si="8"/>
        <v>4.0040960000000005</v>
      </c>
      <c r="H134" s="89">
        <v>5.87</v>
      </c>
      <c r="I134" s="90" t="s">
        <v>66</v>
      </c>
      <c r="J134" s="76">
        <f t="shared" si="11"/>
        <v>5.87</v>
      </c>
      <c r="K134" s="77">
        <v>2342</v>
      </c>
      <c r="L134" s="79" t="s">
        <v>64</v>
      </c>
      <c r="M134" s="74">
        <f t="shared" si="6"/>
        <v>0.23420000000000002</v>
      </c>
      <c r="N134" s="77">
        <v>3020</v>
      </c>
      <c r="O134" s="79" t="s">
        <v>64</v>
      </c>
      <c r="P134" s="74">
        <f t="shared" si="7"/>
        <v>0.30199999999999999</v>
      </c>
    </row>
    <row r="135" spans="1:16">
      <c r="A135" s="94"/>
      <c r="B135" s="89">
        <v>1.8</v>
      </c>
      <c r="C135" s="90" t="s">
        <v>65</v>
      </c>
      <c r="D135" s="74">
        <f t="shared" si="13"/>
        <v>0.25714285714285717</v>
      </c>
      <c r="E135" s="91">
        <v>3.9769999999999999</v>
      </c>
      <c r="F135" s="92">
        <v>5.8069999999999997E-3</v>
      </c>
      <c r="G135" s="88">
        <f t="shared" si="8"/>
        <v>3.9828069999999998</v>
      </c>
      <c r="H135" s="89">
        <v>6.12</v>
      </c>
      <c r="I135" s="90" t="s">
        <v>66</v>
      </c>
      <c r="J135" s="76">
        <f t="shared" si="11"/>
        <v>6.12</v>
      </c>
      <c r="K135" s="77">
        <v>2375</v>
      </c>
      <c r="L135" s="79" t="s">
        <v>64</v>
      </c>
      <c r="M135" s="74">
        <f t="shared" si="6"/>
        <v>0.23749999999999999</v>
      </c>
      <c r="N135" s="77">
        <v>3049</v>
      </c>
      <c r="O135" s="79" t="s">
        <v>64</v>
      </c>
      <c r="P135" s="74">
        <f t="shared" si="7"/>
        <v>0.3049</v>
      </c>
    </row>
    <row r="136" spans="1:16">
      <c r="A136" s="94"/>
      <c r="B136" s="89">
        <v>2</v>
      </c>
      <c r="C136" s="90" t="s">
        <v>65</v>
      </c>
      <c r="D136" s="74">
        <f t="shared" si="13"/>
        <v>0.2857142857142857</v>
      </c>
      <c r="E136" s="91">
        <v>3.923</v>
      </c>
      <c r="F136" s="92">
        <v>5.3080000000000002E-3</v>
      </c>
      <c r="G136" s="88">
        <f t="shared" si="8"/>
        <v>3.9283079999999999</v>
      </c>
      <c r="H136" s="89">
        <v>6.61</v>
      </c>
      <c r="I136" s="90" t="s">
        <v>66</v>
      </c>
      <c r="J136" s="76">
        <f t="shared" si="11"/>
        <v>6.61</v>
      </c>
      <c r="K136" s="77">
        <v>2490</v>
      </c>
      <c r="L136" s="79" t="s">
        <v>64</v>
      </c>
      <c r="M136" s="74">
        <f t="shared" si="6"/>
        <v>0.24900000000000003</v>
      </c>
      <c r="N136" s="77">
        <v>3104</v>
      </c>
      <c r="O136" s="79" t="s">
        <v>64</v>
      </c>
      <c r="P136" s="74">
        <f t="shared" si="7"/>
        <v>0.31040000000000001</v>
      </c>
    </row>
    <row r="137" spans="1:16">
      <c r="A137" s="94"/>
      <c r="B137" s="89">
        <v>2.25</v>
      </c>
      <c r="C137" s="90" t="s">
        <v>65</v>
      </c>
      <c r="D137" s="74">
        <f t="shared" si="13"/>
        <v>0.32142857142857145</v>
      </c>
      <c r="E137" s="91">
        <v>3.839</v>
      </c>
      <c r="F137" s="92">
        <v>4.7999999999999996E-3</v>
      </c>
      <c r="G137" s="88">
        <f t="shared" si="8"/>
        <v>3.8437999999999999</v>
      </c>
      <c r="H137" s="89">
        <v>7.24</v>
      </c>
      <c r="I137" s="90" t="s">
        <v>66</v>
      </c>
      <c r="J137" s="76">
        <f t="shared" si="11"/>
        <v>7.24</v>
      </c>
      <c r="K137" s="77">
        <v>2660</v>
      </c>
      <c r="L137" s="79" t="s">
        <v>64</v>
      </c>
      <c r="M137" s="74">
        <f t="shared" si="6"/>
        <v>0.26600000000000001</v>
      </c>
      <c r="N137" s="77">
        <v>3170</v>
      </c>
      <c r="O137" s="79" t="s">
        <v>64</v>
      </c>
      <c r="P137" s="74">
        <f t="shared" si="7"/>
        <v>0.317</v>
      </c>
    </row>
    <row r="138" spans="1:16">
      <c r="A138" s="94"/>
      <c r="B138" s="89">
        <v>2.5</v>
      </c>
      <c r="C138" s="90" t="s">
        <v>65</v>
      </c>
      <c r="D138" s="74">
        <f t="shared" si="13"/>
        <v>0.35714285714285715</v>
      </c>
      <c r="E138" s="91">
        <v>3.746</v>
      </c>
      <c r="F138" s="92">
        <v>4.3860000000000001E-3</v>
      </c>
      <c r="G138" s="88">
        <f t="shared" si="8"/>
        <v>3.7503859999999998</v>
      </c>
      <c r="H138" s="89">
        <v>7.88</v>
      </c>
      <c r="I138" s="90" t="s">
        <v>66</v>
      </c>
      <c r="J138" s="76">
        <f t="shared" si="11"/>
        <v>7.88</v>
      </c>
      <c r="K138" s="77">
        <v>2826</v>
      </c>
      <c r="L138" s="79" t="s">
        <v>64</v>
      </c>
      <c r="M138" s="74">
        <f t="shared" si="6"/>
        <v>0.28260000000000002</v>
      </c>
      <c r="N138" s="77">
        <v>3235</v>
      </c>
      <c r="O138" s="79" t="s">
        <v>64</v>
      </c>
      <c r="P138" s="74">
        <f t="shared" si="7"/>
        <v>0.32350000000000001</v>
      </c>
    </row>
    <row r="139" spans="1:16">
      <c r="A139" s="94"/>
      <c r="B139" s="89">
        <v>2.75</v>
      </c>
      <c r="C139" s="90" t="s">
        <v>65</v>
      </c>
      <c r="D139" s="74">
        <f t="shared" si="13"/>
        <v>0.39285714285714285</v>
      </c>
      <c r="E139" s="91">
        <v>3.65</v>
      </c>
      <c r="F139" s="92">
        <v>4.0419999999999996E-3</v>
      </c>
      <c r="G139" s="88">
        <f t="shared" si="8"/>
        <v>3.654042</v>
      </c>
      <c r="H139" s="89">
        <v>8.5399999999999991</v>
      </c>
      <c r="I139" s="90" t="s">
        <v>66</v>
      </c>
      <c r="J139" s="76">
        <f t="shared" si="11"/>
        <v>8.5399999999999991</v>
      </c>
      <c r="K139" s="77">
        <v>2991</v>
      </c>
      <c r="L139" s="79" t="s">
        <v>64</v>
      </c>
      <c r="M139" s="74">
        <f t="shared" si="6"/>
        <v>0.29910000000000003</v>
      </c>
      <c r="N139" s="77">
        <v>3298</v>
      </c>
      <c r="O139" s="79" t="s">
        <v>64</v>
      </c>
      <c r="P139" s="74">
        <f t="shared" si="7"/>
        <v>0.32979999999999998</v>
      </c>
    </row>
    <row r="140" spans="1:16">
      <c r="A140" s="94"/>
      <c r="B140" s="89">
        <v>3</v>
      </c>
      <c r="C140" s="95" t="s">
        <v>65</v>
      </c>
      <c r="D140" s="74">
        <f t="shared" si="13"/>
        <v>0.42857142857142855</v>
      </c>
      <c r="E140" s="91">
        <v>3.552</v>
      </c>
      <c r="F140" s="92">
        <v>3.7499999999999999E-3</v>
      </c>
      <c r="G140" s="88">
        <f t="shared" si="8"/>
        <v>3.5557500000000002</v>
      </c>
      <c r="H140" s="89">
        <v>9.2200000000000006</v>
      </c>
      <c r="I140" s="90" t="s">
        <v>66</v>
      </c>
      <c r="J140" s="76">
        <f t="shared" si="11"/>
        <v>9.2200000000000006</v>
      </c>
      <c r="K140" s="77">
        <v>3155</v>
      </c>
      <c r="L140" s="79" t="s">
        <v>64</v>
      </c>
      <c r="M140" s="74">
        <f t="shared" si="6"/>
        <v>0.3155</v>
      </c>
      <c r="N140" s="77">
        <v>3360</v>
      </c>
      <c r="O140" s="79" t="s">
        <v>64</v>
      </c>
      <c r="P140" s="74">
        <f t="shared" si="7"/>
        <v>0.33599999999999997</v>
      </c>
    </row>
    <row r="141" spans="1:16">
      <c r="B141" s="89">
        <v>3.25</v>
      </c>
      <c r="C141" s="79" t="s">
        <v>65</v>
      </c>
      <c r="D141" s="74">
        <f t="shared" si="13"/>
        <v>0.4642857142857143</v>
      </c>
      <c r="E141" s="91">
        <v>3.4550000000000001</v>
      </c>
      <c r="F141" s="92">
        <v>3.5000000000000001E-3</v>
      </c>
      <c r="G141" s="88">
        <f t="shared" si="8"/>
        <v>3.4584999999999999</v>
      </c>
      <c r="H141" s="77">
        <v>9.91</v>
      </c>
      <c r="I141" s="79" t="s">
        <v>66</v>
      </c>
      <c r="J141" s="76">
        <f t="shared" si="11"/>
        <v>9.91</v>
      </c>
      <c r="K141" s="77">
        <v>3319</v>
      </c>
      <c r="L141" s="79" t="s">
        <v>64</v>
      </c>
      <c r="M141" s="74">
        <f t="shared" si="6"/>
        <v>0.33189999999999997</v>
      </c>
      <c r="N141" s="77">
        <v>3423</v>
      </c>
      <c r="O141" s="79" t="s">
        <v>64</v>
      </c>
      <c r="P141" s="74">
        <f t="shared" si="7"/>
        <v>0.34229999999999999</v>
      </c>
    </row>
    <row r="142" spans="1:16">
      <c r="B142" s="89">
        <v>3.5</v>
      </c>
      <c r="C142" s="79" t="s">
        <v>65</v>
      </c>
      <c r="D142" s="74">
        <f t="shared" si="13"/>
        <v>0.5</v>
      </c>
      <c r="E142" s="91">
        <v>3.36</v>
      </c>
      <c r="F142" s="92">
        <v>3.2829999999999999E-3</v>
      </c>
      <c r="G142" s="88">
        <f t="shared" si="8"/>
        <v>3.363283</v>
      </c>
      <c r="H142" s="77">
        <v>10.63</v>
      </c>
      <c r="I142" s="79" t="s">
        <v>66</v>
      </c>
      <c r="J142" s="76">
        <f t="shared" si="11"/>
        <v>10.63</v>
      </c>
      <c r="K142" s="77">
        <v>3483</v>
      </c>
      <c r="L142" s="79" t="s">
        <v>64</v>
      </c>
      <c r="M142" s="74">
        <f t="shared" si="6"/>
        <v>0.3483</v>
      </c>
      <c r="N142" s="77">
        <v>3486</v>
      </c>
      <c r="O142" s="79" t="s">
        <v>64</v>
      </c>
      <c r="P142" s="74">
        <f t="shared" si="7"/>
        <v>0.34860000000000002</v>
      </c>
    </row>
    <row r="143" spans="1:16">
      <c r="B143" s="89">
        <v>3.75</v>
      </c>
      <c r="C143" s="79" t="s">
        <v>65</v>
      </c>
      <c r="D143" s="74">
        <f t="shared" si="13"/>
        <v>0.5357142857142857</v>
      </c>
      <c r="E143" s="91">
        <v>3.2679999999999998</v>
      </c>
      <c r="F143" s="92">
        <v>3.0929999999999998E-3</v>
      </c>
      <c r="G143" s="88">
        <f t="shared" si="8"/>
        <v>3.2710929999999996</v>
      </c>
      <c r="H143" s="77">
        <v>11.37</v>
      </c>
      <c r="I143" s="79" t="s">
        <v>66</v>
      </c>
      <c r="J143" s="76">
        <f t="shared" si="11"/>
        <v>11.37</v>
      </c>
      <c r="K143" s="77">
        <v>3649</v>
      </c>
      <c r="L143" s="79" t="s">
        <v>64</v>
      </c>
      <c r="M143" s="74">
        <f t="shared" si="6"/>
        <v>0.3649</v>
      </c>
      <c r="N143" s="77">
        <v>3550</v>
      </c>
      <c r="O143" s="79" t="s">
        <v>64</v>
      </c>
      <c r="P143" s="74">
        <f t="shared" si="7"/>
        <v>0.35499999999999998</v>
      </c>
    </row>
    <row r="144" spans="1:16">
      <c r="B144" s="89">
        <v>4</v>
      </c>
      <c r="C144" s="79" t="s">
        <v>65</v>
      </c>
      <c r="D144" s="74">
        <f t="shared" si="13"/>
        <v>0.5714285714285714</v>
      </c>
      <c r="E144" s="91">
        <v>3.1789999999999998</v>
      </c>
      <c r="F144" s="92">
        <v>2.9250000000000001E-3</v>
      </c>
      <c r="G144" s="88">
        <f t="shared" si="8"/>
        <v>3.1819249999999997</v>
      </c>
      <c r="H144" s="77">
        <v>12.12</v>
      </c>
      <c r="I144" s="79" t="s">
        <v>66</v>
      </c>
      <c r="J144" s="76">
        <f t="shared" si="11"/>
        <v>12.12</v>
      </c>
      <c r="K144" s="77">
        <v>3817</v>
      </c>
      <c r="L144" s="79" t="s">
        <v>64</v>
      </c>
      <c r="M144" s="74">
        <f t="shared" si="6"/>
        <v>0.38170000000000004</v>
      </c>
      <c r="N144" s="77">
        <v>3614</v>
      </c>
      <c r="O144" s="79" t="s">
        <v>64</v>
      </c>
      <c r="P144" s="74">
        <f t="shared" si="7"/>
        <v>0.3614</v>
      </c>
    </row>
    <row r="145" spans="2:16">
      <c r="B145" s="89">
        <v>4.5</v>
      </c>
      <c r="C145" s="79" t="s">
        <v>65</v>
      </c>
      <c r="D145" s="74">
        <f t="shared" si="13"/>
        <v>0.6428571428571429</v>
      </c>
      <c r="E145" s="91">
        <v>3.01</v>
      </c>
      <c r="F145" s="92">
        <v>2.6410000000000001E-3</v>
      </c>
      <c r="G145" s="88">
        <f t="shared" si="8"/>
        <v>3.0126409999999999</v>
      </c>
      <c r="H145" s="77">
        <v>13.7</v>
      </c>
      <c r="I145" s="79" t="s">
        <v>66</v>
      </c>
      <c r="J145" s="76">
        <f t="shared" si="11"/>
        <v>13.7</v>
      </c>
      <c r="K145" s="77">
        <v>4446</v>
      </c>
      <c r="L145" s="79" t="s">
        <v>64</v>
      </c>
      <c r="M145" s="74">
        <f t="shared" si="6"/>
        <v>0.4446</v>
      </c>
      <c r="N145" s="77">
        <v>3747</v>
      </c>
      <c r="O145" s="79" t="s">
        <v>64</v>
      </c>
      <c r="P145" s="74">
        <f t="shared" si="7"/>
        <v>0.37469999999999998</v>
      </c>
    </row>
    <row r="146" spans="2:16">
      <c r="B146" s="89">
        <v>5</v>
      </c>
      <c r="C146" s="79" t="s">
        <v>65</v>
      </c>
      <c r="D146" s="74">
        <f t="shared" si="13"/>
        <v>0.7142857142857143</v>
      </c>
      <c r="E146" s="91">
        <v>2.8540000000000001</v>
      </c>
      <c r="F146" s="92">
        <v>2.4090000000000001E-3</v>
      </c>
      <c r="G146" s="88">
        <f t="shared" si="8"/>
        <v>2.8564090000000002</v>
      </c>
      <c r="H146" s="77">
        <v>15.37</v>
      </c>
      <c r="I146" s="79" t="s">
        <v>66</v>
      </c>
      <c r="J146" s="76">
        <f t="shared" si="11"/>
        <v>15.37</v>
      </c>
      <c r="K146" s="77">
        <v>5056</v>
      </c>
      <c r="L146" s="79" t="s">
        <v>64</v>
      </c>
      <c r="M146" s="74">
        <f t="shared" si="6"/>
        <v>0.50560000000000005</v>
      </c>
      <c r="N146" s="77">
        <v>3886</v>
      </c>
      <c r="O146" s="79" t="s">
        <v>64</v>
      </c>
      <c r="P146" s="74">
        <f t="shared" si="7"/>
        <v>0.3886</v>
      </c>
    </row>
    <row r="147" spans="2:16">
      <c r="B147" s="89">
        <v>5.5</v>
      </c>
      <c r="C147" s="79" t="s">
        <v>65</v>
      </c>
      <c r="D147" s="74">
        <f t="shared" si="13"/>
        <v>0.7857142857142857</v>
      </c>
      <c r="E147" s="91">
        <v>2.7120000000000002</v>
      </c>
      <c r="F147" s="92">
        <v>2.2169999999999998E-3</v>
      </c>
      <c r="G147" s="88">
        <f t="shared" si="8"/>
        <v>2.7142170000000001</v>
      </c>
      <c r="H147" s="77">
        <v>17.12</v>
      </c>
      <c r="I147" s="79" t="s">
        <v>66</v>
      </c>
      <c r="J147" s="76">
        <f t="shared" si="11"/>
        <v>17.12</v>
      </c>
      <c r="K147" s="77">
        <v>5656</v>
      </c>
      <c r="L147" s="79" t="s">
        <v>64</v>
      </c>
      <c r="M147" s="74">
        <f t="shared" si="6"/>
        <v>0.56559999999999999</v>
      </c>
      <c r="N147" s="77">
        <v>4031</v>
      </c>
      <c r="O147" s="79" t="s">
        <v>64</v>
      </c>
      <c r="P147" s="74">
        <f t="shared" si="7"/>
        <v>0.40309999999999996</v>
      </c>
    </row>
    <row r="148" spans="2:16">
      <c r="B148" s="89">
        <v>6</v>
      </c>
      <c r="C148" s="79" t="s">
        <v>65</v>
      </c>
      <c r="D148" s="74">
        <f t="shared" si="13"/>
        <v>0.8571428571428571</v>
      </c>
      <c r="E148" s="91">
        <v>2.5819999999999999</v>
      </c>
      <c r="F148" s="92">
        <v>2.055E-3</v>
      </c>
      <c r="G148" s="88">
        <f t="shared" si="8"/>
        <v>2.5840549999999998</v>
      </c>
      <c r="H148" s="77">
        <v>18.97</v>
      </c>
      <c r="I148" s="79" t="s">
        <v>66</v>
      </c>
      <c r="J148" s="76">
        <f t="shared" si="11"/>
        <v>18.97</v>
      </c>
      <c r="K148" s="77">
        <v>6253</v>
      </c>
      <c r="L148" s="79" t="s">
        <v>64</v>
      </c>
      <c r="M148" s="74">
        <f t="shared" ref="M148:M151" si="14">K148/1000/10</f>
        <v>0.62529999999999997</v>
      </c>
      <c r="N148" s="77">
        <v>4183</v>
      </c>
      <c r="O148" s="79" t="s">
        <v>64</v>
      </c>
      <c r="P148" s="74">
        <f t="shared" ref="P148:P160" si="15">N148/1000/10</f>
        <v>0.41830000000000001</v>
      </c>
    </row>
    <row r="149" spans="2:16">
      <c r="B149" s="89">
        <v>6.5</v>
      </c>
      <c r="C149" s="79" t="s">
        <v>65</v>
      </c>
      <c r="D149" s="74">
        <f t="shared" si="13"/>
        <v>0.9285714285714286</v>
      </c>
      <c r="E149" s="91">
        <v>2.464</v>
      </c>
      <c r="F149" s="92">
        <v>1.916E-3</v>
      </c>
      <c r="G149" s="88">
        <f t="shared" ref="G149:G212" si="16">E149+F149</f>
        <v>2.465916</v>
      </c>
      <c r="H149" s="77">
        <v>20.91</v>
      </c>
      <c r="I149" s="79" t="s">
        <v>66</v>
      </c>
      <c r="J149" s="76">
        <f t="shared" si="11"/>
        <v>20.91</v>
      </c>
      <c r="K149" s="77">
        <v>6850</v>
      </c>
      <c r="L149" s="79" t="s">
        <v>64</v>
      </c>
      <c r="M149" s="74">
        <f t="shared" si="14"/>
        <v>0.68499999999999994</v>
      </c>
      <c r="N149" s="77">
        <v>4344</v>
      </c>
      <c r="O149" s="79" t="s">
        <v>64</v>
      </c>
      <c r="P149" s="74">
        <f t="shared" si="15"/>
        <v>0.43440000000000001</v>
      </c>
    </row>
    <row r="150" spans="2:16">
      <c r="B150" s="89">
        <v>7</v>
      </c>
      <c r="C150" s="79" t="s">
        <v>65</v>
      </c>
      <c r="D150" s="74">
        <f t="shared" si="13"/>
        <v>1</v>
      </c>
      <c r="E150" s="91">
        <v>2.3570000000000002</v>
      </c>
      <c r="F150" s="92">
        <v>1.7960000000000001E-3</v>
      </c>
      <c r="G150" s="88">
        <f t="shared" si="16"/>
        <v>2.3587960000000003</v>
      </c>
      <c r="H150" s="77">
        <v>22.93</v>
      </c>
      <c r="I150" s="79" t="s">
        <v>66</v>
      </c>
      <c r="J150" s="76">
        <f t="shared" si="11"/>
        <v>22.93</v>
      </c>
      <c r="K150" s="77">
        <v>7449</v>
      </c>
      <c r="L150" s="79" t="s">
        <v>64</v>
      </c>
      <c r="M150" s="74">
        <f t="shared" si="14"/>
        <v>0.74490000000000001</v>
      </c>
      <c r="N150" s="77">
        <v>4513</v>
      </c>
      <c r="O150" s="79" t="s">
        <v>64</v>
      </c>
      <c r="P150" s="74">
        <f t="shared" si="15"/>
        <v>0.45129999999999998</v>
      </c>
    </row>
    <row r="151" spans="2:16">
      <c r="B151" s="89">
        <v>8</v>
      </c>
      <c r="C151" s="79" t="s">
        <v>65</v>
      </c>
      <c r="D151" s="74">
        <f t="shared" si="13"/>
        <v>1.1428571428571428</v>
      </c>
      <c r="E151" s="91">
        <v>2.169</v>
      </c>
      <c r="F151" s="92">
        <v>1.5969999999999999E-3</v>
      </c>
      <c r="G151" s="88">
        <f t="shared" si="16"/>
        <v>2.1705969999999999</v>
      </c>
      <c r="H151" s="77">
        <v>27.25</v>
      </c>
      <c r="I151" s="79" t="s">
        <v>66</v>
      </c>
      <c r="J151" s="76">
        <f t="shared" si="11"/>
        <v>27.25</v>
      </c>
      <c r="K151" s="77">
        <v>9679</v>
      </c>
      <c r="L151" s="79" t="s">
        <v>64</v>
      </c>
      <c r="M151" s="74">
        <f t="shared" si="14"/>
        <v>0.96789999999999998</v>
      </c>
      <c r="N151" s="77">
        <v>4876</v>
      </c>
      <c r="O151" s="79" t="s">
        <v>64</v>
      </c>
      <c r="P151" s="74">
        <f t="shared" si="15"/>
        <v>0.48760000000000003</v>
      </c>
    </row>
    <row r="152" spans="2:16">
      <c r="B152" s="89">
        <v>9</v>
      </c>
      <c r="C152" s="79" t="s">
        <v>65</v>
      </c>
      <c r="D152" s="74">
        <f t="shared" si="13"/>
        <v>1.2857142857142858</v>
      </c>
      <c r="E152" s="91">
        <v>2.0099999999999998</v>
      </c>
      <c r="F152" s="92">
        <v>1.4400000000000001E-3</v>
      </c>
      <c r="G152" s="88">
        <f t="shared" si="16"/>
        <v>2.0114399999999999</v>
      </c>
      <c r="H152" s="77">
        <v>31.93</v>
      </c>
      <c r="I152" s="79" t="s">
        <v>66</v>
      </c>
      <c r="J152" s="76">
        <f t="shared" si="11"/>
        <v>31.93</v>
      </c>
      <c r="K152" s="77">
        <v>1.18</v>
      </c>
      <c r="L152" s="78" t="s">
        <v>66</v>
      </c>
      <c r="M152" s="76">
        <f t="shared" ref="M151:M157" si="17">K152</f>
        <v>1.18</v>
      </c>
      <c r="N152" s="77">
        <v>5275</v>
      </c>
      <c r="O152" s="79" t="s">
        <v>64</v>
      </c>
      <c r="P152" s="74">
        <f t="shared" si="15"/>
        <v>0.52750000000000008</v>
      </c>
    </row>
    <row r="153" spans="2:16">
      <c r="B153" s="89">
        <v>10</v>
      </c>
      <c r="C153" s="79" t="s">
        <v>65</v>
      </c>
      <c r="D153" s="74">
        <f t="shared" si="13"/>
        <v>1.4285714285714286</v>
      </c>
      <c r="E153" s="91">
        <v>1.875</v>
      </c>
      <c r="F153" s="92">
        <v>1.3129999999999999E-3</v>
      </c>
      <c r="G153" s="88">
        <f t="shared" si="16"/>
        <v>1.8763129999999999</v>
      </c>
      <c r="H153" s="77">
        <v>36.97</v>
      </c>
      <c r="I153" s="79" t="s">
        <v>66</v>
      </c>
      <c r="J153" s="76">
        <f t="shared" si="11"/>
        <v>36.97</v>
      </c>
      <c r="K153" s="77">
        <v>1.38</v>
      </c>
      <c r="L153" s="79" t="s">
        <v>66</v>
      </c>
      <c r="M153" s="76">
        <f t="shared" si="17"/>
        <v>1.38</v>
      </c>
      <c r="N153" s="77">
        <v>5710</v>
      </c>
      <c r="O153" s="79" t="s">
        <v>64</v>
      </c>
      <c r="P153" s="74">
        <f t="shared" si="15"/>
        <v>0.57099999999999995</v>
      </c>
    </row>
    <row r="154" spans="2:16">
      <c r="B154" s="89">
        <v>11</v>
      </c>
      <c r="C154" s="79" t="s">
        <v>65</v>
      </c>
      <c r="D154" s="74">
        <f t="shared" si="13"/>
        <v>1.5714285714285714</v>
      </c>
      <c r="E154" s="91">
        <v>1.7589999999999999</v>
      </c>
      <c r="F154" s="92">
        <v>1.207E-3</v>
      </c>
      <c r="G154" s="88">
        <f t="shared" si="16"/>
        <v>1.7602069999999999</v>
      </c>
      <c r="H154" s="77">
        <v>42.35</v>
      </c>
      <c r="I154" s="79" t="s">
        <v>66</v>
      </c>
      <c r="J154" s="76">
        <f t="shared" si="11"/>
        <v>42.35</v>
      </c>
      <c r="K154" s="77">
        <v>1.58</v>
      </c>
      <c r="L154" s="79" t="s">
        <v>66</v>
      </c>
      <c r="M154" s="76">
        <f t="shared" si="17"/>
        <v>1.58</v>
      </c>
      <c r="N154" s="77">
        <v>6181</v>
      </c>
      <c r="O154" s="79" t="s">
        <v>64</v>
      </c>
      <c r="P154" s="74">
        <f t="shared" si="15"/>
        <v>0.61809999999999998</v>
      </c>
    </row>
    <row r="155" spans="2:16">
      <c r="B155" s="89">
        <v>12</v>
      </c>
      <c r="C155" s="79" t="s">
        <v>65</v>
      </c>
      <c r="D155" s="74">
        <f t="shared" si="13"/>
        <v>1.7142857142857142</v>
      </c>
      <c r="E155" s="91">
        <v>1.657</v>
      </c>
      <c r="F155" s="92">
        <v>1.1169999999999999E-3</v>
      </c>
      <c r="G155" s="88">
        <f t="shared" si="16"/>
        <v>1.6581170000000001</v>
      </c>
      <c r="H155" s="77">
        <v>48.07</v>
      </c>
      <c r="I155" s="79" t="s">
        <v>66</v>
      </c>
      <c r="J155" s="76">
        <f t="shared" si="11"/>
        <v>48.07</v>
      </c>
      <c r="K155" s="77">
        <v>1.78</v>
      </c>
      <c r="L155" s="79" t="s">
        <v>66</v>
      </c>
      <c r="M155" s="76">
        <f t="shared" si="17"/>
        <v>1.78</v>
      </c>
      <c r="N155" s="77">
        <v>6687</v>
      </c>
      <c r="O155" s="79" t="s">
        <v>64</v>
      </c>
      <c r="P155" s="74">
        <f t="shared" si="15"/>
        <v>0.66870000000000007</v>
      </c>
    </row>
    <row r="156" spans="2:16">
      <c r="B156" s="89">
        <v>13</v>
      </c>
      <c r="C156" s="79" t="s">
        <v>65</v>
      </c>
      <c r="D156" s="74">
        <f t="shared" si="13"/>
        <v>1.8571428571428572</v>
      </c>
      <c r="E156" s="91">
        <v>1.5680000000000001</v>
      </c>
      <c r="F156" s="92">
        <v>1.041E-3</v>
      </c>
      <c r="G156" s="88">
        <f t="shared" si="16"/>
        <v>1.5690410000000001</v>
      </c>
      <c r="H156" s="77">
        <v>54.13</v>
      </c>
      <c r="I156" s="79" t="s">
        <v>66</v>
      </c>
      <c r="J156" s="76">
        <f t="shared" si="11"/>
        <v>54.13</v>
      </c>
      <c r="K156" s="77">
        <v>1.98</v>
      </c>
      <c r="L156" s="79" t="s">
        <v>66</v>
      </c>
      <c r="M156" s="76">
        <f t="shared" si="17"/>
        <v>1.98</v>
      </c>
      <c r="N156" s="77">
        <v>7227</v>
      </c>
      <c r="O156" s="79" t="s">
        <v>64</v>
      </c>
      <c r="P156" s="74">
        <f t="shared" si="15"/>
        <v>0.72270000000000001</v>
      </c>
    </row>
    <row r="157" spans="2:16">
      <c r="B157" s="89">
        <v>14</v>
      </c>
      <c r="C157" s="79" t="s">
        <v>65</v>
      </c>
      <c r="D157" s="74">
        <f t="shared" si="13"/>
        <v>2</v>
      </c>
      <c r="E157" s="91">
        <v>1.4890000000000001</v>
      </c>
      <c r="F157" s="92">
        <v>9.7499999999999996E-4</v>
      </c>
      <c r="G157" s="88">
        <f t="shared" si="16"/>
        <v>1.489975</v>
      </c>
      <c r="H157" s="77">
        <v>60.52</v>
      </c>
      <c r="I157" s="79" t="s">
        <v>66</v>
      </c>
      <c r="J157" s="76">
        <f t="shared" si="11"/>
        <v>60.52</v>
      </c>
      <c r="K157" s="77">
        <v>2.1800000000000002</v>
      </c>
      <c r="L157" s="79" t="s">
        <v>66</v>
      </c>
      <c r="M157" s="76">
        <f t="shared" si="17"/>
        <v>2.1800000000000002</v>
      </c>
      <c r="N157" s="77">
        <v>7800</v>
      </c>
      <c r="O157" s="79" t="s">
        <v>64</v>
      </c>
      <c r="P157" s="74">
        <f t="shared" si="15"/>
        <v>0.78</v>
      </c>
    </row>
    <row r="158" spans="2:16">
      <c r="B158" s="89">
        <v>15</v>
      </c>
      <c r="C158" s="79" t="s">
        <v>65</v>
      </c>
      <c r="D158" s="74">
        <f t="shared" si="13"/>
        <v>2.1428571428571428</v>
      </c>
      <c r="E158" s="91">
        <v>1.4279999999999999</v>
      </c>
      <c r="F158" s="92">
        <v>9.1710000000000001E-4</v>
      </c>
      <c r="G158" s="88">
        <f t="shared" si="16"/>
        <v>1.4289170999999998</v>
      </c>
      <c r="H158" s="77">
        <v>67.22</v>
      </c>
      <c r="I158" s="79" t="s">
        <v>66</v>
      </c>
      <c r="J158" s="76">
        <f t="shared" si="11"/>
        <v>67.22</v>
      </c>
      <c r="K158" s="77">
        <v>2.38</v>
      </c>
      <c r="L158" s="79" t="s">
        <v>66</v>
      </c>
      <c r="M158" s="76">
        <f t="shared" ref="M158:M160" si="18">K158</f>
        <v>2.38</v>
      </c>
      <c r="N158" s="77">
        <v>8405</v>
      </c>
      <c r="O158" s="79" t="s">
        <v>64</v>
      </c>
      <c r="P158" s="74">
        <f t="shared" si="15"/>
        <v>0.84049999999999991</v>
      </c>
    </row>
    <row r="159" spans="2:16">
      <c r="B159" s="89">
        <v>16</v>
      </c>
      <c r="C159" s="79" t="s">
        <v>65</v>
      </c>
      <c r="D159" s="74">
        <f t="shared" si="13"/>
        <v>2.2857142857142856</v>
      </c>
      <c r="E159" s="91">
        <v>1.367</v>
      </c>
      <c r="F159" s="92">
        <v>8.6609999999999996E-4</v>
      </c>
      <c r="G159" s="88">
        <f t="shared" si="16"/>
        <v>1.3678661000000001</v>
      </c>
      <c r="H159" s="77">
        <v>74.209999999999994</v>
      </c>
      <c r="I159" s="79" t="s">
        <v>66</v>
      </c>
      <c r="J159" s="76">
        <f t="shared" si="11"/>
        <v>74.209999999999994</v>
      </c>
      <c r="K159" s="77">
        <v>2.59</v>
      </c>
      <c r="L159" s="79" t="s">
        <v>66</v>
      </c>
      <c r="M159" s="76">
        <f t="shared" si="18"/>
        <v>2.59</v>
      </c>
      <c r="N159" s="77">
        <v>9039</v>
      </c>
      <c r="O159" s="79" t="s">
        <v>64</v>
      </c>
      <c r="P159" s="74">
        <f t="shared" si="15"/>
        <v>0.90389999999999993</v>
      </c>
    </row>
    <row r="160" spans="2:16">
      <c r="B160" s="89">
        <v>17</v>
      </c>
      <c r="C160" s="79" t="s">
        <v>65</v>
      </c>
      <c r="D160" s="74">
        <f t="shared" si="13"/>
        <v>2.4285714285714284</v>
      </c>
      <c r="E160" s="91">
        <v>1.3049999999999999</v>
      </c>
      <c r="F160" s="92">
        <v>8.206E-4</v>
      </c>
      <c r="G160" s="88">
        <f t="shared" si="16"/>
        <v>1.3058205999999999</v>
      </c>
      <c r="H160" s="77">
        <v>81.53</v>
      </c>
      <c r="I160" s="79" t="s">
        <v>66</v>
      </c>
      <c r="J160" s="76">
        <f t="shared" si="11"/>
        <v>81.53</v>
      </c>
      <c r="K160" s="77">
        <v>2.79</v>
      </c>
      <c r="L160" s="79" t="s">
        <v>66</v>
      </c>
      <c r="M160" s="76">
        <f t="shared" si="18"/>
        <v>2.79</v>
      </c>
      <c r="N160" s="77">
        <v>9704</v>
      </c>
      <c r="O160" s="79" t="s">
        <v>64</v>
      </c>
      <c r="P160" s="74">
        <f t="shared" si="15"/>
        <v>0.97040000000000004</v>
      </c>
    </row>
    <row r="161" spans="2:16">
      <c r="B161" s="89">
        <v>18</v>
      </c>
      <c r="C161" s="79" t="s">
        <v>65</v>
      </c>
      <c r="D161" s="74">
        <f t="shared" si="13"/>
        <v>2.5714285714285716</v>
      </c>
      <c r="E161" s="91">
        <v>1.2470000000000001</v>
      </c>
      <c r="F161" s="92">
        <v>7.7999999999999999E-4</v>
      </c>
      <c r="G161" s="88">
        <f t="shared" si="16"/>
        <v>1.2477800000000001</v>
      </c>
      <c r="H161" s="77">
        <v>89.18</v>
      </c>
      <c r="I161" s="79" t="s">
        <v>66</v>
      </c>
      <c r="J161" s="76">
        <f t="shared" si="11"/>
        <v>89.18</v>
      </c>
      <c r="K161" s="77">
        <v>3</v>
      </c>
      <c r="L161" s="79" t="s">
        <v>66</v>
      </c>
      <c r="M161" s="76">
        <f t="shared" ref="M161:M196" si="19">K161</f>
        <v>3</v>
      </c>
      <c r="N161" s="77">
        <v>1.04</v>
      </c>
      <c r="O161" s="78" t="s">
        <v>66</v>
      </c>
      <c r="P161" s="74">
        <f t="shared" ref="P160:P168" si="20">N161</f>
        <v>1.04</v>
      </c>
    </row>
    <row r="162" spans="2:16">
      <c r="B162" s="89">
        <v>20</v>
      </c>
      <c r="C162" s="79" t="s">
        <v>65</v>
      </c>
      <c r="D162" s="74">
        <f t="shared" si="13"/>
        <v>2.8571428571428572</v>
      </c>
      <c r="E162" s="91">
        <v>1.147</v>
      </c>
      <c r="F162" s="92">
        <v>7.1020000000000002E-4</v>
      </c>
      <c r="G162" s="88">
        <f t="shared" si="16"/>
        <v>1.1477102000000001</v>
      </c>
      <c r="H162" s="77">
        <v>105.52</v>
      </c>
      <c r="I162" s="79" t="s">
        <v>66</v>
      </c>
      <c r="J162" s="76">
        <f t="shared" si="11"/>
        <v>105.52</v>
      </c>
      <c r="K162" s="77">
        <v>3.8</v>
      </c>
      <c r="L162" s="79" t="s">
        <v>66</v>
      </c>
      <c r="M162" s="76">
        <f t="shared" si="19"/>
        <v>3.8</v>
      </c>
      <c r="N162" s="77">
        <v>1.19</v>
      </c>
      <c r="O162" s="79" t="s">
        <v>66</v>
      </c>
      <c r="P162" s="74">
        <f t="shared" si="20"/>
        <v>1.19</v>
      </c>
    </row>
    <row r="163" spans="2:16">
      <c r="B163" s="89">
        <v>22.5</v>
      </c>
      <c r="C163" s="79" t="s">
        <v>65</v>
      </c>
      <c r="D163" s="74">
        <f t="shared" si="13"/>
        <v>3.2142857142857144</v>
      </c>
      <c r="E163" s="91">
        <v>1.0449999999999999</v>
      </c>
      <c r="F163" s="92">
        <v>6.3940000000000004E-4</v>
      </c>
      <c r="G163" s="88">
        <f t="shared" si="16"/>
        <v>1.0456394</v>
      </c>
      <c r="H163" s="77">
        <v>127.83</v>
      </c>
      <c r="I163" s="79" t="s">
        <v>66</v>
      </c>
      <c r="J163" s="76">
        <f t="shared" si="11"/>
        <v>127.83</v>
      </c>
      <c r="K163" s="77">
        <v>4.95</v>
      </c>
      <c r="L163" s="79" t="s">
        <v>66</v>
      </c>
      <c r="M163" s="76">
        <f t="shared" si="19"/>
        <v>4.95</v>
      </c>
      <c r="N163" s="77">
        <v>1.39</v>
      </c>
      <c r="O163" s="79" t="s">
        <v>66</v>
      </c>
      <c r="P163" s="74">
        <f t="shared" si="20"/>
        <v>1.39</v>
      </c>
    </row>
    <row r="164" spans="2:16">
      <c r="B164" s="89">
        <v>25</v>
      </c>
      <c r="C164" s="79" t="s">
        <v>65</v>
      </c>
      <c r="D164" s="74">
        <f t="shared" si="13"/>
        <v>3.5714285714285716</v>
      </c>
      <c r="E164" s="91">
        <v>0.96050000000000002</v>
      </c>
      <c r="F164" s="92">
        <v>5.8200000000000005E-4</v>
      </c>
      <c r="G164" s="88">
        <f t="shared" si="16"/>
        <v>0.96108199999999999</v>
      </c>
      <c r="H164" s="77">
        <v>152.22</v>
      </c>
      <c r="I164" s="79" t="s">
        <v>66</v>
      </c>
      <c r="J164" s="76">
        <f t="shared" si="11"/>
        <v>152.22</v>
      </c>
      <c r="K164" s="77">
        <v>6.05</v>
      </c>
      <c r="L164" s="79" t="s">
        <v>66</v>
      </c>
      <c r="M164" s="76">
        <f t="shared" si="19"/>
        <v>6.05</v>
      </c>
      <c r="N164" s="77">
        <v>1.62</v>
      </c>
      <c r="O164" s="79" t="s">
        <v>66</v>
      </c>
      <c r="P164" s="74">
        <f t="shared" si="20"/>
        <v>1.62</v>
      </c>
    </row>
    <row r="165" spans="2:16">
      <c r="B165" s="89">
        <v>27.5</v>
      </c>
      <c r="C165" s="79" t="s">
        <v>65</v>
      </c>
      <c r="D165" s="74">
        <f t="shared" si="13"/>
        <v>3.9285714285714284</v>
      </c>
      <c r="E165" s="91">
        <v>0.8901</v>
      </c>
      <c r="F165" s="92">
        <v>5.3439999999999998E-4</v>
      </c>
      <c r="G165" s="88">
        <f t="shared" si="16"/>
        <v>0.89063440000000005</v>
      </c>
      <c r="H165" s="77">
        <v>178.64</v>
      </c>
      <c r="I165" s="79" t="s">
        <v>66</v>
      </c>
      <c r="J165" s="76">
        <f t="shared" si="11"/>
        <v>178.64</v>
      </c>
      <c r="K165" s="77">
        <v>7.13</v>
      </c>
      <c r="L165" s="79" t="s">
        <v>66</v>
      </c>
      <c r="M165" s="76">
        <f t="shared" si="19"/>
        <v>7.13</v>
      </c>
      <c r="N165" s="77">
        <v>1.86</v>
      </c>
      <c r="O165" s="79" t="s">
        <v>66</v>
      </c>
      <c r="P165" s="74">
        <f t="shared" si="20"/>
        <v>1.86</v>
      </c>
    </row>
    <row r="166" spans="2:16">
      <c r="B166" s="89">
        <v>30</v>
      </c>
      <c r="C166" s="79" t="s">
        <v>65</v>
      </c>
      <c r="D166" s="74">
        <f t="shared" si="13"/>
        <v>4.2857142857142856</v>
      </c>
      <c r="E166" s="91">
        <v>0.83020000000000005</v>
      </c>
      <c r="F166" s="92">
        <v>4.9439999999999998E-4</v>
      </c>
      <c r="G166" s="88">
        <f t="shared" si="16"/>
        <v>0.83069440000000005</v>
      </c>
      <c r="H166" s="77">
        <v>207.06</v>
      </c>
      <c r="I166" s="79" t="s">
        <v>66</v>
      </c>
      <c r="J166" s="76">
        <f t="shared" si="11"/>
        <v>207.06</v>
      </c>
      <c r="K166" s="77">
        <v>8.1999999999999993</v>
      </c>
      <c r="L166" s="79" t="s">
        <v>66</v>
      </c>
      <c r="M166" s="76">
        <f t="shared" si="19"/>
        <v>8.1999999999999993</v>
      </c>
      <c r="N166" s="77">
        <v>2.12</v>
      </c>
      <c r="O166" s="79" t="s">
        <v>66</v>
      </c>
      <c r="P166" s="74">
        <f t="shared" si="20"/>
        <v>2.12</v>
      </c>
    </row>
    <row r="167" spans="2:16">
      <c r="B167" s="89">
        <v>32.5</v>
      </c>
      <c r="C167" s="79" t="s">
        <v>65</v>
      </c>
      <c r="D167" s="74">
        <f t="shared" si="13"/>
        <v>4.6428571428571432</v>
      </c>
      <c r="E167" s="91">
        <v>0.77849999999999997</v>
      </c>
      <c r="F167" s="92">
        <v>4.6020000000000002E-4</v>
      </c>
      <c r="G167" s="88">
        <f t="shared" si="16"/>
        <v>0.77896019999999999</v>
      </c>
      <c r="H167" s="77">
        <v>237.45</v>
      </c>
      <c r="I167" s="79" t="s">
        <v>66</v>
      </c>
      <c r="J167" s="76">
        <f t="shared" si="11"/>
        <v>237.45</v>
      </c>
      <c r="K167" s="77">
        <v>9.27</v>
      </c>
      <c r="L167" s="79" t="s">
        <v>66</v>
      </c>
      <c r="M167" s="76">
        <f t="shared" si="19"/>
        <v>9.27</v>
      </c>
      <c r="N167" s="77">
        <v>2.4</v>
      </c>
      <c r="O167" s="79" t="s">
        <v>66</v>
      </c>
      <c r="P167" s="74">
        <f t="shared" si="20"/>
        <v>2.4</v>
      </c>
    </row>
    <row r="168" spans="2:16">
      <c r="B168" s="89">
        <v>35</v>
      </c>
      <c r="C168" s="79" t="s">
        <v>65</v>
      </c>
      <c r="D168" s="74">
        <f t="shared" si="13"/>
        <v>5</v>
      </c>
      <c r="E168" s="91">
        <v>0.73350000000000004</v>
      </c>
      <c r="F168" s="92">
        <v>4.306E-4</v>
      </c>
      <c r="G168" s="88">
        <f t="shared" si="16"/>
        <v>0.73393059999999999</v>
      </c>
      <c r="H168" s="77">
        <v>269.77999999999997</v>
      </c>
      <c r="I168" s="79" t="s">
        <v>66</v>
      </c>
      <c r="J168" s="76">
        <f t="shared" si="11"/>
        <v>269.77999999999997</v>
      </c>
      <c r="K168" s="77">
        <v>10.36</v>
      </c>
      <c r="L168" s="79" t="s">
        <v>66</v>
      </c>
      <c r="M168" s="76">
        <f t="shared" si="19"/>
        <v>10.36</v>
      </c>
      <c r="N168" s="77">
        <v>2.69</v>
      </c>
      <c r="O168" s="79" t="s">
        <v>66</v>
      </c>
      <c r="P168" s="74">
        <f t="shared" si="20"/>
        <v>2.69</v>
      </c>
    </row>
    <row r="169" spans="2:16">
      <c r="B169" s="89">
        <v>37.5</v>
      </c>
      <c r="C169" s="79" t="s">
        <v>65</v>
      </c>
      <c r="D169" s="74">
        <f t="shared" si="13"/>
        <v>5.3571428571428568</v>
      </c>
      <c r="E169" s="91">
        <v>0.69389999999999996</v>
      </c>
      <c r="F169" s="92">
        <v>4.0470000000000002E-4</v>
      </c>
      <c r="G169" s="88">
        <f t="shared" si="16"/>
        <v>0.6943047</v>
      </c>
      <c r="H169" s="77">
        <v>304.02</v>
      </c>
      <c r="I169" s="79" t="s">
        <v>66</v>
      </c>
      <c r="J169" s="76">
        <f t="shared" si="11"/>
        <v>304.02</v>
      </c>
      <c r="K169" s="77">
        <v>11.45</v>
      </c>
      <c r="L169" s="79" t="s">
        <v>66</v>
      </c>
      <c r="M169" s="76">
        <f t="shared" si="19"/>
        <v>11.45</v>
      </c>
      <c r="N169" s="77">
        <v>3</v>
      </c>
      <c r="O169" s="79" t="s">
        <v>66</v>
      </c>
      <c r="P169" s="74">
        <f t="shared" ref="P169:P174" si="21">N169</f>
        <v>3</v>
      </c>
    </row>
    <row r="170" spans="2:16">
      <c r="B170" s="89">
        <v>40</v>
      </c>
      <c r="C170" s="79" t="s">
        <v>65</v>
      </c>
      <c r="D170" s="74">
        <f t="shared" si="13"/>
        <v>5.7142857142857144</v>
      </c>
      <c r="E170" s="91">
        <v>0.65859999999999996</v>
      </c>
      <c r="F170" s="92">
        <v>3.8200000000000002E-4</v>
      </c>
      <c r="G170" s="88">
        <f t="shared" si="16"/>
        <v>0.65898199999999996</v>
      </c>
      <c r="H170" s="77">
        <v>340.16</v>
      </c>
      <c r="I170" s="79" t="s">
        <v>66</v>
      </c>
      <c r="J170" s="76">
        <f t="shared" si="11"/>
        <v>340.16</v>
      </c>
      <c r="K170" s="77">
        <v>12.56</v>
      </c>
      <c r="L170" s="79" t="s">
        <v>66</v>
      </c>
      <c r="M170" s="76">
        <f t="shared" si="19"/>
        <v>12.56</v>
      </c>
      <c r="N170" s="77">
        <v>3.33</v>
      </c>
      <c r="O170" s="79" t="s">
        <v>66</v>
      </c>
      <c r="P170" s="74">
        <f t="shared" si="21"/>
        <v>3.33</v>
      </c>
    </row>
    <row r="171" spans="2:16">
      <c r="B171" s="89">
        <v>45</v>
      </c>
      <c r="C171" s="79" t="s">
        <v>65</v>
      </c>
      <c r="D171" s="74">
        <f t="shared" si="13"/>
        <v>6.4285714285714288</v>
      </c>
      <c r="E171" s="91">
        <v>0.5988</v>
      </c>
      <c r="F171" s="92">
        <v>3.436E-4</v>
      </c>
      <c r="G171" s="88">
        <f t="shared" si="16"/>
        <v>0.5991436</v>
      </c>
      <c r="H171" s="77">
        <v>417.97</v>
      </c>
      <c r="I171" s="79" t="s">
        <v>66</v>
      </c>
      <c r="J171" s="76">
        <f t="shared" si="11"/>
        <v>417.97</v>
      </c>
      <c r="K171" s="77">
        <v>16.739999999999998</v>
      </c>
      <c r="L171" s="79" t="s">
        <v>66</v>
      </c>
      <c r="M171" s="76">
        <f t="shared" si="19"/>
        <v>16.739999999999998</v>
      </c>
      <c r="N171" s="77">
        <v>4.04</v>
      </c>
      <c r="O171" s="79" t="s">
        <v>66</v>
      </c>
      <c r="P171" s="74">
        <f t="shared" si="21"/>
        <v>4.04</v>
      </c>
    </row>
    <row r="172" spans="2:16">
      <c r="B172" s="89">
        <v>50</v>
      </c>
      <c r="C172" s="79" t="s">
        <v>65</v>
      </c>
      <c r="D172" s="74">
        <f t="shared" si="13"/>
        <v>7.1428571428571432</v>
      </c>
      <c r="E172" s="91">
        <v>0.54969999999999997</v>
      </c>
      <c r="F172" s="92">
        <v>3.1250000000000001E-4</v>
      </c>
      <c r="G172" s="88">
        <f t="shared" si="16"/>
        <v>0.55001250000000002</v>
      </c>
      <c r="H172" s="77">
        <v>503.14</v>
      </c>
      <c r="I172" s="79" t="s">
        <v>66</v>
      </c>
      <c r="J172" s="76">
        <f t="shared" ref="J172:J176" si="22">H172</f>
        <v>503.14</v>
      </c>
      <c r="K172" s="77">
        <v>20.67</v>
      </c>
      <c r="L172" s="79" t="s">
        <v>66</v>
      </c>
      <c r="M172" s="76">
        <f t="shared" si="19"/>
        <v>20.67</v>
      </c>
      <c r="N172" s="77">
        <v>4.8099999999999996</v>
      </c>
      <c r="O172" s="79" t="s">
        <v>66</v>
      </c>
      <c r="P172" s="74">
        <f t="shared" si="21"/>
        <v>4.8099999999999996</v>
      </c>
    </row>
    <row r="173" spans="2:16">
      <c r="B173" s="89">
        <v>55</v>
      </c>
      <c r="C173" s="79" t="s">
        <v>65</v>
      </c>
      <c r="D173" s="74">
        <f t="shared" si="13"/>
        <v>7.8571428571428568</v>
      </c>
      <c r="E173" s="91">
        <v>0.50870000000000004</v>
      </c>
      <c r="F173" s="92">
        <v>2.8679999999999998E-4</v>
      </c>
      <c r="G173" s="88">
        <f t="shared" si="16"/>
        <v>0.50898680000000007</v>
      </c>
      <c r="H173" s="77">
        <v>595.54</v>
      </c>
      <c r="I173" s="79" t="s">
        <v>66</v>
      </c>
      <c r="J173" s="76">
        <f t="shared" si="22"/>
        <v>595.54</v>
      </c>
      <c r="K173" s="77">
        <v>24.5</v>
      </c>
      <c r="L173" s="79" t="s">
        <v>66</v>
      </c>
      <c r="M173" s="76">
        <f t="shared" si="19"/>
        <v>24.5</v>
      </c>
      <c r="N173" s="77">
        <v>5.65</v>
      </c>
      <c r="O173" s="79" t="s">
        <v>66</v>
      </c>
      <c r="P173" s="74">
        <f t="shared" si="21"/>
        <v>5.65</v>
      </c>
    </row>
    <row r="174" spans="2:16">
      <c r="B174" s="89">
        <v>60</v>
      </c>
      <c r="C174" s="79" t="s">
        <v>65</v>
      </c>
      <c r="D174" s="74">
        <f t="shared" si="13"/>
        <v>8.5714285714285712</v>
      </c>
      <c r="E174" s="91">
        <v>0.47389999999999999</v>
      </c>
      <c r="F174" s="92">
        <v>2.6509999999999999E-4</v>
      </c>
      <c r="G174" s="88">
        <f t="shared" si="16"/>
        <v>0.47416510000000001</v>
      </c>
      <c r="H174" s="77">
        <v>695.05</v>
      </c>
      <c r="I174" s="79" t="s">
        <v>66</v>
      </c>
      <c r="J174" s="76">
        <f t="shared" si="22"/>
        <v>695.05</v>
      </c>
      <c r="K174" s="77">
        <v>28.3</v>
      </c>
      <c r="L174" s="79" t="s">
        <v>66</v>
      </c>
      <c r="M174" s="76">
        <f t="shared" si="19"/>
        <v>28.3</v>
      </c>
      <c r="N174" s="77">
        <v>6.54</v>
      </c>
      <c r="O174" s="79" t="s">
        <v>66</v>
      </c>
      <c r="P174" s="74">
        <f t="shared" si="21"/>
        <v>6.54</v>
      </c>
    </row>
    <row r="175" spans="2:16">
      <c r="B175" s="89">
        <v>65</v>
      </c>
      <c r="C175" s="79" t="s">
        <v>65</v>
      </c>
      <c r="D175" s="74">
        <f t="shared" si="13"/>
        <v>9.2857142857142865</v>
      </c>
      <c r="E175" s="91">
        <v>0.44390000000000002</v>
      </c>
      <c r="F175" s="92">
        <v>2.4659999999999998E-4</v>
      </c>
      <c r="G175" s="88">
        <f t="shared" si="16"/>
        <v>0.4441466</v>
      </c>
      <c r="H175" s="77">
        <v>801.58</v>
      </c>
      <c r="I175" s="79" t="s">
        <v>66</v>
      </c>
      <c r="J175" s="76">
        <f t="shared" si="22"/>
        <v>801.58</v>
      </c>
      <c r="K175" s="77">
        <v>32.11</v>
      </c>
      <c r="L175" s="79" t="s">
        <v>66</v>
      </c>
      <c r="M175" s="76">
        <f t="shared" si="19"/>
        <v>32.11</v>
      </c>
      <c r="N175" s="77">
        <v>7.5</v>
      </c>
      <c r="O175" s="79" t="s">
        <v>66</v>
      </c>
      <c r="P175" s="76">
        <f t="shared" ref="P175:P205" si="23">N175</f>
        <v>7.5</v>
      </c>
    </row>
    <row r="176" spans="2:16">
      <c r="B176" s="89">
        <v>70</v>
      </c>
      <c r="C176" s="79" t="s">
        <v>65</v>
      </c>
      <c r="D176" s="74">
        <f t="shared" si="13"/>
        <v>10</v>
      </c>
      <c r="E176" s="91">
        <v>0.4178</v>
      </c>
      <c r="F176" s="92">
        <v>2.3059999999999999E-4</v>
      </c>
      <c r="G176" s="88">
        <f t="shared" si="16"/>
        <v>0.41803060000000003</v>
      </c>
      <c r="H176" s="77">
        <v>915.04</v>
      </c>
      <c r="I176" s="79" t="s">
        <v>66</v>
      </c>
      <c r="J176" s="76">
        <f t="shared" si="22"/>
        <v>915.04</v>
      </c>
      <c r="K176" s="77">
        <v>35.950000000000003</v>
      </c>
      <c r="L176" s="79" t="s">
        <v>66</v>
      </c>
      <c r="M176" s="76">
        <f t="shared" si="19"/>
        <v>35.950000000000003</v>
      </c>
      <c r="N176" s="77">
        <v>8.52</v>
      </c>
      <c r="O176" s="79" t="s">
        <v>66</v>
      </c>
      <c r="P176" s="76">
        <f t="shared" si="23"/>
        <v>8.52</v>
      </c>
    </row>
    <row r="177" spans="1:16">
      <c r="A177" s="4"/>
      <c r="B177" s="89">
        <v>80</v>
      </c>
      <c r="C177" s="79" t="s">
        <v>65</v>
      </c>
      <c r="D177" s="74">
        <f t="shared" si="13"/>
        <v>11.428571428571429</v>
      </c>
      <c r="E177" s="91">
        <v>0.3745</v>
      </c>
      <c r="F177" s="92">
        <v>2.0440000000000001E-4</v>
      </c>
      <c r="G177" s="88">
        <f t="shared" si="16"/>
        <v>0.37470439999999999</v>
      </c>
      <c r="H177" s="77">
        <v>1.1599999999999999</v>
      </c>
      <c r="I177" s="78" t="s">
        <v>12</v>
      </c>
      <c r="J177" s="76">
        <f t="shared" ref="J177:J182" si="24">H177*1000</f>
        <v>1160</v>
      </c>
      <c r="K177" s="77">
        <v>50.25</v>
      </c>
      <c r="L177" s="79" t="s">
        <v>66</v>
      </c>
      <c r="M177" s="76">
        <f t="shared" si="19"/>
        <v>50.25</v>
      </c>
      <c r="N177" s="77">
        <v>10.73</v>
      </c>
      <c r="O177" s="79" t="s">
        <v>66</v>
      </c>
      <c r="P177" s="76">
        <f t="shared" si="23"/>
        <v>10.73</v>
      </c>
    </row>
    <row r="178" spans="1:16">
      <c r="B178" s="77">
        <v>90</v>
      </c>
      <c r="C178" s="79" t="s">
        <v>65</v>
      </c>
      <c r="D178" s="74">
        <f t="shared" si="13"/>
        <v>12.857142857142858</v>
      </c>
      <c r="E178" s="91">
        <v>0.34</v>
      </c>
      <c r="F178" s="92">
        <v>1.8369999999999999E-4</v>
      </c>
      <c r="G178" s="88">
        <f t="shared" si="16"/>
        <v>0.34018370000000003</v>
      </c>
      <c r="H178" s="77">
        <v>1.44</v>
      </c>
      <c r="I178" s="79" t="s">
        <v>12</v>
      </c>
      <c r="J178" s="76">
        <f t="shared" si="24"/>
        <v>1440</v>
      </c>
      <c r="K178" s="77">
        <v>63.56</v>
      </c>
      <c r="L178" s="79" t="s">
        <v>66</v>
      </c>
      <c r="M178" s="76">
        <f t="shared" si="19"/>
        <v>63.56</v>
      </c>
      <c r="N178" s="77">
        <v>13.17</v>
      </c>
      <c r="O178" s="79" t="s">
        <v>66</v>
      </c>
      <c r="P178" s="76">
        <f t="shared" si="23"/>
        <v>13.17</v>
      </c>
    </row>
    <row r="179" spans="1:16">
      <c r="B179" s="89">
        <v>100</v>
      </c>
      <c r="C179" s="90" t="s">
        <v>65</v>
      </c>
      <c r="D179" s="74">
        <f t="shared" si="13"/>
        <v>14.285714285714286</v>
      </c>
      <c r="E179" s="91">
        <v>0.31180000000000002</v>
      </c>
      <c r="F179" s="92">
        <v>1.6699999999999999E-4</v>
      </c>
      <c r="G179" s="88">
        <f t="shared" si="16"/>
        <v>0.31196699999999999</v>
      </c>
      <c r="H179" s="77">
        <v>1.74</v>
      </c>
      <c r="I179" s="79" t="s">
        <v>12</v>
      </c>
      <c r="J179" s="76">
        <f t="shared" si="24"/>
        <v>1740</v>
      </c>
      <c r="K179" s="77">
        <v>76.55</v>
      </c>
      <c r="L179" s="79" t="s">
        <v>66</v>
      </c>
      <c r="M179" s="76">
        <f t="shared" si="19"/>
        <v>76.55</v>
      </c>
      <c r="N179" s="77">
        <v>15.83</v>
      </c>
      <c r="O179" s="79" t="s">
        <v>66</v>
      </c>
      <c r="P179" s="76">
        <f t="shared" si="23"/>
        <v>15.83</v>
      </c>
    </row>
    <row r="180" spans="1:16">
      <c r="B180" s="89">
        <v>110</v>
      </c>
      <c r="C180" s="90" t="s">
        <v>65</v>
      </c>
      <c r="D180" s="74">
        <f t="shared" si="13"/>
        <v>15.714285714285714</v>
      </c>
      <c r="E180" s="91">
        <v>0.2883</v>
      </c>
      <c r="F180" s="92">
        <v>1.5310000000000001E-4</v>
      </c>
      <c r="G180" s="88">
        <f t="shared" si="16"/>
        <v>0.28845310000000002</v>
      </c>
      <c r="H180" s="77">
        <v>2.06</v>
      </c>
      <c r="I180" s="79" t="s">
        <v>12</v>
      </c>
      <c r="J180" s="76">
        <f t="shared" si="24"/>
        <v>2060</v>
      </c>
      <c r="K180" s="77">
        <v>89.49</v>
      </c>
      <c r="L180" s="79" t="s">
        <v>66</v>
      </c>
      <c r="M180" s="76">
        <f t="shared" si="19"/>
        <v>89.49</v>
      </c>
      <c r="N180" s="77">
        <v>18.7</v>
      </c>
      <c r="O180" s="79" t="s">
        <v>66</v>
      </c>
      <c r="P180" s="76">
        <f t="shared" si="23"/>
        <v>18.7</v>
      </c>
    </row>
    <row r="181" spans="1:16">
      <c r="B181" s="89">
        <v>120</v>
      </c>
      <c r="C181" s="90" t="s">
        <v>65</v>
      </c>
      <c r="D181" s="74">
        <f t="shared" si="13"/>
        <v>17.142857142857142</v>
      </c>
      <c r="E181" s="91">
        <v>0.26840000000000003</v>
      </c>
      <c r="F181" s="92">
        <v>1.415E-4</v>
      </c>
      <c r="G181" s="88">
        <f t="shared" si="16"/>
        <v>0.26854150000000004</v>
      </c>
      <c r="H181" s="77">
        <v>2.41</v>
      </c>
      <c r="I181" s="79" t="s">
        <v>12</v>
      </c>
      <c r="J181" s="76">
        <f t="shared" si="24"/>
        <v>2410</v>
      </c>
      <c r="K181" s="77">
        <v>102.5</v>
      </c>
      <c r="L181" s="79" t="s">
        <v>66</v>
      </c>
      <c r="M181" s="76">
        <f t="shared" si="19"/>
        <v>102.5</v>
      </c>
      <c r="N181" s="77">
        <v>21.79</v>
      </c>
      <c r="O181" s="79" t="s">
        <v>66</v>
      </c>
      <c r="P181" s="76">
        <f t="shared" si="23"/>
        <v>21.79</v>
      </c>
    </row>
    <row r="182" spans="1:16">
      <c r="B182" s="89">
        <v>130</v>
      </c>
      <c r="C182" s="90" t="s">
        <v>65</v>
      </c>
      <c r="D182" s="74">
        <f t="shared" si="13"/>
        <v>18.571428571428573</v>
      </c>
      <c r="E182" s="91">
        <v>0.25130000000000002</v>
      </c>
      <c r="F182" s="92">
        <v>1.316E-4</v>
      </c>
      <c r="G182" s="88">
        <f t="shared" si="16"/>
        <v>0.25143160000000003</v>
      </c>
      <c r="H182" s="77">
        <v>2.79</v>
      </c>
      <c r="I182" s="79" t="s">
        <v>12</v>
      </c>
      <c r="J182" s="76">
        <f t="shared" si="24"/>
        <v>2790</v>
      </c>
      <c r="K182" s="77">
        <v>115.65</v>
      </c>
      <c r="L182" s="79" t="s">
        <v>66</v>
      </c>
      <c r="M182" s="76">
        <f t="shared" si="19"/>
        <v>115.65</v>
      </c>
      <c r="N182" s="77">
        <v>25.09</v>
      </c>
      <c r="O182" s="79" t="s">
        <v>66</v>
      </c>
      <c r="P182" s="76">
        <f t="shared" si="23"/>
        <v>25.09</v>
      </c>
    </row>
    <row r="183" spans="1:16">
      <c r="B183" s="89">
        <v>140</v>
      </c>
      <c r="C183" s="90" t="s">
        <v>65</v>
      </c>
      <c r="D183" s="74">
        <f t="shared" si="13"/>
        <v>20</v>
      </c>
      <c r="E183" s="91">
        <v>0.2364</v>
      </c>
      <c r="F183" s="92">
        <v>1.2300000000000001E-4</v>
      </c>
      <c r="G183" s="88">
        <f t="shared" si="16"/>
        <v>0.23652300000000001</v>
      </c>
      <c r="H183" s="77">
        <v>3.19</v>
      </c>
      <c r="I183" s="79" t="s">
        <v>12</v>
      </c>
      <c r="J183" s="76">
        <f t="shared" ref="J183:J190" si="25">H183*1000</f>
        <v>3190</v>
      </c>
      <c r="K183" s="77">
        <v>128.97</v>
      </c>
      <c r="L183" s="79" t="s">
        <v>66</v>
      </c>
      <c r="M183" s="76">
        <f t="shared" si="19"/>
        <v>128.97</v>
      </c>
      <c r="N183" s="77">
        <v>28.6</v>
      </c>
      <c r="O183" s="79" t="s">
        <v>66</v>
      </c>
      <c r="P183" s="76">
        <f t="shared" si="23"/>
        <v>28.6</v>
      </c>
    </row>
    <row r="184" spans="1:16">
      <c r="B184" s="89">
        <v>150</v>
      </c>
      <c r="C184" s="90" t="s">
        <v>65</v>
      </c>
      <c r="D184" s="74">
        <f t="shared" si="13"/>
        <v>21.428571428571427</v>
      </c>
      <c r="E184" s="91">
        <v>0.22339999999999999</v>
      </c>
      <c r="F184" s="92">
        <v>1.155E-4</v>
      </c>
      <c r="G184" s="88">
        <f t="shared" si="16"/>
        <v>0.22351549999999998</v>
      </c>
      <c r="H184" s="77">
        <v>3.62</v>
      </c>
      <c r="I184" s="79" t="s">
        <v>12</v>
      </c>
      <c r="J184" s="76">
        <f t="shared" si="25"/>
        <v>3620</v>
      </c>
      <c r="K184" s="77">
        <v>142.47999999999999</v>
      </c>
      <c r="L184" s="79" t="s">
        <v>66</v>
      </c>
      <c r="M184" s="76">
        <f t="shared" si="19"/>
        <v>142.47999999999999</v>
      </c>
      <c r="N184" s="77">
        <v>32.31</v>
      </c>
      <c r="O184" s="79" t="s">
        <v>66</v>
      </c>
      <c r="P184" s="76">
        <f t="shared" si="23"/>
        <v>32.31</v>
      </c>
    </row>
    <row r="185" spans="1:16">
      <c r="B185" s="89">
        <v>160</v>
      </c>
      <c r="C185" s="90" t="s">
        <v>65</v>
      </c>
      <c r="D185" s="74">
        <f t="shared" si="13"/>
        <v>22.857142857142858</v>
      </c>
      <c r="E185" s="91">
        <v>0.21190000000000001</v>
      </c>
      <c r="F185" s="92">
        <v>1.089E-4</v>
      </c>
      <c r="G185" s="88">
        <f t="shared" si="16"/>
        <v>0.2120089</v>
      </c>
      <c r="H185" s="77">
        <v>4.07</v>
      </c>
      <c r="I185" s="79" t="s">
        <v>12</v>
      </c>
      <c r="J185" s="76">
        <f t="shared" si="25"/>
        <v>4070.0000000000005</v>
      </c>
      <c r="K185" s="77">
        <v>156.19999999999999</v>
      </c>
      <c r="L185" s="79" t="s">
        <v>66</v>
      </c>
      <c r="M185" s="76">
        <f t="shared" si="19"/>
        <v>156.19999999999999</v>
      </c>
      <c r="N185" s="77">
        <v>36.21</v>
      </c>
      <c r="O185" s="79" t="s">
        <v>66</v>
      </c>
      <c r="P185" s="76">
        <f t="shared" si="23"/>
        <v>36.21</v>
      </c>
    </row>
    <row r="186" spans="1:16">
      <c r="B186" s="89">
        <v>170</v>
      </c>
      <c r="C186" s="90" t="s">
        <v>65</v>
      </c>
      <c r="D186" s="74">
        <f t="shared" si="13"/>
        <v>24.285714285714285</v>
      </c>
      <c r="E186" s="91">
        <v>0.2016</v>
      </c>
      <c r="F186" s="92">
        <v>1.03E-4</v>
      </c>
      <c r="G186" s="88">
        <f t="shared" si="16"/>
        <v>0.20170299999999999</v>
      </c>
      <c r="H186" s="77">
        <v>4.54</v>
      </c>
      <c r="I186" s="79" t="s">
        <v>12</v>
      </c>
      <c r="J186" s="80">
        <f t="shared" si="25"/>
        <v>4540</v>
      </c>
      <c r="K186" s="77">
        <v>170.12</v>
      </c>
      <c r="L186" s="79" t="s">
        <v>66</v>
      </c>
      <c r="M186" s="76">
        <f t="shared" si="19"/>
        <v>170.12</v>
      </c>
      <c r="N186" s="77">
        <v>40.32</v>
      </c>
      <c r="O186" s="79" t="s">
        <v>66</v>
      </c>
      <c r="P186" s="76">
        <f t="shared" si="23"/>
        <v>40.32</v>
      </c>
    </row>
    <row r="187" spans="1:16">
      <c r="B187" s="89">
        <v>180</v>
      </c>
      <c r="C187" s="90" t="s">
        <v>65</v>
      </c>
      <c r="D187" s="74">
        <f t="shared" si="13"/>
        <v>25.714285714285715</v>
      </c>
      <c r="E187" s="91">
        <v>0.1923</v>
      </c>
      <c r="F187" s="92">
        <v>9.781E-5</v>
      </c>
      <c r="G187" s="88">
        <f t="shared" si="16"/>
        <v>0.19239781</v>
      </c>
      <c r="H187" s="77">
        <v>5.03</v>
      </c>
      <c r="I187" s="79" t="s">
        <v>12</v>
      </c>
      <c r="J187" s="80">
        <f t="shared" si="25"/>
        <v>5030</v>
      </c>
      <c r="K187" s="77">
        <v>184.25</v>
      </c>
      <c r="L187" s="79" t="s">
        <v>66</v>
      </c>
      <c r="M187" s="76">
        <f t="shared" si="19"/>
        <v>184.25</v>
      </c>
      <c r="N187" s="77">
        <v>44.62</v>
      </c>
      <c r="O187" s="79" t="s">
        <v>66</v>
      </c>
      <c r="P187" s="76">
        <f t="shared" si="23"/>
        <v>44.62</v>
      </c>
    </row>
    <row r="188" spans="1:16">
      <c r="B188" s="89">
        <v>200</v>
      </c>
      <c r="C188" s="90" t="s">
        <v>65</v>
      </c>
      <c r="D188" s="74">
        <f t="shared" si="13"/>
        <v>28.571428571428573</v>
      </c>
      <c r="E188" s="91">
        <v>0.1764</v>
      </c>
      <c r="F188" s="92">
        <v>8.8839999999999996E-5</v>
      </c>
      <c r="G188" s="88">
        <f t="shared" si="16"/>
        <v>0.17648884000000001</v>
      </c>
      <c r="H188" s="77">
        <v>6.1</v>
      </c>
      <c r="I188" s="79" t="s">
        <v>12</v>
      </c>
      <c r="J188" s="80">
        <f t="shared" si="25"/>
        <v>6100</v>
      </c>
      <c r="K188" s="77">
        <v>238.08</v>
      </c>
      <c r="L188" s="79" t="s">
        <v>66</v>
      </c>
      <c r="M188" s="76">
        <f t="shared" si="19"/>
        <v>238.08</v>
      </c>
      <c r="N188" s="77">
        <v>53.78</v>
      </c>
      <c r="O188" s="79" t="s">
        <v>66</v>
      </c>
      <c r="P188" s="76">
        <f t="shared" si="23"/>
        <v>53.78</v>
      </c>
    </row>
    <row r="189" spans="1:16">
      <c r="B189" s="89">
        <v>225</v>
      </c>
      <c r="C189" s="90" t="s">
        <v>65</v>
      </c>
      <c r="D189" s="74">
        <f t="shared" si="13"/>
        <v>32.142857142857146</v>
      </c>
      <c r="E189" s="91">
        <v>0.16020000000000001</v>
      </c>
      <c r="F189" s="92">
        <v>7.9779999999999998E-5</v>
      </c>
      <c r="G189" s="88">
        <f t="shared" si="16"/>
        <v>0.16027978000000001</v>
      </c>
      <c r="H189" s="77">
        <v>7.55</v>
      </c>
      <c r="I189" s="79" t="s">
        <v>12</v>
      </c>
      <c r="J189" s="80">
        <f t="shared" si="25"/>
        <v>7550</v>
      </c>
      <c r="K189" s="77">
        <v>315.08</v>
      </c>
      <c r="L189" s="79" t="s">
        <v>66</v>
      </c>
      <c r="M189" s="76">
        <f t="shared" si="19"/>
        <v>315.08</v>
      </c>
      <c r="N189" s="77">
        <v>66.290000000000006</v>
      </c>
      <c r="O189" s="79" t="s">
        <v>66</v>
      </c>
      <c r="P189" s="76">
        <f t="shared" si="23"/>
        <v>66.290000000000006</v>
      </c>
    </row>
    <row r="190" spans="1:16">
      <c r="B190" s="89">
        <v>250</v>
      </c>
      <c r="C190" s="90" t="s">
        <v>65</v>
      </c>
      <c r="D190" s="74">
        <f t="shared" si="13"/>
        <v>35.714285714285715</v>
      </c>
      <c r="E190" s="91">
        <v>0.14699999999999999</v>
      </c>
      <c r="F190" s="92">
        <v>7.2449999999999999E-5</v>
      </c>
      <c r="G190" s="88">
        <f t="shared" si="16"/>
        <v>0.14707244999999999</v>
      </c>
      <c r="H190" s="77">
        <v>9.14</v>
      </c>
      <c r="I190" s="79" t="s">
        <v>12</v>
      </c>
      <c r="J190" s="80">
        <f t="shared" si="25"/>
        <v>9140</v>
      </c>
      <c r="K190" s="77">
        <v>387.83</v>
      </c>
      <c r="L190" s="79" t="s">
        <v>66</v>
      </c>
      <c r="M190" s="76">
        <f t="shared" si="19"/>
        <v>387.83</v>
      </c>
      <c r="N190" s="77">
        <v>79.92</v>
      </c>
      <c r="O190" s="79" t="s">
        <v>66</v>
      </c>
      <c r="P190" s="76">
        <f t="shared" si="23"/>
        <v>79.92</v>
      </c>
    </row>
    <row r="191" spans="1:16">
      <c r="B191" s="89">
        <v>275</v>
      </c>
      <c r="C191" s="90" t="s">
        <v>65</v>
      </c>
      <c r="D191" s="74">
        <f t="shared" ref="D191:D204" si="26">B191/$C$5</f>
        <v>39.285714285714285</v>
      </c>
      <c r="E191" s="91">
        <v>0.1361</v>
      </c>
      <c r="F191" s="92">
        <v>6.6400000000000001E-5</v>
      </c>
      <c r="G191" s="88">
        <f t="shared" si="16"/>
        <v>0.13616639999999999</v>
      </c>
      <c r="H191" s="77">
        <v>10.87</v>
      </c>
      <c r="I191" s="79" t="s">
        <v>12</v>
      </c>
      <c r="J191" s="80">
        <f t="shared" ref="J191:J221" si="27">H191*1000</f>
        <v>10870</v>
      </c>
      <c r="K191" s="77">
        <v>458.96</v>
      </c>
      <c r="L191" s="79" t="s">
        <v>66</v>
      </c>
      <c r="M191" s="76">
        <f t="shared" si="19"/>
        <v>458.96</v>
      </c>
      <c r="N191" s="77">
        <v>94.65</v>
      </c>
      <c r="O191" s="79" t="s">
        <v>66</v>
      </c>
      <c r="P191" s="76">
        <f t="shared" si="23"/>
        <v>94.65</v>
      </c>
    </row>
    <row r="192" spans="1:16">
      <c r="B192" s="89">
        <v>300</v>
      </c>
      <c r="C192" s="90" t="s">
        <v>65</v>
      </c>
      <c r="D192" s="74">
        <f t="shared" si="26"/>
        <v>42.857142857142854</v>
      </c>
      <c r="E192" s="91">
        <v>0.1268</v>
      </c>
      <c r="F192" s="92">
        <v>6.1320000000000002E-5</v>
      </c>
      <c r="G192" s="88">
        <f t="shared" si="16"/>
        <v>0.12686132</v>
      </c>
      <c r="H192" s="77">
        <v>12.73</v>
      </c>
      <c r="I192" s="79" t="s">
        <v>12</v>
      </c>
      <c r="J192" s="80">
        <f t="shared" si="27"/>
        <v>12730</v>
      </c>
      <c r="K192" s="77">
        <v>529.64</v>
      </c>
      <c r="L192" s="79" t="s">
        <v>66</v>
      </c>
      <c r="M192" s="76">
        <f t="shared" si="19"/>
        <v>529.64</v>
      </c>
      <c r="N192" s="77">
        <v>110.44</v>
      </c>
      <c r="O192" s="79" t="s">
        <v>66</v>
      </c>
      <c r="P192" s="76">
        <f t="shared" si="23"/>
        <v>110.44</v>
      </c>
    </row>
    <row r="193" spans="2:16">
      <c r="B193" s="89">
        <v>325</v>
      </c>
      <c r="C193" s="90" t="s">
        <v>65</v>
      </c>
      <c r="D193" s="74">
        <f t="shared" si="26"/>
        <v>46.428571428571431</v>
      </c>
      <c r="E193" s="91">
        <v>0.11890000000000001</v>
      </c>
      <c r="F193" s="92">
        <v>5.698E-5</v>
      </c>
      <c r="G193" s="88">
        <f t="shared" si="16"/>
        <v>0.11895698</v>
      </c>
      <c r="H193" s="77">
        <v>14.72</v>
      </c>
      <c r="I193" s="79" t="s">
        <v>12</v>
      </c>
      <c r="J193" s="80">
        <f t="shared" si="27"/>
        <v>14720</v>
      </c>
      <c r="K193" s="77">
        <v>600.42999999999995</v>
      </c>
      <c r="L193" s="79" t="s">
        <v>66</v>
      </c>
      <c r="M193" s="76">
        <f t="shared" si="19"/>
        <v>600.42999999999995</v>
      </c>
      <c r="N193" s="77">
        <v>127.27</v>
      </c>
      <c r="O193" s="79" t="s">
        <v>66</v>
      </c>
      <c r="P193" s="76">
        <f t="shared" si="23"/>
        <v>127.27</v>
      </c>
    </row>
    <row r="194" spans="2:16">
      <c r="B194" s="89">
        <v>350</v>
      </c>
      <c r="C194" s="90" t="s">
        <v>65</v>
      </c>
      <c r="D194" s="74">
        <f t="shared" si="26"/>
        <v>50</v>
      </c>
      <c r="E194" s="91">
        <v>0.11210000000000001</v>
      </c>
      <c r="F194" s="92">
        <v>5.3239999999999998E-5</v>
      </c>
      <c r="G194" s="88">
        <f t="shared" si="16"/>
        <v>0.11215324</v>
      </c>
      <c r="H194" s="77">
        <v>16.829999999999998</v>
      </c>
      <c r="I194" s="79" t="s">
        <v>12</v>
      </c>
      <c r="J194" s="80">
        <f t="shared" si="27"/>
        <v>16830</v>
      </c>
      <c r="K194" s="77">
        <v>671.67</v>
      </c>
      <c r="L194" s="79" t="s">
        <v>66</v>
      </c>
      <c r="M194" s="76">
        <f t="shared" si="19"/>
        <v>671.67</v>
      </c>
      <c r="N194" s="77">
        <v>145.11000000000001</v>
      </c>
      <c r="O194" s="79" t="s">
        <v>66</v>
      </c>
      <c r="P194" s="76">
        <f t="shared" si="23"/>
        <v>145.11000000000001</v>
      </c>
    </row>
    <row r="195" spans="2:16">
      <c r="B195" s="89">
        <v>375</v>
      </c>
      <c r="C195" s="90" t="s">
        <v>65</v>
      </c>
      <c r="D195" s="74">
        <f t="shared" si="26"/>
        <v>53.571428571428569</v>
      </c>
      <c r="E195" s="91">
        <v>0.106</v>
      </c>
      <c r="F195" s="92">
        <v>4.9969999999999998E-5</v>
      </c>
      <c r="G195" s="88">
        <f t="shared" si="16"/>
        <v>0.10604996999999999</v>
      </c>
      <c r="H195" s="77">
        <v>19.079999999999998</v>
      </c>
      <c r="I195" s="79" t="s">
        <v>12</v>
      </c>
      <c r="J195" s="80">
        <f t="shared" si="27"/>
        <v>19080</v>
      </c>
      <c r="K195" s="77">
        <v>743.52</v>
      </c>
      <c r="L195" s="79" t="s">
        <v>66</v>
      </c>
      <c r="M195" s="76">
        <f t="shared" si="19"/>
        <v>743.52</v>
      </c>
      <c r="N195" s="77">
        <v>163.94</v>
      </c>
      <c r="O195" s="79" t="s">
        <v>66</v>
      </c>
      <c r="P195" s="76">
        <f t="shared" si="23"/>
        <v>163.94</v>
      </c>
    </row>
    <row r="196" spans="2:16">
      <c r="B196" s="89">
        <v>400</v>
      </c>
      <c r="C196" s="90" t="s">
        <v>65</v>
      </c>
      <c r="D196" s="74">
        <f t="shared" si="26"/>
        <v>57.142857142857146</v>
      </c>
      <c r="E196" s="91">
        <v>0.1007</v>
      </c>
      <c r="F196" s="92">
        <v>4.71E-5</v>
      </c>
      <c r="G196" s="88">
        <f t="shared" si="16"/>
        <v>0.10074709999999999</v>
      </c>
      <c r="H196" s="77">
        <v>21.44</v>
      </c>
      <c r="I196" s="79" t="s">
        <v>12</v>
      </c>
      <c r="J196" s="80">
        <f t="shared" si="27"/>
        <v>21440</v>
      </c>
      <c r="K196" s="77">
        <v>816.08</v>
      </c>
      <c r="L196" s="79" t="s">
        <v>66</v>
      </c>
      <c r="M196" s="76">
        <f t="shared" si="19"/>
        <v>816.08</v>
      </c>
      <c r="N196" s="77">
        <v>183.74</v>
      </c>
      <c r="O196" s="79" t="s">
        <v>66</v>
      </c>
      <c r="P196" s="76">
        <f t="shared" si="23"/>
        <v>183.74</v>
      </c>
    </row>
    <row r="197" spans="2:16">
      <c r="B197" s="89">
        <v>450</v>
      </c>
      <c r="C197" s="90" t="s">
        <v>65</v>
      </c>
      <c r="D197" s="74">
        <f t="shared" si="26"/>
        <v>64.285714285714292</v>
      </c>
      <c r="E197" s="91">
        <v>9.1789999999999997E-2</v>
      </c>
      <c r="F197" s="92">
        <v>4.227E-5</v>
      </c>
      <c r="G197" s="88">
        <f t="shared" si="16"/>
        <v>9.1832269999999994E-2</v>
      </c>
      <c r="H197" s="77">
        <v>26.52</v>
      </c>
      <c r="I197" s="79" t="s">
        <v>12</v>
      </c>
      <c r="J197" s="80">
        <f t="shared" si="27"/>
        <v>26520</v>
      </c>
      <c r="K197" s="77">
        <v>1.0900000000000001</v>
      </c>
      <c r="L197" s="78" t="s">
        <v>12</v>
      </c>
      <c r="M197" s="76">
        <f t="shared" ref="M197:M201" si="28">K197*1000</f>
        <v>1090</v>
      </c>
      <c r="N197" s="77">
        <v>226.14</v>
      </c>
      <c r="O197" s="79" t="s">
        <v>66</v>
      </c>
      <c r="P197" s="76">
        <f t="shared" si="23"/>
        <v>226.14</v>
      </c>
    </row>
    <row r="198" spans="2:16">
      <c r="B198" s="89">
        <v>500</v>
      </c>
      <c r="C198" s="90" t="s">
        <v>65</v>
      </c>
      <c r="D198" s="74">
        <f t="shared" si="26"/>
        <v>71.428571428571431</v>
      </c>
      <c r="E198" s="91">
        <v>8.4519999999999998E-2</v>
      </c>
      <c r="F198" s="92">
        <v>3.837E-5</v>
      </c>
      <c r="G198" s="88">
        <f t="shared" si="16"/>
        <v>8.4558369999999994E-2</v>
      </c>
      <c r="H198" s="77">
        <v>32.07</v>
      </c>
      <c r="I198" s="79" t="s">
        <v>12</v>
      </c>
      <c r="J198" s="80">
        <f t="shared" si="27"/>
        <v>32070</v>
      </c>
      <c r="K198" s="77">
        <v>1.34</v>
      </c>
      <c r="L198" s="79" t="s">
        <v>12</v>
      </c>
      <c r="M198" s="76">
        <f t="shared" si="28"/>
        <v>1340</v>
      </c>
      <c r="N198" s="77">
        <v>272.16000000000003</v>
      </c>
      <c r="O198" s="79" t="s">
        <v>66</v>
      </c>
      <c r="P198" s="76">
        <f t="shared" si="23"/>
        <v>272.16000000000003</v>
      </c>
    </row>
    <row r="199" spans="2:16">
      <c r="B199" s="89">
        <v>550</v>
      </c>
      <c r="C199" s="90" t="s">
        <v>65</v>
      </c>
      <c r="D199" s="74">
        <f t="shared" si="26"/>
        <v>78.571428571428569</v>
      </c>
      <c r="E199" s="91">
        <v>7.85E-2</v>
      </c>
      <c r="F199" s="92">
        <v>3.5150000000000001E-5</v>
      </c>
      <c r="G199" s="88">
        <f t="shared" si="16"/>
        <v>7.8535149999999998E-2</v>
      </c>
      <c r="H199" s="77">
        <v>38.07</v>
      </c>
      <c r="I199" s="79" t="s">
        <v>12</v>
      </c>
      <c r="J199" s="80">
        <f t="shared" si="27"/>
        <v>38070</v>
      </c>
      <c r="K199" s="77">
        <v>1.59</v>
      </c>
      <c r="L199" s="79" t="s">
        <v>12</v>
      </c>
      <c r="M199" s="76">
        <f t="shared" si="28"/>
        <v>1590</v>
      </c>
      <c r="N199" s="77">
        <v>321.63</v>
      </c>
      <c r="O199" s="79" t="s">
        <v>66</v>
      </c>
      <c r="P199" s="76">
        <f t="shared" si="23"/>
        <v>321.63</v>
      </c>
    </row>
    <row r="200" spans="2:16">
      <c r="B200" s="89">
        <v>600</v>
      </c>
      <c r="C200" s="90" t="s">
        <v>65</v>
      </c>
      <c r="D200" s="74">
        <f t="shared" si="26"/>
        <v>85.714285714285708</v>
      </c>
      <c r="E200" s="91">
        <v>7.3429999999999995E-2</v>
      </c>
      <c r="F200" s="92">
        <v>3.2440000000000001E-5</v>
      </c>
      <c r="G200" s="88">
        <f t="shared" si="16"/>
        <v>7.346243999999999E-2</v>
      </c>
      <c r="H200" s="77">
        <v>44.51</v>
      </c>
      <c r="I200" s="79" t="s">
        <v>12</v>
      </c>
      <c r="J200" s="80">
        <f t="shared" si="27"/>
        <v>44510</v>
      </c>
      <c r="K200" s="77">
        <v>1.84</v>
      </c>
      <c r="L200" s="79" t="s">
        <v>12</v>
      </c>
      <c r="M200" s="76">
        <f t="shared" si="28"/>
        <v>1840</v>
      </c>
      <c r="N200" s="77">
        <v>374.42</v>
      </c>
      <c r="O200" s="79" t="s">
        <v>66</v>
      </c>
      <c r="P200" s="76">
        <f t="shared" si="23"/>
        <v>374.42</v>
      </c>
    </row>
    <row r="201" spans="2:16">
      <c r="B201" s="89">
        <v>650</v>
      </c>
      <c r="C201" s="90" t="s">
        <v>65</v>
      </c>
      <c r="D201" s="74">
        <f t="shared" si="26"/>
        <v>92.857142857142861</v>
      </c>
      <c r="E201" s="91">
        <v>6.9099999999999995E-2</v>
      </c>
      <c r="F201" s="92">
        <v>3.0139999999999999E-5</v>
      </c>
      <c r="G201" s="88">
        <f t="shared" si="16"/>
        <v>6.9130139999999993E-2</v>
      </c>
      <c r="H201" s="77">
        <v>51.37</v>
      </c>
      <c r="I201" s="79" t="s">
        <v>12</v>
      </c>
      <c r="J201" s="80">
        <f t="shared" si="27"/>
        <v>51370</v>
      </c>
      <c r="K201" s="77">
        <v>2.08</v>
      </c>
      <c r="L201" s="79" t="s">
        <v>12</v>
      </c>
      <c r="M201" s="76">
        <f t="shared" si="28"/>
        <v>2080</v>
      </c>
      <c r="N201" s="77">
        <v>430.39</v>
      </c>
      <c r="O201" s="79" t="s">
        <v>66</v>
      </c>
      <c r="P201" s="76">
        <f t="shared" si="23"/>
        <v>430.39</v>
      </c>
    </row>
    <row r="202" spans="2:16">
      <c r="B202" s="89">
        <v>700</v>
      </c>
      <c r="C202" s="90" t="s">
        <v>65</v>
      </c>
      <c r="D202" s="74">
        <f t="shared" si="26"/>
        <v>100</v>
      </c>
      <c r="E202" s="91">
        <v>6.5350000000000005E-2</v>
      </c>
      <c r="F202" s="92">
        <v>2.815E-5</v>
      </c>
      <c r="G202" s="88">
        <f t="shared" si="16"/>
        <v>6.537815000000001E-2</v>
      </c>
      <c r="H202" s="77">
        <v>58.64</v>
      </c>
      <c r="I202" s="79" t="s">
        <v>12</v>
      </c>
      <c r="J202" s="80">
        <f t="shared" si="27"/>
        <v>58640</v>
      </c>
      <c r="K202" s="77">
        <v>2.3199999999999998</v>
      </c>
      <c r="L202" s="79" t="s">
        <v>12</v>
      </c>
      <c r="M202" s="76">
        <f t="shared" ref="M202:M204" si="29">K202*1000</f>
        <v>2320</v>
      </c>
      <c r="N202" s="77">
        <v>489.42</v>
      </c>
      <c r="O202" s="79" t="s">
        <v>66</v>
      </c>
      <c r="P202" s="76">
        <f t="shared" si="23"/>
        <v>489.42</v>
      </c>
    </row>
    <row r="203" spans="2:16">
      <c r="B203" s="89">
        <v>800</v>
      </c>
      <c r="C203" s="90" t="s">
        <v>65</v>
      </c>
      <c r="D203" s="74">
        <f t="shared" si="26"/>
        <v>114.28571428571429</v>
      </c>
      <c r="E203" s="91">
        <v>5.919E-2</v>
      </c>
      <c r="F203" s="92">
        <v>2.4890000000000001E-5</v>
      </c>
      <c r="G203" s="88">
        <f t="shared" si="16"/>
        <v>5.9214889999999999E-2</v>
      </c>
      <c r="H203" s="77">
        <v>74.36</v>
      </c>
      <c r="I203" s="79" t="s">
        <v>12</v>
      </c>
      <c r="J203" s="80">
        <f t="shared" si="27"/>
        <v>74360</v>
      </c>
      <c r="K203" s="77">
        <v>3.22</v>
      </c>
      <c r="L203" s="79" t="s">
        <v>12</v>
      </c>
      <c r="M203" s="76">
        <f t="shared" si="29"/>
        <v>3220</v>
      </c>
      <c r="N203" s="77">
        <v>616.24</v>
      </c>
      <c r="O203" s="79" t="s">
        <v>66</v>
      </c>
      <c r="P203" s="76">
        <f t="shared" si="23"/>
        <v>616.24</v>
      </c>
    </row>
    <row r="204" spans="2:16">
      <c r="B204" s="89">
        <v>900</v>
      </c>
      <c r="C204" s="90" t="s">
        <v>65</v>
      </c>
      <c r="D204" s="74">
        <f t="shared" si="26"/>
        <v>128.57142857142858</v>
      </c>
      <c r="E204" s="91">
        <v>5.4330000000000003E-2</v>
      </c>
      <c r="F204" s="92">
        <v>2.232E-5</v>
      </c>
      <c r="G204" s="88">
        <f t="shared" si="16"/>
        <v>5.4352320000000003E-2</v>
      </c>
      <c r="H204" s="77">
        <v>91.59</v>
      </c>
      <c r="I204" s="79" t="s">
        <v>12</v>
      </c>
      <c r="J204" s="80">
        <f t="shared" si="27"/>
        <v>91590</v>
      </c>
      <c r="K204" s="77">
        <v>4.04</v>
      </c>
      <c r="L204" s="79" t="s">
        <v>12</v>
      </c>
      <c r="M204" s="76">
        <f t="shared" si="29"/>
        <v>4040</v>
      </c>
      <c r="N204" s="77">
        <v>753.99</v>
      </c>
      <c r="O204" s="79" t="s">
        <v>66</v>
      </c>
      <c r="P204" s="76">
        <f t="shared" si="23"/>
        <v>753.99</v>
      </c>
    </row>
    <row r="205" spans="2:16">
      <c r="B205" s="89">
        <v>1</v>
      </c>
      <c r="C205" s="93" t="s">
        <v>67</v>
      </c>
      <c r="D205" s="74">
        <f t="shared" ref="D205:D228" si="30">B205*1000/$C$5</f>
        <v>142.85714285714286</v>
      </c>
      <c r="E205" s="91">
        <v>5.0410000000000003E-2</v>
      </c>
      <c r="F205" s="92">
        <v>2.0250000000000001E-5</v>
      </c>
      <c r="G205" s="88">
        <f t="shared" si="16"/>
        <v>5.0430250000000003E-2</v>
      </c>
      <c r="H205" s="77">
        <v>110.27</v>
      </c>
      <c r="I205" s="79" t="s">
        <v>12</v>
      </c>
      <c r="J205" s="80">
        <f t="shared" si="27"/>
        <v>110270</v>
      </c>
      <c r="K205" s="77">
        <v>4.83</v>
      </c>
      <c r="L205" s="79" t="s">
        <v>12</v>
      </c>
      <c r="M205" s="76">
        <f t="shared" ref="M205:M208" si="31">K205*1000</f>
        <v>4830</v>
      </c>
      <c r="N205" s="77">
        <v>901.9</v>
      </c>
      <c r="O205" s="79" t="s">
        <v>66</v>
      </c>
      <c r="P205" s="76">
        <f t="shared" si="23"/>
        <v>901.9</v>
      </c>
    </row>
    <row r="206" spans="2:16">
      <c r="B206" s="89">
        <v>1.1000000000000001</v>
      </c>
      <c r="C206" s="90" t="s">
        <v>67</v>
      </c>
      <c r="D206" s="74">
        <f t="shared" si="30"/>
        <v>157.14285714285714</v>
      </c>
      <c r="E206" s="91">
        <v>4.7169999999999997E-2</v>
      </c>
      <c r="F206" s="92">
        <v>1.855E-5</v>
      </c>
      <c r="G206" s="88">
        <f t="shared" si="16"/>
        <v>4.7188549999999996E-2</v>
      </c>
      <c r="H206" s="77">
        <v>130.32</v>
      </c>
      <c r="I206" s="79" t="s">
        <v>12</v>
      </c>
      <c r="J206" s="80">
        <f t="shared" si="27"/>
        <v>130320</v>
      </c>
      <c r="K206" s="77">
        <v>5.61</v>
      </c>
      <c r="L206" s="79" t="s">
        <v>12</v>
      </c>
      <c r="M206" s="76">
        <f t="shared" si="31"/>
        <v>5610</v>
      </c>
      <c r="N206" s="77">
        <v>1.06</v>
      </c>
      <c r="O206" s="78" t="s">
        <v>12</v>
      </c>
      <c r="P206" s="80">
        <f t="shared" ref="P206:P215" si="32">N206*1000</f>
        <v>1060</v>
      </c>
    </row>
    <row r="207" spans="2:16">
      <c r="B207" s="89">
        <v>1.2</v>
      </c>
      <c r="C207" s="90" t="s">
        <v>67</v>
      </c>
      <c r="D207" s="74">
        <f t="shared" si="30"/>
        <v>171.42857142857142</v>
      </c>
      <c r="E207" s="91">
        <v>4.4450000000000003E-2</v>
      </c>
      <c r="F207" s="92">
        <v>1.7110000000000001E-5</v>
      </c>
      <c r="G207" s="88">
        <f t="shared" si="16"/>
        <v>4.4467110000000004E-2</v>
      </c>
      <c r="H207" s="77">
        <v>151.66</v>
      </c>
      <c r="I207" s="79" t="s">
        <v>12</v>
      </c>
      <c r="J207" s="80">
        <f t="shared" si="27"/>
        <v>151660</v>
      </c>
      <c r="K207" s="77">
        <v>6.37</v>
      </c>
      <c r="L207" s="79" t="s">
        <v>12</v>
      </c>
      <c r="M207" s="76">
        <f t="shared" si="31"/>
        <v>6370</v>
      </c>
      <c r="N207" s="77">
        <v>1.23</v>
      </c>
      <c r="O207" s="79" t="s">
        <v>12</v>
      </c>
      <c r="P207" s="80">
        <f t="shared" si="32"/>
        <v>1230</v>
      </c>
    </row>
    <row r="208" spans="2:16">
      <c r="B208" s="89">
        <v>1.3</v>
      </c>
      <c r="C208" s="90" t="s">
        <v>67</v>
      </c>
      <c r="D208" s="74">
        <f t="shared" si="30"/>
        <v>185.71428571428572</v>
      </c>
      <c r="E208" s="91">
        <v>4.2130000000000001E-2</v>
      </c>
      <c r="F208" s="92">
        <v>1.5889999999999999E-5</v>
      </c>
      <c r="G208" s="88">
        <f t="shared" si="16"/>
        <v>4.2145889999999998E-2</v>
      </c>
      <c r="H208" s="77">
        <v>174.25</v>
      </c>
      <c r="I208" s="79" t="s">
        <v>12</v>
      </c>
      <c r="J208" s="80">
        <f t="shared" si="27"/>
        <v>174250</v>
      </c>
      <c r="K208" s="77">
        <v>7.14</v>
      </c>
      <c r="L208" s="79" t="s">
        <v>12</v>
      </c>
      <c r="M208" s="76">
        <f t="shared" si="31"/>
        <v>7140</v>
      </c>
      <c r="N208" s="77">
        <v>1.4</v>
      </c>
      <c r="O208" s="79" t="s">
        <v>12</v>
      </c>
      <c r="P208" s="80">
        <f t="shared" si="32"/>
        <v>1400</v>
      </c>
    </row>
    <row r="209" spans="2:16">
      <c r="B209" s="89">
        <v>1.4</v>
      </c>
      <c r="C209" s="90" t="s">
        <v>67</v>
      </c>
      <c r="D209" s="74">
        <f t="shared" si="30"/>
        <v>200</v>
      </c>
      <c r="E209" s="91">
        <v>4.0129999999999999E-2</v>
      </c>
      <c r="F209" s="92">
        <v>1.484E-5</v>
      </c>
      <c r="G209" s="88">
        <f t="shared" si="16"/>
        <v>4.0144840000000001E-2</v>
      </c>
      <c r="H209" s="77">
        <v>198.02</v>
      </c>
      <c r="I209" s="79" t="s">
        <v>12</v>
      </c>
      <c r="J209" s="80">
        <f t="shared" si="27"/>
        <v>198020</v>
      </c>
      <c r="K209" s="77">
        <v>7.89</v>
      </c>
      <c r="L209" s="79" t="s">
        <v>12</v>
      </c>
      <c r="M209" s="80">
        <f t="shared" ref="M209:M216" si="33">K209*1000</f>
        <v>7890</v>
      </c>
      <c r="N209" s="77">
        <v>1.58</v>
      </c>
      <c r="O209" s="79" t="s">
        <v>12</v>
      </c>
      <c r="P209" s="80">
        <f t="shared" si="32"/>
        <v>1580</v>
      </c>
    </row>
    <row r="210" spans="2:16">
      <c r="B210" s="89">
        <v>1.5</v>
      </c>
      <c r="C210" s="90" t="s">
        <v>67</v>
      </c>
      <c r="D210" s="74">
        <f t="shared" si="30"/>
        <v>214.28571428571428</v>
      </c>
      <c r="E210" s="91">
        <v>3.8390000000000001E-2</v>
      </c>
      <c r="F210" s="92">
        <v>1.3920000000000001E-5</v>
      </c>
      <c r="G210" s="88">
        <f t="shared" si="16"/>
        <v>3.8403920000000001E-2</v>
      </c>
      <c r="H210" s="77">
        <v>222.92</v>
      </c>
      <c r="I210" s="79" t="s">
        <v>12</v>
      </c>
      <c r="J210" s="80">
        <f t="shared" si="27"/>
        <v>222920</v>
      </c>
      <c r="K210" s="77">
        <v>8.65</v>
      </c>
      <c r="L210" s="79" t="s">
        <v>12</v>
      </c>
      <c r="M210" s="80">
        <f t="shared" si="33"/>
        <v>8650</v>
      </c>
      <c r="N210" s="77">
        <v>1.77</v>
      </c>
      <c r="O210" s="79" t="s">
        <v>12</v>
      </c>
      <c r="P210" s="80">
        <f t="shared" si="32"/>
        <v>1770</v>
      </c>
    </row>
    <row r="211" spans="2:16">
      <c r="B211" s="89">
        <v>1.6</v>
      </c>
      <c r="C211" s="90" t="s">
        <v>67</v>
      </c>
      <c r="D211" s="74">
        <f t="shared" si="30"/>
        <v>228.57142857142858</v>
      </c>
      <c r="E211" s="91">
        <v>3.6859999999999997E-2</v>
      </c>
      <c r="F211" s="92">
        <v>1.311E-5</v>
      </c>
      <c r="G211" s="88">
        <f t="shared" si="16"/>
        <v>3.6873109999999994E-2</v>
      </c>
      <c r="H211" s="77">
        <v>248.9</v>
      </c>
      <c r="I211" s="79" t="s">
        <v>12</v>
      </c>
      <c r="J211" s="80">
        <f t="shared" si="27"/>
        <v>248900</v>
      </c>
      <c r="K211" s="77">
        <v>9.4</v>
      </c>
      <c r="L211" s="79" t="s">
        <v>12</v>
      </c>
      <c r="M211" s="80">
        <f t="shared" si="33"/>
        <v>9400</v>
      </c>
      <c r="N211" s="77">
        <v>1.97</v>
      </c>
      <c r="O211" s="79" t="s">
        <v>12</v>
      </c>
      <c r="P211" s="80">
        <f t="shared" si="32"/>
        <v>1970</v>
      </c>
    </row>
    <row r="212" spans="2:16">
      <c r="B212" s="89">
        <v>1.7</v>
      </c>
      <c r="C212" s="90" t="s">
        <v>67</v>
      </c>
      <c r="D212" s="74">
        <f t="shared" si="30"/>
        <v>242.85714285714286</v>
      </c>
      <c r="E212" s="91">
        <v>3.551E-2</v>
      </c>
      <c r="F212" s="92">
        <v>1.24E-5</v>
      </c>
      <c r="G212" s="88">
        <f t="shared" si="16"/>
        <v>3.5522400000000003E-2</v>
      </c>
      <c r="H212" s="77">
        <v>275.91000000000003</v>
      </c>
      <c r="I212" s="79" t="s">
        <v>12</v>
      </c>
      <c r="J212" s="187">
        <f t="shared" si="27"/>
        <v>275910</v>
      </c>
      <c r="K212" s="77">
        <v>10.16</v>
      </c>
      <c r="L212" s="79" t="s">
        <v>12</v>
      </c>
      <c r="M212" s="80">
        <f t="shared" si="33"/>
        <v>10160</v>
      </c>
      <c r="N212" s="77">
        <v>2.17</v>
      </c>
      <c r="O212" s="79" t="s">
        <v>12</v>
      </c>
      <c r="P212" s="80">
        <f t="shared" si="32"/>
        <v>2170</v>
      </c>
    </row>
    <row r="213" spans="2:16">
      <c r="B213" s="89">
        <v>1.8</v>
      </c>
      <c r="C213" s="90" t="s">
        <v>67</v>
      </c>
      <c r="D213" s="74">
        <f t="shared" si="30"/>
        <v>257.14285714285717</v>
      </c>
      <c r="E213" s="91">
        <v>3.431E-2</v>
      </c>
      <c r="F213" s="92">
        <v>1.1759999999999999E-5</v>
      </c>
      <c r="G213" s="88">
        <f t="shared" ref="G213:G228" si="34">E213+F213</f>
        <v>3.432176E-2</v>
      </c>
      <c r="H213" s="77">
        <v>303.91000000000003</v>
      </c>
      <c r="I213" s="79" t="s">
        <v>12</v>
      </c>
      <c r="J213" s="187">
        <f t="shared" si="27"/>
        <v>303910</v>
      </c>
      <c r="K213" s="77">
        <v>10.91</v>
      </c>
      <c r="L213" s="79" t="s">
        <v>12</v>
      </c>
      <c r="M213" s="80">
        <f t="shared" si="33"/>
        <v>10910</v>
      </c>
      <c r="N213" s="77">
        <v>2.38</v>
      </c>
      <c r="O213" s="79" t="s">
        <v>12</v>
      </c>
      <c r="P213" s="80">
        <f t="shared" si="32"/>
        <v>2380</v>
      </c>
    </row>
    <row r="214" spans="2:16">
      <c r="B214" s="89">
        <v>2</v>
      </c>
      <c r="C214" s="90" t="s">
        <v>67</v>
      </c>
      <c r="D214" s="74">
        <f t="shared" si="30"/>
        <v>285.71428571428572</v>
      </c>
      <c r="E214" s="91">
        <v>3.2259999999999997E-2</v>
      </c>
      <c r="F214" s="92">
        <v>1.066E-5</v>
      </c>
      <c r="G214" s="88">
        <f t="shared" si="34"/>
        <v>3.227066E-2</v>
      </c>
      <c r="H214" s="77">
        <v>362.68</v>
      </c>
      <c r="I214" s="79" t="s">
        <v>12</v>
      </c>
      <c r="J214" s="187">
        <f t="shared" si="27"/>
        <v>362680</v>
      </c>
      <c r="K214" s="77">
        <v>13.73</v>
      </c>
      <c r="L214" s="79" t="s">
        <v>12</v>
      </c>
      <c r="M214" s="80">
        <f t="shared" si="33"/>
        <v>13730</v>
      </c>
      <c r="N214" s="77">
        <v>2.81</v>
      </c>
      <c r="O214" s="79" t="s">
        <v>12</v>
      </c>
      <c r="P214" s="80">
        <f t="shared" si="32"/>
        <v>2810</v>
      </c>
    </row>
    <row r="215" spans="2:16">
      <c r="B215" s="89">
        <v>2.25</v>
      </c>
      <c r="C215" s="90" t="s">
        <v>67</v>
      </c>
      <c r="D215" s="74">
        <f t="shared" si="30"/>
        <v>321.42857142857144</v>
      </c>
      <c r="E215" s="91">
        <v>3.0200000000000001E-2</v>
      </c>
      <c r="F215" s="92">
        <v>9.5580000000000006E-6</v>
      </c>
      <c r="G215" s="88">
        <f t="shared" si="34"/>
        <v>3.0209558000000001E-2</v>
      </c>
      <c r="H215" s="77">
        <v>440.99</v>
      </c>
      <c r="I215" s="79" t="s">
        <v>12</v>
      </c>
      <c r="J215" s="187">
        <f t="shared" si="27"/>
        <v>440990</v>
      </c>
      <c r="K215" s="77">
        <v>17.66</v>
      </c>
      <c r="L215" s="79" t="s">
        <v>12</v>
      </c>
      <c r="M215" s="80">
        <f t="shared" si="33"/>
        <v>17660</v>
      </c>
      <c r="N215" s="77">
        <v>3.38</v>
      </c>
      <c r="O215" s="79" t="s">
        <v>12</v>
      </c>
      <c r="P215" s="80">
        <f t="shared" si="32"/>
        <v>3380</v>
      </c>
    </row>
    <row r="216" spans="2:16">
      <c r="B216" s="89">
        <v>2.5</v>
      </c>
      <c r="C216" s="90" t="s">
        <v>67</v>
      </c>
      <c r="D216" s="74">
        <f t="shared" si="30"/>
        <v>357.14285714285717</v>
      </c>
      <c r="E216" s="91">
        <v>2.8549999999999999E-2</v>
      </c>
      <c r="F216" s="92">
        <v>8.6670000000000002E-6</v>
      </c>
      <c r="G216" s="88">
        <f t="shared" si="34"/>
        <v>2.8558666999999999E-2</v>
      </c>
      <c r="H216" s="77">
        <v>524.21</v>
      </c>
      <c r="I216" s="79" t="s">
        <v>12</v>
      </c>
      <c r="J216" s="187">
        <f t="shared" si="27"/>
        <v>524210.00000000006</v>
      </c>
      <c r="K216" s="77">
        <v>21.24</v>
      </c>
      <c r="L216" s="79" t="s">
        <v>12</v>
      </c>
      <c r="M216" s="80">
        <f t="shared" si="33"/>
        <v>21240</v>
      </c>
      <c r="N216" s="77">
        <v>3.97</v>
      </c>
      <c r="O216" s="79" t="s">
        <v>12</v>
      </c>
      <c r="P216" s="80">
        <f t="shared" ref="P216:P219" si="35">N216*1000</f>
        <v>3970</v>
      </c>
    </row>
    <row r="217" spans="2:16">
      <c r="B217" s="89">
        <v>2.75</v>
      </c>
      <c r="C217" s="90" t="s">
        <v>67</v>
      </c>
      <c r="D217" s="74">
        <f t="shared" si="30"/>
        <v>392.85714285714283</v>
      </c>
      <c r="E217" s="91">
        <v>2.7210000000000002E-2</v>
      </c>
      <c r="F217" s="92">
        <v>7.9319999999999996E-6</v>
      </c>
      <c r="G217" s="88">
        <f t="shared" si="34"/>
        <v>2.7217932E-2</v>
      </c>
      <c r="H217" s="77">
        <v>611.89</v>
      </c>
      <c r="I217" s="79" t="s">
        <v>12</v>
      </c>
      <c r="J217" s="187">
        <f t="shared" si="27"/>
        <v>611890</v>
      </c>
      <c r="K217" s="77">
        <v>24.61</v>
      </c>
      <c r="L217" s="79" t="s">
        <v>12</v>
      </c>
      <c r="M217" s="80">
        <f>K217*1000</f>
        <v>24610</v>
      </c>
      <c r="N217" s="77">
        <v>4.58</v>
      </c>
      <c r="O217" s="79" t="s">
        <v>12</v>
      </c>
      <c r="P217" s="80">
        <f t="shared" si="35"/>
        <v>4580</v>
      </c>
    </row>
    <row r="218" spans="2:16">
      <c r="B218" s="89">
        <v>3</v>
      </c>
      <c r="C218" s="90" t="s">
        <v>67</v>
      </c>
      <c r="D218" s="74">
        <f t="shared" si="30"/>
        <v>428.57142857142856</v>
      </c>
      <c r="E218" s="91">
        <v>2.6089999999999999E-2</v>
      </c>
      <c r="F218" s="92">
        <v>7.3159999999999999E-6</v>
      </c>
      <c r="G218" s="88">
        <f t="shared" si="34"/>
        <v>2.6097315999999999E-2</v>
      </c>
      <c r="H218" s="77">
        <v>703.62</v>
      </c>
      <c r="I218" s="79" t="s">
        <v>12</v>
      </c>
      <c r="J218" s="187">
        <f t="shared" si="27"/>
        <v>703620</v>
      </c>
      <c r="K218" s="77">
        <v>27.83</v>
      </c>
      <c r="L218" s="79" t="s">
        <v>12</v>
      </c>
      <c r="M218" s="80">
        <f t="shared" ref="M218:M228" si="36">K218*1000</f>
        <v>27830</v>
      </c>
      <c r="N218" s="77">
        <v>5.22</v>
      </c>
      <c r="O218" s="79" t="s">
        <v>12</v>
      </c>
      <c r="P218" s="80">
        <f t="shared" si="35"/>
        <v>5220</v>
      </c>
    </row>
    <row r="219" spans="2:16">
      <c r="B219" s="89">
        <v>3.25</v>
      </c>
      <c r="C219" s="90" t="s">
        <v>67</v>
      </c>
      <c r="D219" s="74">
        <f t="shared" si="30"/>
        <v>464.28571428571428</v>
      </c>
      <c r="E219" s="91">
        <v>2.5149999999999999E-2</v>
      </c>
      <c r="F219" s="92">
        <v>6.7909999999999999E-6</v>
      </c>
      <c r="G219" s="88">
        <f t="shared" si="34"/>
        <v>2.5156790999999998E-2</v>
      </c>
      <c r="H219" s="77">
        <v>799.01</v>
      </c>
      <c r="I219" s="79" t="s">
        <v>12</v>
      </c>
      <c r="J219" s="187">
        <f t="shared" si="27"/>
        <v>799010</v>
      </c>
      <c r="K219" s="77">
        <v>30.95</v>
      </c>
      <c r="L219" s="79" t="s">
        <v>12</v>
      </c>
      <c r="M219" s="80">
        <f t="shared" si="36"/>
        <v>30950</v>
      </c>
      <c r="N219" s="77">
        <v>5.86</v>
      </c>
      <c r="O219" s="79" t="s">
        <v>12</v>
      </c>
      <c r="P219" s="80">
        <f t="shared" si="35"/>
        <v>5860</v>
      </c>
    </row>
    <row r="220" spans="2:16">
      <c r="B220" s="89">
        <v>3.5</v>
      </c>
      <c r="C220" s="90" t="s">
        <v>67</v>
      </c>
      <c r="D220" s="74">
        <f t="shared" si="30"/>
        <v>500</v>
      </c>
      <c r="E220" s="91">
        <v>2.435E-2</v>
      </c>
      <c r="F220" s="92">
        <v>6.3389999999999998E-6</v>
      </c>
      <c r="G220" s="88">
        <f t="shared" si="34"/>
        <v>2.4356339000000001E-2</v>
      </c>
      <c r="H220" s="77">
        <v>897.76</v>
      </c>
      <c r="I220" s="79" t="s">
        <v>12</v>
      </c>
      <c r="J220" s="187">
        <f t="shared" si="27"/>
        <v>897760</v>
      </c>
      <c r="K220" s="77">
        <v>33.97</v>
      </c>
      <c r="L220" s="79" t="s">
        <v>12</v>
      </c>
      <c r="M220" s="80">
        <f t="shared" si="36"/>
        <v>33970</v>
      </c>
      <c r="N220" s="77">
        <v>6.52</v>
      </c>
      <c r="O220" s="79" t="s">
        <v>12</v>
      </c>
      <c r="P220" s="80">
        <f>N220*1000</f>
        <v>6520</v>
      </c>
    </row>
    <row r="221" spans="2:16">
      <c r="B221" s="89">
        <v>3.75</v>
      </c>
      <c r="C221" s="90" t="s">
        <v>67</v>
      </c>
      <c r="D221" s="74">
        <f t="shared" si="30"/>
        <v>535.71428571428567</v>
      </c>
      <c r="E221" s="91">
        <v>2.366E-2</v>
      </c>
      <c r="F221" s="92">
        <v>5.9449999999999998E-6</v>
      </c>
      <c r="G221" s="88">
        <f t="shared" si="34"/>
        <v>2.3665945000000001E-2</v>
      </c>
      <c r="H221" s="77">
        <v>999.57</v>
      </c>
      <c r="I221" s="79" t="s">
        <v>12</v>
      </c>
      <c r="J221" s="187">
        <f t="shared" si="27"/>
        <v>999570</v>
      </c>
      <c r="K221" s="77">
        <v>36.909999999999997</v>
      </c>
      <c r="L221" s="79" t="s">
        <v>12</v>
      </c>
      <c r="M221" s="80">
        <f t="shared" si="36"/>
        <v>36910</v>
      </c>
      <c r="N221" s="77">
        <v>7.19</v>
      </c>
      <c r="O221" s="79" t="s">
        <v>12</v>
      </c>
      <c r="P221" s="80">
        <f t="shared" ref="P221:P228" si="37">N221*1000</f>
        <v>7190</v>
      </c>
    </row>
    <row r="222" spans="2:16">
      <c r="B222" s="89">
        <v>4</v>
      </c>
      <c r="C222" s="90" t="s">
        <v>67</v>
      </c>
      <c r="D222" s="74">
        <f t="shared" si="30"/>
        <v>571.42857142857144</v>
      </c>
      <c r="E222" s="91">
        <v>2.3060000000000001E-2</v>
      </c>
      <c r="F222" s="92">
        <v>5.5979999999999996E-6</v>
      </c>
      <c r="G222" s="88">
        <f t="shared" si="34"/>
        <v>2.3065598E-2</v>
      </c>
      <c r="H222" s="77">
        <v>1.1000000000000001</v>
      </c>
      <c r="I222" s="78" t="s">
        <v>90</v>
      </c>
      <c r="J222" s="187">
        <f t="shared" ref="J221:J227" si="38">H222*1000000</f>
        <v>1100000</v>
      </c>
      <c r="K222" s="77">
        <v>39.79</v>
      </c>
      <c r="L222" s="79" t="s">
        <v>12</v>
      </c>
      <c r="M222" s="80">
        <f t="shared" si="36"/>
        <v>39790</v>
      </c>
      <c r="N222" s="77">
        <v>7.87</v>
      </c>
      <c r="O222" s="79" t="s">
        <v>12</v>
      </c>
      <c r="P222" s="80">
        <f t="shared" si="37"/>
        <v>7870</v>
      </c>
    </row>
    <row r="223" spans="2:16">
      <c r="B223" s="89">
        <v>4.5</v>
      </c>
      <c r="C223" s="90" t="s">
        <v>67</v>
      </c>
      <c r="D223" s="74">
        <f t="shared" si="30"/>
        <v>642.85714285714289</v>
      </c>
      <c r="E223" s="91">
        <v>2.2079999999999999E-2</v>
      </c>
      <c r="F223" s="92">
        <v>5.0159999999999999E-6</v>
      </c>
      <c r="G223" s="88">
        <f t="shared" si="34"/>
        <v>2.2085015999999999E-2</v>
      </c>
      <c r="H223" s="77">
        <v>1.32</v>
      </c>
      <c r="I223" s="79" t="s">
        <v>90</v>
      </c>
      <c r="J223" s="187">
        <f t="shared" si="38"/>
        <v>1320000</v>
      </c>
      <c r="K223" s="77">
        <v>50.25</v>
      </c>
      <c r="L223" s="79" t="s">
        <v>12</v>
      </c>
      <c r="M223" s="80">
        <f t="shared" si="36"/>
        <v>50250</v>
      </c>
      <c r="N223" s="77">
        <v>9.25</v>
      </c>
      <c r="O223" s="79" t="s">
        <v>12</v>
      </c>
      <c r="P223" s="80">
        <f t="shared" si="37"/>
        <v>9250</v>
      </c>
    </row>
    <row r="224" spans="2:16">
      <c r="B224" s="89">
        <v>5</v>
      </c>
      <c r="C224" s="90" t="s">
        <v>67</v>
      </c>
      <c r="D224" s="74">
        <f t="shared" si="30"/>
        <v>714.28571428571433</v>
      </c>
      <c r="E224" s="91">
        <v>2.1309999999999999E-2</v>
      </c>
      <c r="F224" s="92">
        <v>4.5469999999999998E-6</v>
      </c>
      <c r="G224" s="88">
        <f t="shared" si="34"/>
        <v>2.1314547E-2</v>
      </c>
      <c r="H224" s="77">
        <v>1.55</v>
      </c>
      <c r="I224" s="79" t="s">
        <v>90</v>
      </c>
      <c r="J224" s="187">
        <f t="shared" si="38"/>
        <v>1550000</v>
      </c>
      <c r="K224" s="77">
        <v>59.53</v>
      </c>
      <c r="L224" s="79" t="s">
        <v>12</v>
      </c>
      <c r="M224" s="80">
        <f t="shared" si="36"/>
        <v>59530</v>
      </c>
      <c r="N224" s="77">
        <v>10.64</v>
      </c>
      <c r="O224" s="79" t="s">
        <v>12</v>
      </c>
      <c r="P224" s="80">
        <f t="shared" si="37"/>
        <v>10640</v>
      </c>
    </row>
    <row r="225" spans="1:16">
      <c r="B225" s="89">
        <v>5.5</v>
      </c>
      <c r="C225" s="90" t="s">
        <v>67</v>
      </c>
      <c r="D225" s="74">
        <f t="shared" si="30"/>
        <v>785.71428571428567</v>
      </c>
      <c r="E225" s="91">
        <v>2.07E-2</v>
      </c>
      <c r="F225" s="92">
        <v>4.1609999999999996E-6</v>
      </c>
      <c r="G225" s="88">
        <f t="shared" si="34"/>
        <v>2.0704160999999999E-2</v>
      </c>
      <c r="H225" s="77">
        <v>1.78</v>
      </c>
      <c r="I225" s="79" t="s">
        <v>90</v>
      </c>
      <c r="J225" s="187">
        <f t="shared" si="38"/>
        <v>1780000</v>
      </c>
      <c r="K225" s="77">
        <v>68.05</v>
      </c>
      <c r="L225" s="79" t="s">
        <v>12</v>
      </c>
      <c r="M225" s="80">
        <f t="shared" si="36"/>
        <v>68050</v>
      </c>
      <c r="N225" s="77">
        <v>12.04</v>
      </c>
      <c r="O225" s="79" t="s">
        <v>12</v>
      </c>
      <c r="P225" s="80">
        <f t="shared" si="37"/>
        <v>12040</v>
      </c>
    </row>
    <row r="226" spans="1:16">
      <c r="B226" s="89">
        <v>6</v>
      </c>
      <c r="C226" s="90" t="s">
        <v>67</v>
      </c>
      <c r="D226" s="74">
        <f t="shared" si="30"/>
        <v>857.14285714285711</v>
      </c>
      <c r="E226" s="91">
        <v>2.0199999999999999E-2</v>
      </c>
      <c r="F226" s="92">
        <v>3.8360000000000002E-6</v>
      </c>
      <c r="G226" s="88">
        <f t="shared" si="34"/>
        <v>2.0203835999999999E-2</v>
      </c>
      <c r="H226" s="77">
        <v>2.02</v>
      </c>
      <c r="I226" s="79" t="s">
        <v>90</v>
      </c>
      <c r="J226" s="187">
        <f t="shared" si="38"/>
        <v>2020000</v>
      </c>
      <c r="K226" s="77">
        <v>76.02</v>
      </c>
      <c r="L226" s="79" t="s">
        <v>12</v>
      </c>
      <c r="M226" s="80">
        <f t="shared" si="36"/>
        <v>76020</v>
      </c>
      <c r="N226" s="77">
        <v>13.45</v>
      </c>
      <c r="O226" s="79" t="s">
        <v>12</v>
      </c>
      <c r="P226" s="80">
        <f t="shared" si="37"/>
        <v>13450</v>
      </c>
    </row>
    <row r="227" spans="1:16">
      <c r="B227" s="89">
        <v>6.5</v>
      </c>
      <c r="C227" s="90" t="s">
        <v>67</v>
      </c>
      <c r="D227" s="74">
        <f t="shared" si="30"/>
        <v>928.57142857142856</v>
      </c>
      <c r="E227" s="91">
        <v>1.9789999999999999E-2</v>
      </c>
      <c r="F227" s="92">
        <v>3.5599999999999998E-6</v>
      </c>
      <c r="G227" s="88">
        <f t="shared" si="34"/>
        <v>1.9793559999999998E-2</v>
      </c>
      <c r="H227" s="77">
        <v>2.2599999999999998</v>
      </c>
      <c r="I227" s="79" t="s">
        <v>90</v>
      </c>
      <c r="J227" s="187">
        <f t="shared" si="38"/>
        <v>2260000</v>
      </c>
      <c r="K227" s="77">
        <v>83.54</v>
      </c>
      <c r="L227" s="79" t="s">
        <v>12</v>
      </c>
      <c r="M227" s="80">
        <f t="shared" si="36"/>
        <v>83540</v>
      </c>
      <c r="N227" s="77">
        <v>14.85</v>
      </c>
      <c r="O227" s="79" t="s">
        <v>12</v>
      </c>
      <c r="P227" s="80">
        <f t="shared" si="37"/>
        <v>14850</v>
      </c>
    </row>
    <row r="228" spans="1:16">
      <c r="A228" s="4">
        <v>228</v>
      </c>
      <c r="B228" s="89">
        <v>7</v>
      </c>
      <c r="C228" s="90" t="s">
        <v>67</v>
      </c>
      <c r="D228" s="74">
        <f t="shared" si="30"/>
        <v>1000</v>
      </c>
      <c r="E228" s="91">
        <v>1.9460000000000002E-2</v>
      </c>
      <c r="F228" s="92">
        <v>3.3220000000000001E-6</v>
      </c>
      <c r="G228" s="88">
        <f t="shared" si="34"/>
        <v>1.9463322000000002E-2</v>
      </c>
      <c r="H228" s="77">
        <v>2.5099999999999998</v>
      </c>
      <c r="I228" s="79" t="s">
        <v>90</v>
      </c>
      <c r="J228" s="187">
        <f>H228*1000000</f>
        <v>2510000</v>
      </c>
      <c r="K228" s="77">
        <v>90.69</v>
      </c>
      <c r="L228" s="79" t="s">
        <v>12</v>
      </c>
      <c r="M228" s="80">
        <f t="shared" si="36"/>
        <v>90690</v>
      </c>
      <c r="N228" s="77">
        <v>16.25</v>
      </c>
      <c r="O228" s="79" t="s">
        <v>12</v>
      </c>
      <c r="P228" s="80">
        <f t="shared" si="37"/>
        <v>16250</v>
      </c>
    </row>
  </sheetData>
  <mergeCells count="1">
    <mergeCell ref="E18:G18"/>
  </mergeCells>
  <phoneticPr fontId="23"/>
  <pageMargins left="0.23622047244094491" right="0.23622047244094491" top="0.74803149606299213" bottom="0" header="0.31496062992125984" footer="0"/>
  <pageSetup paperSize="9" scale="70" fitToHeight="0" orientation="landscape" horizontalDpi="300" verticalDpi="300" r:id="rId1"/>
  <headerFooter>
    <oddHeader>&amp;L&amp;F 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srim7Li_Si</vt:lpstr>
      <vt:lpstr>srim7Li_Al</vt:lpstr>
      <vt:lpstr>srim7Li_Au</vt:lpstr>
      <vt:lpstr>srim7Li_C</vt:lpstr>
      <vt:lpstr>srim7Li_Diamond</vt:lpstr>
      <vt:lpstr>srim7Li_Air</vt:lpstr>
      <vt:lpstr>srim7Li_Kapton</vt:lpstr>
      <vt:lpstr>srim7Li_Mylar</vt:lpstr>
      <vt:lpstr>srim7Li_EJ212</vt:lpstr>
      <vt:lpstr>srim7Li_Havar</vt:lpstr>
    </vt:vector>
  </TitlesOfParts>
  <Company>RIKEN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SRIMfit</dc:title>
  <dc:subject>ver.210</dc:subject>
  <dc:creator>Ayoshida(RIKEN)</dc:creator>
  <cp:lastModifiedBy>ayoshida</cp:lastModifiedBy>
  <cp:lastPrinted>2017-03-21T09:13:02Z</cp:lastPrinted>
  <dcterms:created xsi:type="dcterms:W3CDTF">2008-11-07T05:47:18Z</dcterms:created>
  <dcterms:modified xsi:type="dcterms:W3CDTF">2017-11-09T00:07:35Z</dcterms:modified>
</cp:coreProperties>
</file>